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drawings/drawing1.xml" ContentType="application/vnd.openxmlformats-officedocument.drawing+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2.xml" ContentType="application/vnd.openxmlformats-officedocument.drawing+xml"/>
  <Override PartName="/xl/queryTables/queryTable4.xml" ContentType="application/vnd.openxmlformats-officedocument.spreadsheetml.queryTable+xml"/>
  <Override PartName="/xl/queryTables/queryTable5.xml" ContentType="application/vnd.openxmlformats-officedocument.spreadsheetml.queryTable+xml"/>
  <Override PartName="/xl/drawings/drawing3.xml" ContentType="application/vnd.openxmlformats-officedocument.drawing+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drawings/drawing4.xml" ContentType="application/vnd.openxmlformats-officedocument.drawing+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drawings/drawing5.xml" ContentType="application/vnd.openxmlformats-officedocument.drawing+xml"/>
  <Override PartName="/xl/queryTables/queryTable12.xml" ContentType="application/vnd.openxmlformats-officedocument.spreadsheetml.queryTable+xml"/>
  <Override PartName="/xl/queryTables/queryTable13.xml" ContentType="application/vnd.openxmlformats-officedocument.spreadsheetml.queryTable+xml"/>
  <Override PartName="/xl/drawings/drawing6.xml" ContentType="application/vnd.openxmlformats-officedocument.drawing+xml"/>
  <Override PartName="/xl/queryTables/queryTable14.xml" ContentType="application/vnd.openxmlformats-officedocument.spreadsheetml.queryTable+xml"/>
  <Override PartName="/xl/queryTables/queryTable15.xml" ContentType="application/vnd.openxmlformats-officedocument.spreadsheetml.queryTable+xml"/>
  <Override PartName="/xl/drawings/drawing7.xml" ContentType="application/vnd.openxmlformats-officedocument.drawing+xml"/>
  <Override PartName="/xl/queryTables/queryTable16.xml" ContentType="application/vnd.openxmlformats-officedocument.spreadsheetml.queryTable+xml"/>
  <Override PartName="/xl/queryTables/queryTable17.xml" ContentType="application/vnd.openxmlformats-officedocument.spreadsheetml.queryTable+xml"/>
  <Override PartName="/xl/drawings/drawing8.xml" ContentType="application/vnd.openxmlformats-officedocument.drawing+xml"/>
  <Override PartName="/xl/queryTables/queryTable18.xml" ContentType="application/vnd.openxmlformats-officedocument.spreadsheetml.queryTable+xml"/>
  <Override PartName="/xl/queryTables/queryTable19.xml" ContentType="application/vnd.openxmlformats-officedocument.spreadsheetml.queryTable+xml"/>
  <Override PartName="/xl/queryTables/queryTable20.xml" ContentType="application/vnd.openxmlformats-officedocument.spreadsheetml.queryTable+xml"/>
  <Override PartName="/xl/queryTables/queryTable21.xml" ContentType="application/vnd.openxmlformats-officedocument.spreadsheetml.queryTable+xml"/>
  <Override PartName="/xl/drawings/drawing9.xml" ContentType="application/vnd.openxmlformats-officedocument.drawing+xml"/>
  <Override PartName="/xl/queryTables/queryTable22.xml" ContentType="application/vnd.openxmlformats-officedocument.spreadsheetml.queryTable+xml"/>
  <Override PartName="/xl/queryTables/queryTable23.xml" ContentType="application/vnd.openxmlformats-officedocument.spreadsheetml.queryTable+xml"/>
  <Override PartName="/xl/drawings/drawing10.xml" ContentType="application/vnd.openxmlformats-officedocument.drawing+xml"/>
  <Override PartName="/xl/queryTables/queryTable24.xml" ContentType="application/vnd.openxmlformats-officedocument.spreadsheetml.queryTable+xml"/>
  <Override PartName="/xl/queryTables/queryTable25.xml" ContentType="application/vnd.openxmlformats-officedocument.spreadsheetml.queryTable+xml"/>
  <Override PartName="/xl/queryTables/queryTable26.xml" ContentType="application/vnd.openxmlformats-officedocument.spreadsheetml.queryTable+xml"/>
  <Override PartName="/xl/drawings/drawing11.xml" ContentType="application/vnd.openxmlformats-officedocument.drawing+xml"/>
  <Override PartName="/xl/queryTables/queryTable27.xml" ContentType="application/vnd.openxmlformats-officedocument.spreadsheetml.queryTable+xml"/>
  <Override PartName="/xl/queryTables/queryTable28.xml" ContentType="application/vnd.openxmlformats-officedocument.spreadsheetml.queryTable+xml"/>
  <Override PartName="/xl/drawings/drawing12.xml" ContentType="application/vnd.openxmlformats-officedocument.drawing+xml"/>
  <Override PartName="/xl/queryTables/queryTable29.xml" ContentType="application/vnd.openxmlformats-officedocument.spreadsheetml.queryTable+xml"/>
  <Override PartName="/xl/queryTables/queryTable30.xml" ContentType="application/vnd.openxmlformats-officedocument.spreadsheetml.queryTable+xml"/>
  <Override PartName="/xl/drawings/drawing13.xml" ContentType="application/vnd.openxmlformats-officedocument.drawing+xml"/>
  <Override PartName="/xl/queryTables/queryTable31.xml" ContentType="application/vnd.openxmlformats-officedocument.spreadsheetml.queryTable+xml"/>
  <Override PartName="/xl/queryTables/queryTable32.xml" ContentType="application/vnd.openxmlformats-officedocument.spreadsheetml.queryTable+xml"/>
  <Override PartName="/xl/drawings/drawing14.xml" ContentType="application/vnd.openxmlformats-officedocument.drawing+xml"/>
  <Override PartName="/xl/queryTables/queryTable33.xml" ContentType="application/vnd.openxmlformats-officedocument.spreadsheetml.queryTable+xml"/>
  <Override PartName="/xl/queryTables/queryTable34.xml" ContentType="application/vnd.openxmlformats-officedocument.spreadsheetml.queryTable+xml"/>
  <Override PartName="/xl/drawings/drawing15.xml" ContentType="application/vnd.openxmlformats-officedocument.drawing+xml"/>
  <Override PartName="/xl/queryTables/queryTable35.xml" ContentType="application/vnd.openxmlformats-officedocument.spreadsheetml.queryTable+xml"/>
  <Override PartName="/xl/queryTables/queryTable36.xml" ContentType="application/vnd.openxmlformats-officedocument.spreadsheetml.queryTable+xml"/>
  <Override PartName="/xl/queryTables/queryTable37.xml" ContentType="application/vnd.openxmlformats-officedocument.spreadsheetml.queryTable+xml"/>
  <Override PartName="/xl/drawings/drawing16.xml" ContentType="application/vnd.openxmlformats-officedocument.drawing+xml"/>
  <Override PartName="/xl/queryTables/queryTable38.xml" ContentType="application/vnd.openxmlformats-officedocument.spreadsheetml.queryTable+xml"/>
  <Override PartName="/xl/queryTables/queryTable39.xml" ContentType="application/vnd.openxmlformats-officedocument.spreadsheetml.queryTable+xml"/>
  <Override PartName="/xl/queryTables/queryTable40.xml" ContentType="application/vnd.openxmlformats-officedocument.spreadsheetml.queryTable+xml"/>
  <Override PartName="/xl/drawings/drawing17.xml" ContentType="application/vnd.openxmlformats-officedocument.drawing+xml"/>
  <Override PartName="/xl/queryTables/queryTable41.xml" ContentType="application/vnd.openxmlformats-officedocument.spreadsheetml.queryTable+xml"/>
  <Override PartName="/xl/queryTables/queryTable42.xml" ContentType="application/vnd.openxmlformats-officedocument.spreadsheetml.queryTable+xml"/>
  <Override PartName="/xl/queryTables/queryTable43.xml" ContentType="application/vnd.openxmlformats-officedocument.spreadsheetml.queryTable+xml"/>
  <Override PartName="/xl/queryTables/queryTable44.xml" ContentType="application/vnd.openxmlformats-officedocument.spreadsheetml.queryTable+xml"/>
  <Override PartName="/xl/drawings/drawing18.xml" ContentType="application/vnd.openxmlformats-officedocument.drawing+xml"/>
  <Override PartName="/xl/queryTables/queryTable45.xml" ContentType="application/vnd.openxmlformats-officedocument.spreadsheetml.queryTable+xml"/>
  <Override PartName="/xl/queryTables/queryTable46.xml" ContentType="application/vnd.openxmlformats-officedocument.spreadsheetml.queryTable+xml"/>
  <Override PartName="/xl/queryTables/queryTable47.xml" ContentType="application/vnd.openxmlformats-officedocument.spreadsheetml.queryTable+xml"/>
  <Override PartName="/xl/queryTables/queryTable48.xml" ContentType="application/vnd.openxmlformats-officedocument.spreadsheetml.queryTable+xml"/>
  <Override PartName="/xl/queryTables/queryTable49.xml" ContentType="application/vnd.openxmlformats-officedocument.spreadsheetml.queryTable+xml"/>
  <Override PartName="/xl/queryTables/queryTable50.xml" ContentType="application/vnd.openxmlformats-officedocument.spreadsheetml.queryTable+xml"/>
  <Override PartName="/xl/drawings/drawing19.xml" ContentType="application/vnd.openxmlformats-officedocument.drawing+xml"/>
  <Override PartName="/xl/queryTables/queryTable51.xml" ContentType="application/vnd.openxmlformats-officedocument.spreadsheetml.queryTable+xml"/>
  <Override PartName="/xl/queryTables/queryTable52.xml" ContentType="application/vnd.openxmlformats-officedocument.spreadsheetml.queryTable+xml"/>
  <Override PartName="/xl/drawings/drawing20.xml" ContentType="application/vnd.openxmlformats-officedocument.drawing+xml"/>
  <Override PartName="/xl/queryTables/queryTable53.xml" ContentType="application/vnd.openxmlformats-officedocument.spreadsheetml.queryTable+xml"/>
  <Override PartName="/xl/queryTables/queryTable54.xml" ContentType="application/vnd.openxmlformats-officedocument.spreadsheetml.queryTable+xml"/>
  <Override PartName="/xl/drawings/drawing21.xml" ContentType="application/vnd.openxmlformats-officedocument.drawing+xml"/>
  <Override PartName="/xl/queryTables/queryTable55.xml" ContentType="application/vnd.openxmlformats-officedocument.spreadsheetml.queryTable+xml"/>
  <Override PartName="/xl/queryTables/queryTable56.xml" ContentType="application/vnd.openxmlformats-officedocument.spreadsheetml.queryTable+xml"/>
  <Override PartName="/xl/drawings/drawing22.xml" ContentType="application/vnd.openxmlformats-officedocument.drawing+xml"/>
  <Override PartName="/xl/queryTables/queryTable57.xml" ContentType="application/vnd.openxmlformats-officedocument.spreadsheetml.queryTable+xml"/>
  <Override PartName="/xl/queryTables/queryTable58.xml" ContentType="application/vnd.openxmlformats-officedocument.spreadsheetml.queryTable+xml"/>
  <Override PartName="/xl/queryTables/queryTable59.xml" ContentType="application/vnd.openxmlformats-officedocument.spreadsheetml.queryTable+xml"/>
  <Override PartName="/xl/drawings/drawing23.xml" ContentType="application/vnd.openxmlformats-officedocument.drawing+xml"/>
  <Override PartName="/xl/queryTables/queryTable60.xml" ContentType="application/vnd.openxmlformats-officedocument.spreadsheetml.queryTable+xml"/>
  <Override PartName="/xl/queryTables/queryTable61.xml" ContentType="application/vnd.openxmlformats-officedocument.spreadsheetml.queryTable+xml"/>
  <Override PartName="/xl/drawings/drawing24.xml" ContentType="application/vnd.openxmlformats-officedocument.drawing+xml"/>
  <Override PartName="/xl/queryTables/queryTable62.xml" ContentType="application/vnd.openxmlformats-officedocument.spreadsheetml.queryTable+xml"/>
  <Override PartName="/xl/queryTables/queryTable63.xml" ContentType="application/vnd.openxmlformats-officedocument.spreadsheetml.queryTable+xml"/>
  <Override PartName="/xl/queryTables/queryTable64.xml" ContentType="application/vnd.openxmlformats-officedocument.spreadsheetml.queryTable+xml"/>
  <Override PartName="/xl/drawings/drawing25.xml" ContentType="application/vnd.openxmlformats-officedocument.drawing+xml"/>
  <Override PartName="/xl/queryTables/queryTable65.xml" ContentType="application/vnd.openxmlformats-officedocument.spreadsheetml.queryTable+xml"/>
  <Override PartName="/xl/queryTables/queryTable66.xml" ContentType="application/vnd.openxmlformats-officedocument.spreadsheetml.queryTable+xml"/>
  <Override PartName="/xl/queryTables/queryTable67.xml" ContentType="application/vnd.openxmlformats-officedocument.spreadsheetml.queryTable+xml"/>
  <Override PartName="/xl/queryTables/queryTable68.xml" ContentType="application/vnd.openxmlformats-officedocument.spreadsheetml.queryTable+xml"/>
  <Override PartName="/xl/drawings/drawing26.xml" ContentType="application/vnd.openxmlformats-officedocument.drawing+xml"/>
  <Override PartName="/xl/queryTables/queryTable69.xml" ContentType="application/vnd.openxmlformats-officedocument.spreadsheetml.queryTable+xml"/>
  <Override PartName="/xl/queryTables/queryTable70.xml" ContentType="application/vnd.openxmlformats-officedocument.spreadsheetml.queryTable+xml"/>
  <Override PartName="/xl/drawings/drawing27.xml" ContentType="application/vnd.openxmlformats-officedocument.drawing+xml"/>
  <Override PartName="/xl/queryTables/queryTable71.xml" ContentType="application/vnd.openxmlformats-officedocument.spreadsheetml.queryTable+xml"/>
  <Override PartName="/xl/queryTables/queryTable72.xml" ContentType="application/vnd.openxmlformats-officedocument.spreadsheetml.queryTable+xml"/>
  <Override PartName="/xl/drawings/drawing28.xml" ContentType="application/vnd.openxmlformats-officedocument.drawing+xml"/>
  <Override PartName="/xl/queryTables/queryTable73.xml" ContentType="application/vnd.openxmlformats-officedocument.spreadsheetml.queryTable+xml"/>
  <Override PartName="/xl/queryTables/queryTable74.xml" ContentType="application/vnd.openxmlformats-officedocument.spreadsheetml.queryTable+xml"/>
  <Override PartName="/xl/drawings/drawing29.xml" ContentType="application/vnd.openxmlformats-officedocument.drawing+xml"/>
  <Override PartName="/xl/queryTables/queryTable75.xml" ContentType="application/vnd.openxmlformats-officedocument.spreadsheetml.queryTable+xml"/>
  <Override PartName="/xl/queryTables/queryTable76.xml" ContentType="application/vnd.openxmlformats-officedocument.spreadsheetml.queryTable+xml"/>
  <Override PartName="/xl/queryTables/queryTable77.xml" ContentType="application/vnd.openxmlformats-officedocument.spreadsheetml.queryTable+xml"/>
  <Override PartName="/xl/queryTables/queryTable78.xml" ContentType="application/vnd.openxmlformats-officedocument.spreadsheetml.queryTable+xml"/>
  <Override PartName="/xl/drawings/drawing30.xml" ContentType="application/vnd.openxmlformats-officedocument.drawing+xml"/>
  <Override PartName="/xl/queryTables/queryTable79.xml" ContentType="application/vnd.openxmlformats-officedocument.spreadsheetml.queryTable+xml"/>
  <Override PartName="/xl/queryTables/queryTable80.xml" ContentType="application/vnd.openxmlformats-officedocument.spreadsheetml.queryTable+xml"/>
  <Override PartName="/xl/drawings/drawing31.xml" ContentType="application/vnd.openxmlformats-officedocument.drawing+xml"/>
  <Override PartName="/xl/queryTables/queryTable81.xml" ContentType="application/vnd.openxmlformats-officedocument.spreadsheetml.queryTable+xml"/>
  <Override PartName="/xl/queryTables/queryTable82.xml" ContentType="application/vnd.openxmlformats-officedocument.spreadsheetml.queryTable+xml"/>
  <Override PartName="/xl/queryTables/queryTable83.xml" ContentType="application/vnd.openxmlformats-officedocument.spreadsheetml.queryTable+xml"/>
  <Override PartName="/xl/queryTables/queryTable84.xml" ContentType="application/vnd.openxmlformats-officedocument.spreadsheetml.queryTable+xml"/>
  <Override PartName="/xl/queryTables/queryTable85.xml" ContentType="application/vnd.openxmlformats-officedocument.spreadsheetml.queryTable+xml"/>
  <Override PartName="/xl/queryTables/queryTable86.xml" ContentType="application/vnd.openxmlformats-officedocument.spreadsheetml.queryTable+xml"/>
  <Override PartName="/xl/drawings/drawing32.xml" ContentType="application/vnd.openxmlformats-officedocument.drawing+xml"/>
  <Override PartName="/xl/queryTables/queryTable87.xml" ContentType="application/vnd.openxmlformats-officedocument.spreadsheetml.queryTable+xml"/>
  <Override PartName="/xl/queryTables/queryTable88.xml" ContentType="application/vnd.openxmlformats-officedocument.spreadsheetml.queryTable+xml"/>
  <Override PartName="/xl/drawings/drawing33.xml" ContentType="application/vnd.openxmlformats-officedocument.drawing+xml"/>
  <Override PartName="/xl/queryTables/queryTable89.xml" ContentType="application/vnd.openxmlformats-officedocument.spreadsheetml.queryTable+xml"/>
  <Override PartName="/xl/queryTables/queryTable90.xml" ContentType="application/vnd.openxmlformats-officedocument.spreadsheetml.queryTable+xml"/>
  <Override PartName="/xl/drawings/drawing34.xml" ContentType="application/vnd.openxmlformats-officedocument.drawing+xml"/>
  <Override PartName="/xl/queryTables/queryTable91.xml" ContentType="application/vnd.openxmlformats-officedocument.spreadsheetml.queryTable+xml"/>
  <Override PartName="/xl/queryTables/queryTable92.xml" ContentType="application/vnd.openxmlformats-officedocument.spreadsheetml.queryTable+xml"/>
  <Override PartName="/xl/queryTables/queryTable93.xml" ContentType="application/vnd.openxmlformats-officedocument.spreadsheetml.queryTable+xml"/>
  <Override PartName="/xl/queryTables/queryTable94.xml" ContentType="application/vnd.openxmlformats-officedocument.spreadsheetml.queryTable+xml"/>
  <Override PartName="/xl/drawings/drawing35.xml" ContentType="application/vnd.openxmlformats-officedocument.drawing+xml"/>
  <Override PartName="/xl/queryTables/queryTable95.xml" ContentType="application/vnd.openxmlformats-officedocument.spreadsheetml.queryTable+xml"/>
  <Override PartName="/xl/queryTables/queryTable96.xml" ContentType="application/vnd.openxmlformats-officedocument.spreadsheetml.queryTable+xml"/>
  <Override PartName="/xl/drawings/drawing36.xml" ContentType="application/vnd.openxmlformats-officedocument.drawing+xml"/>
  <Override PartName="/xl/queryTables/queryTable97.xml" ContentType="application/vnd.openxmlformats-officedocument.spreadsheetml.queryTable+xml"/>
  <Override PartName="/xl/queryTables/queryTable98.xml" ContentType="application/vnd.openxmlformats-officedocument.spreadsheetml.queryTable+xml"/>
  <Override PartName="/xl/queryTables/queryTable99.xml" ContentType="application/vnd.openxmlformats-officedocument.spreadsheetml.queryTable+xml"/>
  <Override PartName="/xl/drawings/drawing37.xml" ContentType="application/vnd.openxmlformats-officedocument.drawing+xml"/>
  <Override PartName="/xl/queryTables/queryTable100.xml" ContentType="application/vnd.openxmlformats-officedocument.spreadsheetml.queryTable+xml"/>
  <Override PartName="/xl/queryTables/queryTable101.xml" ContentType="application/vnd.openxmlformats-officedocument.spreadsheetml.queryTable+xml"/>
  <Override PartName="/xl/queryTables/queryTable102.xml" ContentType="application/vnd.openxmlformats-officedocument.spreadsheetml.queryTable+xml"/>
  <Override PartName="/xl/drawings/drawing38.xml" ContentType="application/vnd.openxmlformats-officedocument.drawing+xml"/>
  <Override PartName="/xl/queryTables/queryTable103.xml" ContentType="application/vnd.openxmlformats-officedocument.spreadsheetml.queryTable+xml"/>
  <Override PartName="/xl/queryTables/queryTable104.xml" ContentType="application/vnd.openxmlformats-officedocument.spreadsheetml.queryTable+xml"/>
  <Override PartName="/xl/queryTables/queryTable105.xml" ContentType="application/vnd.openxmlformats-officedocument.spreadsheetml.queryTable+xml"/>
  <Override PartName="/xl/queryTables/queryTable106.xml" ContentType="application/vnd.openxmlformats-officedocument.spreadsheetml.queryTable+xml"/>
  <Override PartName="/xl/queryTables/queryTable107.xml" ContentType="application/vnd.openxmlformats-officedocument.spreadsheetml.queryTable+xml"/>
  <Override PartName="/xl/queryTables/queryTable108.xml" ContentType="application/vnd.openxmlformats-officedocument.spreadsheetml.queryTable+xml"/>
  <Override PartName="/xl/queryTables/queryTable109.xml" ContentType="application/vnd.openxmlformats-officedocument.spreadsheetml.queryTable+xml"/>
  <Override PartName="/xl/queryTables/queryTable110.xml" ContentType="application/vnd.openxmlformats-officedocument.spreadsheetml.queryTable+xml"/>
  <Override PartName="/xl/drawings/drawing39.xml" ContentType="application/vnd.openxmlformats-officedocument.drawing+xml"/>
  <Override PartName="/xl/queryTables/queryTable111.xml" ContentType="application/vnd.openxmlformats-officedocument.spreadsheetml.queryTable+xml"/>
  <Override PartName="/xl/queryTables/queryTable112.xml" ContentType="application/vnd.openxmlformats-officedocument.spreadsheetml.queryTable+xml"/>
  <Override PartName="/xl/queryTables/queryTable113.xml" ContentType="application/vnd.openxmlformats-officedocument.spreadsheetml.queryTable+xml"/>
  <Override PartName="/xl/queryTables/queryTable114.xml" ContentType="application/vnd.openxmlformats-officedocument.spreadsheetml.queryTable+xml"/>
  <Override PartName="/xl/queryTables/queryTable115.xml" ContentType="application/vnd.openxmlformats-officedocument.spreadsheetml.queryTable+xml"/>
  <Override PartName="/xl/queryTables/queryTable116.xml" ContentType="application/vnd.openxmlformats-officedocument.spreadsheetml.queryTable+xml"/>
  <Override PartName="/xl/drawings/drawing40.xml" ContentType="application/vnd.openxmlformats-officedocument.drawing+xml"/>
  <Override PartName="/xl/queryTables/queryTable117.xml" ContentType="application/vnd.openxmlformats-officedocument.spreadsheetml.queryTable+xml"/>
  <Override PartName="/xl/queryTables/queryTable118.xml" ContentType="application/vnd.openxmlformats-officedocument.spreadsheetml.queryTable+xml"/>
  <Override PartName="/xl/queryTables/queryTable119.xml" ContentType="application/vnd.openxmlformats-officedocument.spreadsheetml.queryTable+xml"/>
  <Override PartName="/xl/queryTables/queryTable120.xml" ContentType="application/vnd.openxmlformats-officedocument.spreadsheetml.queryTable+xml"/>
  <Override PartName="/xl/queryTables/queryTable121.xml" ContentType="application/vnd.openxmlformats-officedocument.spreadsheetml.queryTable+xml"/>
  <Override PartName="/xl/drawings/drawing41.xml" ContentType="application/vnd.openxmlformats-officedocument.drawing+xml"/>
  <Override PartName="/xl/queryTables/queryTable122.xml" ContentType="application/vnd.openxmlformats-officedocument.spreadsheetml.queryTable+xml"/>
  <Override PartName="/xl/queryTables/queryTable123.xml" ContentType="application/vnd.openxmlformats-officedocument.spreadsheetml.queryTable+xml"/>
  <Override PartName="/xl/queryTables/queryTable124.xml" ContentType="application/vnd.openxmlformats-officedocument.spreadsheetml.queryTable+xml"/>
  <Override PartName="/xl/queryTables/queryTable125.xml" ContentType="application/vnd.openxmlformats-officedocument.spreadsheetml.queryTable+xml"/>
  <Override PartName="/xl/queryTables/queryTable126.xml" ContentType="application/vnd.openxmlformats-officedocument.spreadsheetml.queryTable+xml"/>
  <Override PartName="/xl/drawings/drawing42.xml" ContentType="application/vnd.openxmlformats-officedocument.drawing+xml"/>
  <Override PartName="/xl/queryTables/queryTable127.xml" ContentType="application/vnd.openxmlformats-officedocument.spreadsheetml.queryTable+xml"/>
  <Override PartName="/xl/queryTables/queryTable128.xml" ContentType="application/vnd.openxmlformats-officedocument.spreadsheetml.queryTable+xml"/>
  <Override PartName="/xl/queryTables/queryTable129.xml" ContentType="application/vnd.openxmlformats-officedocument.spreadsheetml.queryTable+xml"/>
  <Override PartName="/xl/queryTables/queryTable130.xml" ContentType="application/vnd.openxmlformats-officedocument.spreadsheetml.queryTable+xml"/>
  <Override PartName="/xl/queryTables/queryTable131.xml" ContentType="application/vnd.openxmlformats-officedocument.spreadsheetml.queryTable+xml"/>
  <Override PartName="/xl/drawings/drawing43.xml" ContentType="application/vnd.openxmlformats-officedocument.drawing+xml"/>
  <Override PartName="/xl/queryTables/queryTable132.xml" ContentType="application/vnd.openxmlformats-officedocument.spreadsheetml.queryTable+xml"/>
  <Override PartName="/xl/queryTables/queryTable133.xml" ContentType="application/vnd.openxmlformats-officedocument.spreadsheetml.queryTable+xml"/>
  <Override PartName="/xl/queryTables/queryTable134.xml" ContentType="application/vnd.openxmlformats-officedocument.spreadsheetml.queryTable+xml"/>
  <Override PartName="/xl/queryTables/queryTable135.xml" ContentType="application/vnd.openxmlformats-officedocument.spreadsheetml.queryTable+xml"/>
  <Override PartName="/xl/queryTables/queryTable136.xml" ContentType="application/vnd.openxmlformats-officedocument.spreadsheetml.queryTable+xml"/>
  <Override PartName="/xl/queryTables/queryTable137.xml" ContentType="application/vnd.openxmlformats-officedocument.spreadsheetml.queryTable+xml"/>
  <Override PartName="/xl/drawings/drawing44.xml" ContentType="application/vnd.openxmlformats-officedocument.drawing+xml"/>
  <Override PartName="/xl/queryTables/queryTable138.xml" ContentType="application/vnd.openxmlformats-officedocument.spreadsheetml.queryTable+xml"/>
  <Override PartName="/xl/queryTables/queryTable139.xml" ContentType="application/vnd.openxmlformats-officedocument.spreadsheetml.queryTable+xml"/>
  <Override PartName="/xl/queryTables/queryTable140.xml" ContentType="application/vnd.openxmlformats-officedocument.spreadsheetml.queryTable+xml"/>
  <Override PartName="/xl/queryTables/queryTable141.xml" ContentType="application/vnd.openxmlformats-officedocument.spreadsheetml.queryTable+xml"/>
  <Override PartName="/xl/drawings/drawing45.xml" ContentType="application/vnd.openxmlformats-officedocument.drawing+xml"/>
  <Override PartName="/xl/queryTables/queryTable142.xml" ContentType="application/vnd.openxmlformats-officedocument.spreadsheetml.queryTable+xml"/>
  <Override PartName="/xl/queryTables/queryTable143.xml" ContentType="application/vnd.openxmlformats-officedocument.spreadsheetml.queryTable+xml"/>
  <Override PartName="/xl/drawings/drawing46.xml" ContentType="application/vnd.openxmlformats-officedocument.drawing+xml"/>
  <Override PartName="/xl/queryTables/queryTable144.xml" ContentType="application/vnd.openxmlformats-officedocument.spreadsheetml.queryTable+xml"/>
  <Override PartName="/xl/queryTables/queryTable145.xml" ContentType="application/vnd.openxmlformats-officedocument.spreadsheetml.queryTable+xml"/>
  <Override PartName="/xl/queryTables/queryTable146.xml" ContentType="application/vnd.openxmlformats-officedocument.spreadsheetml.queryTable+xml"/>
  <Override PartName="/xl/drawings/drawing47.xml" ContentType="application/vnd.openxmlformats-officedocument.drawing+xml"/>
  <Override PartName="/xl/queryTables/queryTable147.xml" ContentType="application/vnd.openxmlformats-officedocument.spreadsheetml.queryTable+xml"/>
  <Override PartName="/xl/queryTables/queryTable148.xml" ContentType="application/vnd.openxmlformats-officedocument.spreadsheetml.queryTable+xml"/>
  <Override PartName="/xl/drawings/drawing48.xml" ContentType="application/vnd.openxmlformats-officedocument.drawing+xml"/>
  <Override PartName="/xl/queryTables/queryTable149.xml" ContentType="application/vnd.openxmlformats-officedocument.spreadsheetml.queryTable+xml"/>
  <Override PartName="/xl/queryTables/queryTable150.xml" ContentType="application/vnd.openxmlformats-officedocument.spreadsheetml.queryTable+xml"/>
  <Override PartName="/xl/drawings/drawing49.xml" ContentType="application/vnd.openxmlformats-officedocument.drawing+xml"/>
  <Override PartName="/xl/queryTables/queryTable151.xml" ContentType="application/vnd.openxmlformats-officedocument.spreadsheetml.queryTable+xml"/>
  <Override PartName="/xl/queryTables/queryTable152.xml" ContentType="application/vnd.openxmlformats-officedocument.spreadsheetml.queryTable+xml"/>
  <Override PartName="/xl/queryTables/queryTable153.xml" ContentType="application/vnd.openxmlformats-officedocument.spreadsheetml.queryTable+xml"/>
  <Override PartName="/xl/queryTables/queryTable154.xml" ContentType="application/vnd.openxmlformats-officedocument.spreadsheetml.queryTable+xml"/>
  <Override PartName="/xl/drawings/drawing50.xml" ContentType="application/vnd.openxmlformats-officedocument.drawing+xml"/>
  <Override PartName="/xl/queryTables/queryTable155.xml" ContentType="application/vnd.openxmlformats-officedocument.spreadsheetml.queryTable+xml"/>
  <Override PartName="/xl/queryTables/queryTable156.xml" ContentType="application/vnd.openxmlformats-officedocument.spreadsheetml.queryTable+xml"/>
  <Override PartName="/xl/queryTables/queryTable157.xml" ContentType="application/vnd.openxmlformats-officedocument.spreadsheetml.queryTable+xml"/>
  <Override PartName="/xl/drawings/drawing51.xml" ContentType="application/vnd.openxmlformats-officedocument.drawing+xml"/>
  <Override PartName="/xl/queryTables/queryTable158.xml" ContentType="application/vnd.openxmlformats-officedocument.spreadsheetml.queryTable+xml"/>
  <Override PartName="/xl/queryTables/queryTable159.xml" ContentType="application/vnd.openxmlformats-officedocument.spreadsheetml.queryTable+xml"/>
  <Override PartName="/xl/queryTables/queryTable160.xml" ContentType="application/vnd.openxmlformats-officedocument.spreadsheetml.queryTable+xml"/>
  <Override PartName="/xl/queryTables/queryTable161.xml" ContentType="application/vnd.openxmlformats-officedocument.spreadsheetml.queryTable+xml"/>
  <Override PartName="/xl/drawings/drawing52.xml" ContentType="application/vnd.openxmlformats-officedocument.drawing+xml"/>
  <Override PartName="/xl/queryTables/queryTable162.xml" ContentType="application/vnd.openxmlformats-officedocument.spreadsheetml.queryTable+xml"/>
  <Override PartName="/xl/queryTables/queryTable163.xml" ContentType="application/vnd.openxmlformats-officedocument.spreadsheetml.queryTable+xml"/>
  <Override PartName="/xl/drawings/drawing53.xml" ContentType="application/vnd.openxmlformats-officedocument.drawing+xml"/>
  <Override PartName="/xl/queryTables/queryTable164.xml" ContentType="application/vnd.openxmlformats-officedocument.spreadsheetml.queryTable+xml"/>
  <Override PartName="/xl/queryTables/queryTable165.xml" ContentType="application/vnd.openxmlformats-officedocument.spreadsheetml.queryTable+xml"/>
  <Override PartName="/xl/queryTables/queryTable166.xml" ContentType="application/vnd.openxmlformats-officedocument.spreadsheetml.queryTable+xml"/>
  <Override PartName="/xl/queryTables/queryTable167.xml" ContentType="application/vnd.openxmlformats-officedocument.spreadsheetml.queryTable+xml"/>
  <Override PartName="/xl/drawings/drawing54.xml" ContentType="application/vnd.openxmlformats-officedocument.drawing+xml"/>
  <Override PartName="/xl/queryTables/queryTable168.xml" ContentType="application/vnd.openxmlformats-officedocument.spreadsheetml.queryTable+xml"/>
  <Override PartName="/xl/queryTables/queryTable169.xml" ContentType="application/vnd.openxmlformats-officedocument.spreadsheetml.queryTable+xml"/>
  <Override PartName="/xl/queryTables/queryTable170.xml" ContentType="application/vnd.openxmlformats-officedocument.spreadsheetml.queryTable+xml"/>
  <Override PartName="/xl/queryTables/queryTable17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codeName="ThisWorkbook" defaultThemeVersion="166925"/>
  <mc:AlternateContent xmlns:mc="http://schemas.openxmlformats.org/markup-compatibility/2006">
    <mc:Choice Requires="x15">
      <x15ac:absPath xmlns:x15ac="http://schemas.microsoft.com/office/spreadsheetml/2010/11/ac" url="H:\Marketing\Msawant\10 Website Benchmarking\LIVE DATA SHARED\Manisha Upload\Jan 05\"/>
    </mc:Choice>
  </mc:AlternateContent>
  <xr:revisionPtr revIDLastSave="0" documentId="8_{1B7E3F2D-CB99-487D-964A-BBCCE90974A4}" xr6:coauthVersionLast="47" xr6:coauthVersionMax="47" xr10:uidLastSave="{00000000-0000-0000-0000-000000000000}"/>
  <bookViews>
    <workbookView xWindow="-120" yWindow="-120" windowWidth="20730" windowHeight="11160" tabRatio="884" xr2:uid="{766C4EC1-90F0-45CF-B0DB-1820BEE914C0}"/>
  </bookViews>
  <sheets>
    <sheet name="Index" sheetId="1" r:id="rId1"/>
    <sheet name="Dividend History" sheetId="57" r:id="rId2"/>
    <sheet name="Tata Scheme Risk-o-meter" sheetId="58" r:id="rId3"/>
    <sheet name="TSLVETF" sheetId="3" r:id="rId4"/>
    <sheet name="TGLDETF" sheetId="4" r:id="rId5"/>
    <sheet name="TYCF" sheetId="5" r:id="rId6"/>
    <sheet name="TSCAPF" sheetId="6" r:id="rId7"/>
    <sheet name="TSLVFOF" sheetId="7" r:id="rId8"/>
    <sheet name="TIFSA" sheetId="8" r:id="rId9"/>
    <sheet name="TRSFP" sheetId="9" r:id="rId10"/>
    <sheet name="TRSFM" sheetId="10" r:id="rId11"/>
    <sheet name="TREF" sheetId="11" r:id="rId12"/>
    <sheet name="TQNTF" sheetId="12" r:id="rId13"/>
    <sheet name="TNPBETF" sheetId="13" r:id="rId14"/>
    <sheet name="TNMMIF" sheetId="14" r:id="rId15"/>
    <sheet name="TNIDETF" sheetId="15" r:id="rId16"/>
    <sheet name="TNIDFOF" sheetId="16" r:id="rId17"/>
    <sheet name="TIFNA" sheetId="17" r:id="rId18"/>
    <sheet name="TNETF" sheetId="18" r:id="rId19"/>
    <sheet name="TMULTICF" sheetId="19" r:id="rId20"/>
    <sheet name="TMAOF" sheetId="20" r:id="rId21"/>
    <sheet name="TINR" sheetId="21" r:id="rId22"/>
    <sheet name="TTOFE" sheetId="22" r:id="rId23"/>
    <sheet name="TEOF" sheetId="23" r:id="rId24"/>
    <sheet name="TISF" sheetId="24" r:id="rId25"/>
    <sheet name="TIPHF" sheetId="25" r:id="rId26"/>
    <sheet name="TICF" sheetId="26" r:id="rId27"/>
    <sheet name="TEGF" sheetId="27" r:id="rId28"/>
    <sheet name="THOF" sheetId="28" r:id="rId29"/>
    <sheet name="TGLDFOF" sheetId="29" r:id="rId30"/>
    <sheet name="TFEF" sheetId="30" r:id="rId31"/>
    <sheet name="TMCAPF" sheetId="31" r:id="rId32"/>
    <sheet name="TCS" sheetId="32" r:id="rId33"/>
    <sheet name="TMIF" sheetId="33" r:id="rId34"/>
    <sheet name="TEQPEF" sheetId="34" r:id="rId35"/>
    <sheet name="TTSF96" sheetId="35" r:id="rId36"/>
    <sheet name="TDIVYF" sheetId="36" r:id="rId37"/>
    <sheet name="TDIF" sheetId="37" r:id="rId38"/>
    <sheet name="TBCF" sheetId="38" r:id="rId39"/>
    <sheet name="TBFSF" sheetId="39" r:id="rId40"/>
    <sheet name="TBAF" sheetId="40" r:id="rId41"/>
    <sheet name="TAF" sheetId="41" r:id="rId42"/>
    <sheet name="TFRSTF" sheetId="59" r:id="rId43"/>
    <sheet name="TUSTF" sheetId="60" r:id="rId44"/>
    <sheet name="TFF" sheetId="61" r:id="rId45"/>
    <sheet name="TSTBF" sheetId="62" r:id="rId46"/>
    <sheet name="TRSFC" sheetId="63" r:id="rId47"/>
    <sheet name="TOF" sheetId="64" r:id="rId48"/>
    <sheet name="TNSIFDEC27" sheetId="65" r:id="rId49"/>
    <sheet name="TNGIF1229" sheetId="66" r:id="rId50"/>
    <sheet name="TNGIF1226" sheetId="67" r:id="rId51"/>
    <sheet name="TLF" sheetId="68" r:id="rId52"/>
    <sheet name="TGSFR" sheetId="69" r:id="rId53"/>
    <sheet name="TFRF" sheetId="70" r:id="rId54"/>
    <sheet name="TCIGIF0426" sheetId="71" r:id="rId55"/>
    <sheet name="TCORPBF" sheetId="72" r:id="rId56"/>
    <sheet name="TBPSUF" sheetId="73" r:id="rId57"/>
  </sheets>
  <externalReferences>
    <externalReference r:id="rId58"/>
  </externalReferences>
  <definedNames>
    <definedName name="_IEF1" localSheetId="56">#REF!</definedName>
    <definedName name="_IEF1" localSheetId="54">#REF!</definedName>
    <definedName name="_IEF1" localSheetId="55">#REF!</definedName>
    <definedName name="_IEF1" localSheetId="44">#REF!</definedName>
    <definedName name="_IEF1" localSheetId="53">#REF!</definedName>
    <definedName name="_IEF1" localSheetId="42">#REF!</definedName>
    <definedName name="_IEF1" localSheetId="52">#REF!</definedName>
    <definedName name="_IEF1" localSheetId="51">#REF!</definedName>
    <definedName name="_IEF1" localSheetId="50">#REF!</definedName>
    <definedName name="_IEF1" localSheetId="49">#REF!</definedName>
    <definedName name="_IEF1" localSheetId="48">#REF!</definedName>
    <definedName name="_IEF1" localSheetId="47">#REF!</definedName>
    <definedName name="_IEF1" localSheetId="46">#REF!</definedName>
    <definedName name="_IEF1" localSheetId="45">#REF!</definedName>
    <definedName name="_IEF1" localSheetId="43">#REF!</definedName>
    <definedName name="_IEF1">#REF!</definedName>
    <definedName name="_IEF2" localSheetId="56">#REF!</definedName>
    <definedName name="_IEF2" localSheetId="54">#REF!</definedName>
    <definedName name="_IEF2" localSheetId="55">#REF!</definedName>
    <definedName name="_IEF2" localSheetId="44">#REF!</definedName>
    <definedName name="_IEF2" localSheetId="53">#REF!</definedName>
    <definedName name="_IEF2" localSheetId="42">#REF!</definedName>
    <definedName name="_IEF2" localSheetId="52">#REF!</definedName>
    <definedName name="_IEF2" localSheetId="51">#REF!</definedName>
    <definedName name="_IEF2" localSheetId="50">#REF!</definedName>
    <definedName name="_IEF2" localSheetId="49">#REF!</definedName>
    <definedName name="_IEF2" localSheetId="48">#REF!</definedName>
    <definedName name="_IEF2" localSheetId="47">#REF!</definedName>
    <definedName name="_IEF2" localSheetId="46">#REF!</definedName>
    <definedName name="_IEF2" localSheetId="45">#REF!</definedName>
    <definedName name="_IEF2" localSheetId="43">#REF!</definedName>
    <definedName name="_IEF2">#REF!</definedName>
    <definedName name="AAA">#REF!</definedName>
    <definedName name="h">#REF!</definedName>
    <definedName name="IEF">#REF!</definedName>
    <definedName name="Main_Sheet" localSheetId="0">Index!$A$2:$C$56</definedName>
    <definedName name="raja">#REF!</definedName>
    <definedName name="TAF" localSheetId="56">#REF!</definedName>
    <definedName name="TAF" localSheetId="54">#REF!</definedName>
    <definedName name="TAF" localSheetId="55">#REF!</definedName>
    <definedName name="TAF" localSheetId="44">#REF!</definedName>
    <definedName name="TAF" localSheetId="53">#REF!</definedName>
    <definedName name="TAF" localSheetId="42">#REF!</definedName>
    <definedName name="TAF" localSheetId="52">#REF!</definedName>
    <definedName name="TAF" localSheetId="51">#REF!</definedName>
    <definedName name="TAF" localSheetId="50">#REF!</definedName>
    <definedName name="TAF" localSheetId="49">#REF!</definedName>
    <definedName name="TAF" localSheetId="48">#REF!</definedName>
    <definedName name="TAF" localSheetId="47">#REF!</definedName>
    <definedName name="TAF" localSheetId="46">#REF!</definedName>
    <definedName name="TAF" localSheetId="45">#REF!</definedName>
    <definedName name="TAF" localSheetId="43">#REF!</definedName>
    <definedName name="TAF">TAF!$B$1</definedName>
    <definedName name="TAF_Debt_Related" localSheetId="41">TAF!$B$354:$H$363</definedName>
    <definedName name="TAF_EQ" localSheetId="41">TAF!$B$12:$I$162</definedName>
    <definedName name="TAF_EQ_Related" localSheetId="41">TAF!$B$163:$I$347</definedName>
    <definedName name="TAF_MM" localSheetId="41">TAF!$B$365:$H$377</definedName>
    <definedName name="TAF_Mutual_F_Units" localSheetId="41">TAF!$B$349:$H$352</definedName>
    <definedName name="TAFNAV" localSheetId="41">TAF!$B$391:$B$398</definedName>
    <definedName name="TBAF" localSheetId="56">#REF!</definedName>
    <definedName name="TBAF" localSheetId="54">#REF!</definedName>
    <definedName name="TBAF" localSheetId="55">#REF!</definedName>
    <definedName name="TBAF" localSheetId="44">#REF!</definedName>
    <definedName name="TBAF" localSheetId="53">#REF!</definedName>
    <definedName name="TBAF" localSheetId="42">#REF!</definedName>
    <definedName name="TBAF" localSheetId="52">#REF!</definedName>
    <definedName name="TBAF" localSheetId="51">#REF!</definedName>
    <definedName name="TBAF" localSheetId="50">#REF!</definedName>
    <definedName name="TBAF" localSheetId="49">#REF!</definedName>
    <definedName name="TBAF" localSheetId="48">#REF!</definedName>
    <definedName name="TBAF" localSheetId="47">#REF!</definedName>
    <definedName name="TBAF" localSheetId="46">#REF!</definedName>
    <definedName name="TBAF" localSheetId="45">#REF!</definedName>
    <definedName name="TBAF" localSheetId="43">#REF!</definedName>
    <definedName name="TBAF">TBAF!$B$1</definedName>
    <definedName name="TBAF_Debt_Related" localSheetId="40">TBAF!$B$152:$H$203</definedName>
    <definedName name="TBAF_EQ" localSheetId="40">TBAF!$B$12:$I$81</definedName>
    <definedName name="TBAF_EQ_FU_Related" localSheetId="40">TBAF!$B$120:$I$122</definedName>
    <definedName name="TBAF_EQ_Related" localSheetId="40">TBAF!$B$82:$I$119</definedName>
    <definedName name="TBAF_GOV_SEC" localSheetId="40">TBAF!$B$127:$H$150</definedName>
    <definedName name="TBAF_MM" localSheetId="40">TBAF!$B$205:$H$206</definedName>
    <definedName name="TBAF_Mutual_F_Units" localSheetId="40">TBAF!$B$124:$H$125</definedName>
    <definedName name="TBAFNAV" localSheetId="40">TBAF!$B$220:$B$227</definedName>
    <definedName name="TBCF" localSheetId="56">#REF!</definedName>
    <definedName name="TBCF" localSheetId="54">#REF!</definedName>
    <definedName name="TBCF" localSheetId="55">#REF!</definedName>
    <definedName name="TBCF" localSheetId="44">#REF!</definedName>
    <definedName name="TBCF" localSheetId="53">#REF!</definedName>
    <definedName name="TBCF" localSheetId="42">#REF!</definedName>
    <definedName name="TBCF" localSheetId="52">#REF!</definedName>
    <definedName name="TBCF" localSheetId="51">#REF!</definedName>
    <definedName name="TBCF" localSheetId="50">#REF!</definedName>
    <definedName name="TBCF" localSheetId="49">#REF!</definedName>
    <definedName name="TBCF" localSheetId="48">#REF!</definedName>
    <definedName name="TBCF" localSheetId="47">#REF!</definedName>
    <definedName name="TBCF" localSheetId="46">#REF!</definedName>
    <definedName name="TBCF" localSheetId="45">#REF!</definedName>
    <definedName name="TBCF" localSheetId="43">#REF!</definedName>
    <definedName name="TBCF">TBCF!$B$1</definedName>
    <definedName name="TBCF_EQ" localSheetId="38">TBCF!$B$12:$I$83</definedName>
    <definedName name="TBCF_Mutual_F_Units" localSheetId="38">TBCF!$B$85:$H$86</definedName>
    <definedName name="TBCFNAV" localSheetId="38">TBCF!$B$98:$B$105</definedName>
    <definedName name="TBFSF" localSheetId="56">#REF!</definedName>
    <definedName name="TBFSF" localSheetId="54">#REF!</definedName>
    <definedName name="TBFSF" localSheetId="55">#REF!</definedName>
    <definedName name="TBFSF" localSheetId="44">#REF!</definedName>
    <definedName name="TBFSF" localSheetId="53">#REF!</definedName>
    <definedName name="TBFSF" localSheetId="42">#REF!</definedName>
    <definedName name="TBFSF" localSheetId="52">#REF!</definedName>
    <definedName name="TBFSF" localSheetId="51">#REF!</definedName>
    <definedName name="TBFSF" localSheetId="50">#REF!</definedName>
    <definedName name="TBFSF" localSheetId="49">#REF!</definedName>
    <definedName name="TBFSF" localSheetId="48">#REF!</definedName>
    <definedName name="TBFSF" localSheetId="47">#REF!</definedName>
    <definedName name="TBFSF" localSheetId="46">#REF!</definedName>
    <definedName name="TBFSF" localSheetId="45">#REF!</definedName>
    <definedName name="TBFSF" localSheetId="43">#REF!</definedName>
    <definedName name="TBFSF">TBFSF!$B$1</definedName>
    <definedName name="TBFSF_EQ" localSheetId="39">TBFSF!$B$12:$I$47</definedName>
    <definedName name="TBFSF_EQ_Related" localSheetId="39">TBFSF!$B$48:$I$48</definedName>
    <definedName name="TBFSFNAV" localSheetId="39">TBFSF!$B$60:$B$67</definedName>
    <definedName name="TBPSUF" localSheetId="56">TBPSUF!$B$1</definedName>
    <definedName name="TBPSUF">#REF!</definedName>
    <definedName name="TBPSUF_Aif_cat" localSheetId="56">TBPSUF!$B$46:$H$47</definedName>
    <definedName name="TBPSUF_Debt_Related" localSheetId="56">TBPSUF!$B$37:$H$44</definedName>
    <definedName name="TBPSUF_GOV_SEC" localSheetId="56">TBPSUF!$B$22:$H$35</definedName>
    <definedName name="TBPSUFNAV" localSheetId="56">TBPSUF!$B$61:$B$68</definedName>
    <definedName name="TCF" localSheetId="56">#REF!</definedName>
    <definedName name="TCF" localSheetId="54">#REF!</definedName>
    <definedName name="TCF" localSheetId="55">#REF!</definedName>
    <definedName name="TCF" localSheetId="44">#REF!</definedName>
    <definedName name="TCF" localSheetId="53">#REF!</definedName>
    <definedName name="TCF" localSheetId="42">#REF!</definedName>
    <definedName name="TCF" localSheetId="52">#REF!</definedName>
    <definedName name="TCF" localSheetId="51">#REF!</definedName>
    <definedName name="TCF" localSheetId="50">#REF!</definedName>
    <definedName name="TCF" localSheetId="49">#REF!</definedName>
    <definedName name="TCF" localSheetId="48">#REF!</definedName>
    <definedName name="TCF" localSheetId="47">#REF!</definedName>
    <definedName name="TCF" localSheetId="46">#REF!</definedName>
    <definedName name="TCF" localSheetId="45">#REF!</definedName>
    <definedName name="TCF" localSheetId="43">#REF!</definedName>
    <definedName name="TCF">#REF!</definedName>
    <definedName name="TCF_EQDetails" localSheetId="56">#REF!</definedName>
    <definedName name="TCF_EQDetails" localSheetId="54">#REF!</definedName>
    <definedName name="TCF_EQDetails" localSheetId="55">#REF!</definedName>
    <definedName name="TCF_EQDetails" localSheetId="44">#REF!</definedName>
    <definedName name="TCF_EQDetails" localSheetId="53">#REF!</definedName>
    <definedName name="TCF_EQDetails" localSheetId="42">#REF!</definedName>
    <definedName name="TCF_EQDetails" localSheetId="52">#REF!</definedName>
    <definedName name="TCF_EQDetails" localSheetId="51">#REF!</definedName>
    <definedName name="TCF_EQDetails" localSheetId="50">#REF!</definedName>
    <definedName name="TCF_EQDetails" localSheetId="49">#REF!</definedName>
    <definedName name="TCF_EQDetails" localSheetId="48">#REF!</definedName>
    <definedName name="TCF_EQDetails" localSheetId="47">#REF!</definedName>
    <definedName name="TCF_EQDetails" localSheetId="46">#REF!</definedName>
    <definedName name="TCF_EQDetails" localSheetId="45">#REF!</definedName>
    <definedName name="TCF_EQDetails" localSheetId="43">#REF!</definedName>
    <definedName name="TCF_EQDetails">#REF!</definedName>
    <definedName name="TCIGIF0426" localSheetId="56">TCIGIF0426!$B$1</definedName>
    <definedName name="TCIGIF0426" localSheetId="54">TCIGIF0426!$B$1</definedName>
    <definedName name="TCIGIF0426" localSheetId="55">TCIGIF0426!$B$1</definedName>
    <definedName name="TCIGIF0426">#REF!</definedName>
    <definedName name="TCIGIF0426_GOV_SEC" localSheetId="54">TCIGIF0426!$B$22:$H$29</definedName>
    <definedName name="TCIGIF0426NAV" localSheetId="54">TCIGIF0426!$B$43:$B$50</definedName>
    <definedName name="TCORPBF" localSheetId="56">TCORPBF!$B$1</definedName>
    <definedName name="TCORPBF" localSheetId="55">TCORPBF!$B$1</definedName>
    <definedName name="TCORPBF">#REF!</definedName>
    <definedName name="TCORPBF_Aif_cat" localSheetId="55">TCORPBF!$B$82:$H$83</definedName>
    <definedName name="TCORPBF_Debt_Related" localSheetId="55">TCORPBF!$B$40:$H$80</definedName>
    <definedName name="TCORPBF_GOV_SEC" localSheetId="55">TCORPBF!$B$22:$H$38</definedName>
    <definedName name="TCORPBFNAV" localSheetId="55">TCORPBF!$B$97:$B$112</definedName>
    <definedName name="TCPF1" localSheetId="56">#REF!</definedName>
    <definedName name="TCPF1" localSheetId="54">#REF!</definedName>
    <definedName name="TCPF1" localSheetId="55">#REF!</definedName>
    <definedName name="TCPF1" localSheetId="44">#REF!</definedName>
    <definedName name="TCPF1" localSheetId="53">#REF!</definedName>
    <definedName name="TCPF1" localSheetId="42">#REF!</definedName>
    <definedName name="TCPF1" localSheetId="52">#REF!</definedName>
    <definedName name="TCPF1" localSheetId="51">#REF!</definedName>
    <definedName name="TCPF1" localSheetId="50">#REF!</definedName>
    <definedName name="TCPF1" localSheetId="49">#REF!</definedName>
    <definedName name="TCPF1" localSheetId="48">#REF!</definedName>
    <definedName name="TCPF1" localSheetId="47">#REF!</definedName>
    <definedName name="TCPF1" localSheetId="46">#REF!</definedName>
    <definedName name="TCPF1" localSheetId="45">#REF!</definedName>
    <definedName name="TCPF1" localSheetId="43">#REF!</definedName>
    <definedName name="TCPF1">#REF!</definedName>
    <definedName name="TCPF2" localSheetId="56">#REF!</definedName>
    <definedName name="TCPF2" localSheetId="54">#REF!</definedName>
    <definedName name="TCPF2" localSheetId="55">#REF!</definedName>
    <definedName name="TCPF2" localSheetId="44">#REF!</definedName>
    <definedName name="TCPF2" localSheetId="53">#REF!</definedName>
    <definedName name="TCPF2" localSheetId="42">#REF!</definedName>
    <definedName name="TCPF2" localSheetId="52">#REF!</definedName>
    <definedName name="TCPF2" localSheetId="51">#REF!</definedName>
    <definedName name="TCPF2" localSheetId="50">#REF!</definedName>
    <definedName name="TCPF2" localSheetId="49">#REF!</definedName>
    <definedName name="TCPF2" localSheetId="48">#REF!</definedName>
    <definedName name="TCPF2" localSheetId="47">#REF!</definedName>
    <definedName name="TCPF2" localSheetId="46">#REF!</definedName>
    <definedName name="TCPF2" localSheetId="45">#REF!</definedName>
    <definedName name="TCPF2" localSheetId="43">#REF!</definedName>
    <definedName name="TCPF2">#REF!</definedName>
    <definedName name="TCS" localSheetId="56">#REF!</definedName>
    <definedName name="TCS" localSheetId="54">#REF!</definedName>
    <definedName name="TCS" localSheetId="55">#REF!</definedName>
    <definedName name="TCS" localSheetId="44">#REF!</definedName>
    <definedName name="TCS" localSheetId="53">#REF!</definedName>
    <definedName name="TCS" localSheetId="42">#REF!</definedName>
    <definedName name="TCS" localSheetId="52">#REF!</definedName>
    <definedName name="TCS" localSheetId="51">#REF!</definedName>
    <definedName name="TCS" localSheetId="50">#REF!</definedName>
    <definedName name="TCS" localSheetId="49">#REF!</definedName>
    <definedName name="TCS" localSheetId="48">#REF!</definedName>
    <definedName name="TCS" localSheetId="47">#REF!</definedName>
    <definedName name="TCS" localSheetId="46">#REF!</definedName>
    <definedName name="TCS" localSheetId="45">#REF!</definedName>
    <definedName name="TCS" localSheetId="43">#REF!</definedName>
    <definedName name="TCS">TCS!$B$1</definedName>
    <definedName name="TCS_EQ" localSheetId="32">TCS!$B$12:$I$72</definedName>
    <definedName name="TCSNAV" localSheetId="32">TCS!$B$83:$B$90</definedName>
    <definedName name="TDAF2A" localSheetId="56">#REF!</definedName>
    <definedName name="TDAF2A" localSheetId="54">#REF!</definedName>
    <definedName name="TDAF2A" localSheetId="55">#REF!</definedName>
    <definedName name="TDAF2A" localSheetId="44">#REF!</definedName>
    <definedName name="TDAF2A" localSheetId="53">#REF!</definedName>
    <definedName name="TDAF2A" localSheetId="42">#REF!</definedName>
    <definedName name="TDAF2A" localSheetId="52">#REF!</definedName>
    <definedName name="TDAF2A" localSheetId="51">#REF!</definedName>
    <definedName name="TDAF2A" localSheetId="50">#REF!</definedName>
    <definedName name="TDAF2A" localSheetId="49">#REF!</definedName>
    <definedName name="TDAF2A" localSheetId="48">#REF!</definedName>
    <definedName name="TDAF2A" localSheetId="47">#REF!</definedName>
    <definedName name="TDAF2A" localSheetId="46">#REF!</definedName>
    <definedName name="TDAF2A" localSheetId="45">#REF!</definedName>
    <definedName name="TDAF2A" localSheetId="43">#REF!</definedName>
    <definedName name="TDAF2A">#REF!</definedName>
    <definedName name="TDAF2B" localSheetId="56">#REF!</definedName>
    <definedName name="TDAF2B" localSheetId="54">#REF!</definedName>
    <definedName name="TDAF2B" localSheetId="55">#REF!</definedName>
    <definedName name="TDAF2B" localSheetId="44">#REF!</definedName>
    <definedName name="TDAF2B" localSheetId="53">#REF!</definedName>
    <definedName name="TDAF2B" localSheetId="42">#REF!</definedName>
    <definedName name="TDAF2B" localSheetId="52">#REF!</definedName>
    <definedName name="TDAF2B" localSheetId="51">#REF!</definedName>
    <definedName name="TDAF2B" localSheetId="50">#REF!</definedName>
    <definedName name="TDAF2B" localSheetId="49">#REF!</definedName>
    <definedName name="TDAF2B" localSheetId="48">#REF!</definedName>
    <definedName name="TDAF2B" localSheetId="47">#REF!</definedName>
    <definedName name="TDAF2B" localSheetId="46">#REF!</definedName>
    <definedName name="TDAF2B" localSheetId="45">#REF!</definedName>
    <definedName name="TDAF2B" localSheetId="43">#REF!</definedName>
    <definedName name="TDAF2B">#REF!</definedName>
    <definedName name="TDAF2C" localSheetId="56">#REF!</definedName>
    <definedName name="TDAF2C" localSheetId="54">#REF!</definedName>
    <definedName name="TDAF2C" localSheetId="55">#REF!</definedName>
    <definedName name="TDAF2C" localSheetId="44">#REF!</definedName>
    <definedName name="TDAF2C" localSheetId="53">#REF!</definedName>
    <definedName name="TDAF2C" localSheetId="42">#REF!</definedName>
    <definedName name="TDAF2C" localSheetId="52">#REF!</definedName>
    <definedName name="TDAF2C" localSheetId="51">#REF!</definedName>
    <definedName name="TDAF2C" localSheetId="50">#REF!</definedName>
    <definedName name="TDAF2C" localSheetId="49">#REF!</definedName>
    <definedName name="TDAF2C" localSheetId="48">#REF!</definedName>
    <definedName name="TDAF2C" localSheetId="47">#REF!</definedName>
    <definedName name="TDAF2C" localSheetId="46">#REF!</definedName>
    <definedName name="TDAF2C" localSheetId="45">#REF!</definedName>
    <definedName name="TDAF2C" localSheetId="43">#REF!</definedName>
    <definedName name="TDAF2C">#REF!</definedName>
    <definedName name="TDAF3A">#REF!</definedName>
    <definedName name="TDAFA">#REF!</definedName>
    <definedName name="TDAFB">#REF!</definedName>
    <definedName name="TDAFC">#REF!</definedName>
    <definedName name="TDBF">#REF!</definedName>
    <definedName name="TDIF" localSheetId="56">#REF!</definedName>
    <definedName name="TDIF" localSheetId="54">#REF!</definedName>
    <definedName name="TDIF" localSheetId="55">#REF!</definedName>
    <definedName name="TDIF" localSheetId="44">#REF!</definedName>
    <definedName name="TDIF" localSheetId="53">#REF!</definedName>
    <definedName name="TDIF" localSheetId="42">#REF!</definedName>
    <definedName name="TDIF" localSheetId="52">#REF!</definedName>
    <definedName name="TDIF" localSheetId="51">#REF!</definedName>
    <definedName name="TDIF" localSheetId="50">#REF!</definedName>
    <definedName name="TDIF" localSheetId="49">#REF!</definedName>
    <definedName name="TDIF" localSheetId="48">#REF!</definedName>
    <definedName name="TDIF" localSheetId="47">#REF!</definedName>
    <definedName name="TDIF" localSheetId="46">#REF!</definedName>
    <definedName name="TDIF" localSheetId="45">#REF!</definedName>
    <definedName name="TDIF" localSheetId="43">#REF!</definedName>
    <definedName name="TDIF">TDIF!$B$1</definedName>
    <definedName name="TDIF_EQ" localSheetId="37">TDIF!$B$12:$I$47</definedName>
    <definedName name="TDIFNAV" localSheetId="37">TDIF!$B$59:$B$66</definedName>
    <definedName name="TDIVYF" localSheetId="56">#REF!</definedName>
    <definedName name="TDIVYF" localSheetId="54">#REF!</definedName>
    <definedName name="TDIVYF" localSheetId="55">#REF!</definedName>
    <definedName name="TDIVYF" localSheetId="44">#REF!</definedName>
    <definedName name="TDIVYF" localSheetId="53">#REF!</definedName>
    <definedName name="TDIVYF" localSheetId="42">#REF!</definedName>
    <definedName name="TDIVYF" localSheetId="52">#REF!</definedName>
    <definedName name="TDIVYF" localSheetId="51">#REF!</definedName>
    <definedName name="TDIVYF" localSheetId="50">#REF!</definedName>
    <definedName name="TDIVYF" localSheetId="49">#REF!</definedName>
    <definedName name="TDIVYF" localSheetId="48">#REF!</definedName>
    <definedName name="TDIVYF" localSheetId="47">#REF!</definedName>
    <definedName name="TDIVYF" localSheetId="46">#REF!</definedName>
    <definedName name="TDIVYF" localSheetId="45">#REF!</definedName>
    <definedName name="TDIVYF" localSheetId="43">#REF!</definedName>
    <definedName name="TDIVYF">TDIVYF!$B$1</definedName>
    <definedName name="TDIVYF_Debt_Related" localSheetId="36">TDIVYF!$B$78:$H$82</definedName>
    <definedName name="TDIVYF_EQ" localSheetId="36">TDIVYF!$B$12:$I$73</definedName>
    <definedName name="TDIVYF_Mutual_F_Units" localSheetId="36">TDIVYF!$B$75:$H$76</definedName>
    <definedName name="TDIVYFNAV" localSheetId="36">TDIVYF!$B$94:$B$101</definedName>
    <definedName name="TDYF" localSheetId="56">#REF!</definedName>
    <definedName name="TDYF" localSheetId="54">#REF!</definedName>
    <definedName name="TDYF" localSheetId="55">#REF!</definedName>
    <definedName name="TDYF" localSheetId="44">#REF!</definedName>
    <definedName name="TDYF" localSheetId="53">#REF!</definedName>
    <definedName name="TDYF" localSheetId="42">#REF!</definedName>
    <definedName name="TDYF" localSheetId="52">#REF!</definedName>
    <definedName name="TDYF" localSheetId="51">#REF!</definedName>
    <definedName name="TDYF" localSheetId="50">#REF!</definedName>
    <definedName name="TDYF" localSheetId="49">#REF!</definedName>
    <definedName name="TDYF" localSheetId="48">#REF!</definedName>
    <definedName name="TDYF" localSheetId="47">#REF!</definedName>
    <definedName name="TDYF" localSheetId="46">#REF!</definedName>
    <definedName name="TDYF" localSheetId="45">#REF!</definedName>
    <definedName name="TDYF" localSheetId="43">#REF!</definedName>
    <definedName name="TDYF">#REF!</definedName>
    <definedName name="TEGF" localSheetId="56">#REF!</definedName>
    <definedName name="TEGF" localSheetId="54">#REF!</definedName>
    <definedName name="TEGF" localSheetId="55">#REF!</definedName>
    <definedName name="TEGF" localSheetId="44">#REF!</definedName>
    <definedName name="TEGF" localSheetId="53">#REF!</definedName>
    <definedName name="TEGF" localSheetId="42">#REF!</definedName>
    <definedName name="TEGF" localSheetId="52">#REF!</definedName>
    <definedName name="TEGF" localSheetId="51">#REF!</definedName>
    <definedName name="TEGF" localSheetId="50">#REF!</definedName>
    <definedName name="TEGF" localSheetId="49">#REF!</definedName>
    <definedName name="TEGF" localSheetId="48">#REF!</definedName>
    <definedName name="TEGF" localSheetId="47">#REF!</definedName>
    <definedName name="TEGF" localSheetId="46">#REF!</definedName>
    <definedName name="TEGF" localSheetId="45">#REF!</definedName>
    <definedName name="TEGF" localSheetId="43">#REF!</definedName>
    <definedName name="TEGF">TEGF!$B$1</definedName>
    <definedName name="TEGF_Debt_Related" localSheetId="27">TEGF!$B$83:$H$100</definedName>
    <definedName name="TEGF_EQ" localSheetId="27">TEGF!$B$12:$I$51</definedName>
    <definedName name="TEGF_GOV_SEC" localSheetId="27">TEGF!$B$53:$H$81</definedName>
    <definedName name="TEGFNAV" localSheetId="27">TEGF!$B$113:$B$124</definedName>
    <definedName name="TEMF" localSheetId="56">#REF!</definedName>
    <definedName name="TEMF" localSheetId="54">#REF!</definedName>
    <definedName name="TEMF" localSheetId="55">#REF!</definedName>
    <definedName name="TEMF" localSheetId="44">#REF!</definedName>
    <definedName name="TEMF" localSheetId="53">#REF!</definedName>
    <definedName name="TEMF" localSheetId="42">#REF!</definedName>
    <definedName name="TEMF" localSheetId="52">#REF!</definedName>
    <definedName name="TEMF" localSheetId="51">#REF!</definedName>
    <definedName name="TEMF" localSheetId="50">#REF!</definedName>
    <definedName name="TEMF" localSheetId="49">#REF!</definedName>
    <definedName name="TEMF" localSheetId="48">#REF!</definedName>
    <definedName name="TEMF" localSheetId="47">#REF!</definedName>
    <definedName name="TEMF" localSheetId="46">#REF!</definedName>
    <definedName name="TEMF" localSheetId="45">#REF!</definedName>
    <definedName name="TEMF" localSheetId="43">#REF!</definedName>
    <definedName name="TEMF">#REF!</definedName>
    <definedName name="TEOF" localSheetId="56">#REF!</definedName>
    <definedName name="TEOF" localSheetId="54">#REF!</definedName>
    <definedName name="TEOF" localSheetId="55">#REF!</definedName>
    <definedName name="TEOF" localSheetId="44">#REF!</definedName>
    <definedName name="TEOF" localSheetId="53">#REF!</definedName>
    <definedName name="TEOF" localSheetId="42">#REF!</definedName>
    <definedName name="TEOF" localSheetId="52">#REF!</definedName>
    <definedName name="TEOF" localSheetId="51">#REF!</definedName>
    <definedName name="TEOF" localSheetId="50">#REF!</definedName>
    <definedName name="TEOF" localSheetId="49">#REF!</definedName>
    <definedName name="TEOF" localSheetId="48">#REF!</definedName>
    <definedName name="TEOF" localSheetId="47">#REF!</definedName>
    <definedName name="TEOF" localSheetId="46">#REF!</definedName>
    <definedName name="TEOF" localSheetId="45">#REF!</definedName>
    <definedName name="TEOF" localSheetId="43">#REF!</definedName>
    <definedName name="TEOF">TEOF!$B$1</definedName>
    <definedName name="TEOF_EQ" localSheetId="23">TEOF!$B$12:$I$63</definedName>
    <definedName name="TEOFNAV" localSheetId="23">TEOF!$B$76:$B$83</definedName>
    <definedName name="TEQPEF" localSheetId="56">#REF!</definedName>
    <definedName name="TEQPEF" localSheetId="54">#REF!</definedName>
    <definedName name="TEQPEF" localSheetId="55">#REF!</definedName>
    <definedName name="TEQPEF" localSheetId="44">#REF!</definedName>
    <definedName name="TEQPEF" localSheetId="53">#REF!</definedName>
    <definedName name="TEQPEF" localSheetId="42">#REF!</definedName>
    <definedName name="TEQPEF" localSheetId="52">#REF!</definedName>
    <definedName name="TEQPEF" localSheetId="51">#REF!</definedName>
    <definedName name="TEQPEF" localSheetId="50">#REF!</definedName>
    <definedName name="TEQPEF" localSheetId="49">#REF!</definedName>
    <definedName name="TEQPEF" localSheetId="48">#REF!</definedName>
    <definedName name="TEQPEF" localSheetId="47">#REF!</definedName>
    <definedName name="TEQPEF" localSheetId="46">#REF!</definedName>
    <definedName name="TEQPEF" localSheetId="45">#REF!</definedName>
    <definedName name="TEQPEF" localSheetId="43">#REF!</definedName>
    <definedName name="TEQPEF">TEQPEF!$B$1</definedName>
    <definedName name="TEQPEF_EQ" localSheetId="34">TEQPEF!$B$12:$I$54</definedName>
    <definedName name="TEQPEFNAV" localSheetId="34">TEQPEF!$B$66:$B$77</definedName>
    <definedName name="TFEF" localSheetId="56">#REF!</definedName>
    <definedName name="TFEF" localSheetId="54">#REF!</definedName>
    <definedName name="TFEF" localSheetId="55">#REF!</definedName>
    <definedName name="TFEF" localSheetId="44">#REF!</definedName>
    <definedName name="TFEF" localSheetId="53">#REF!</definedName>
    <definedName name="TFEF" localSheetId="42">#REF!</definedName>
    <definedName name="TFEF" localSheetId="52">#REF!</definedName>
    <definedName name="TFEF" localSheetId="51">#REF!</definedName>
    <definedName name="TFEF" localSheetId="50">#REF!</definedName>
    <definedName name="TFEF" localSheetId="49">#REF!</definedName>
    <definedName name="TFEF" localSheetId="48">#REF!</definedName>
    <definedName name="TFEF" localSheetId="47">#REF!</definedName>
    <definedName name="TFEF" localSheetId="46">#REF!</definedName>
    <definedName name="TFEF" localSheetId="45">#REF!</definedName>
    <definedName name="TFEF" localSheetId="43">#REF!</definedName>
    <definedName name="TFEF">TFEF!$B$1</definedName>
    <definedName name="TFEF_EQ" localSheetId="30">TFEF!$B$12:$I$44</definedName>
    <definedName name="TFEFNAV" localSheetId="30">TFEF!$B$56:$B$63</definedName>
    <definedName name="TFF" localSheetId="56">TFF!$B$1</definedName>
    <definedName name="TFF" localSheetId="54">TFF!$B$1</definedName>
    <definedName name="TFF" localSheetId="55">TFF!$B$1</definedName>
    <definedName name="TFF" localSheetId="44">TFF!$B$1</definedName>
    <definedName name="TFF" localSheetId="53">TFF!$B$1</definedName>
    <definedName name="TFF" localSheetId="52">TFF!$B$1</definedName>
    <definedName name="TFF" localSheetId="51">TFF!$B$1</definedName>
    <definedName name="TFF" localSheetId="50">TFF!$B$1</definedName>
    <definedName name="TFF" localSheetId="49">TFF!$B$1</definedName>
    <definedName name="TFF" localSheetId="48">TFF!$B$1</definedName>
    <definedName name="TFF" localSheetId="47">TFF!$B$1</definedName>
    <definedName name="TFF" localSheetId="46">TFF!$B$1</definedName>
    <definedName name="TFF" localSheetId="45">TFF!$B$1</definedName>
    <definedName name="TFF">#REF!</definedName>
    <definedName name="TFF_Aif_cat" localSheetId="44">TFF!$B$100:$H$101</definedName>
    <definedName name="TFF_Debt_Related" localSheetId="44">TFF!$B$47:$H$75</definedName>
    <definedName name="TFF_GOV_SEC" localSheetId="44">TFF!$B$22:$H$45</definedName>
    <definedName name="TFF_MM" localSheetId="44">TFF!$B$77:$H$98</definedName>
    <definedName name="TFFNAV" localSheetId="44">TFF!$B$115:$B$130</definedName>
    <definedName name="TFFSP1" localSheetId="56">#REF!</definedName>
    <definedName name="TFFSP1" localSheetId="54">#REF!</definedName>
    <definedName name="TFFSP1" localSheetId="55">#REF!</definedName>
    <definedName name="TFFSP1" localSheetId="44">#REF!</definedName>
    <definedName name="TFFSP1" localSheetId="53">#REF!</definedName>
    <definedName name="TFFSP1" localSheetId="42">#REF!</definedName>
    <definedName name="TFFSP1" localSheetId="52">#REF!</definedName>
    <definedName name="TFFSP1" localSheetId="51">#REF!</definedName>
    <definedName name="TFFSP1" localSheetId="50">#REF!</definedName>
    <definedName name="TFFSP1" localSheetId="49">#REF!</definedName>
    <definedName name="TFFSP1" localSheetId="48">#REF!</definedName>
    <definedName name="TFFSP1" localSheetId="47">#REF!</definedName>
    <definedName name="TFFSP1" localSheetId="46">#REF!</definedName>
    <definedName name="TFFSP1" localSheetId="45">#REF!</definedName>
    <definedName name="TFFSP1" localSheetId="43">#REF!</definedName>
    <definedName name="TFFSP1">#REF!</definedName>
    <definedName name="TFHA20" localSheetId="56">#REF!</definedName>
    <definedName name="TFHA20" localSheetId="54">#REF!</definedName>
    <definedName name="TFHA20" localSheetId="55">#REF!</definedName>
    <definedName name="TFHA20" localSheetId="44">#REF!</definedName>
    <definedName name="TFHA20" localSheetId="53">#REF!</definedName>
    <definedName name="TFHA20" localSheetId="42">#REF!</definedName>
    <definedName name="TFHA20" localSheetId="52">#REF!</definedName>
    <definedName name="TFHA20" localSheetId="51">#REF!</definedName>
    <definedName name="TFHA20" localSheetId="50">#REF!</definedName>
    <definedName name="TFHA20" localSheetId="49">#REF!</definedName>
    <definedName name="TFHA20" localSheetId="48">#REF!</definedName>
    <definedName name="TFHA20" localSheetId="47">#REF!</definedName>
    <definedName name="TFHA20" localSheetId="46">#REF!</definedName>
    <definedName name="TFHA20" localSheetId="45">#REF!</definedName>
    <definedName name="TFHA20" localSheetId="43">#REF!</definedName>
    <definedName name="TFHA20">#REF!</definedName>
    <definedName name="TFHA32" localSheetId="56">#REF!</definedName>
    <definedName name="TFHA32" localSheetId="54">#REF!</definedName>
    <definedName name="TFHA32" localSheetId="55">#REF!</definedName>
    <definedName name="TFHA32" localSheetId="44">#REF!</definedName>
    <definedName name="TFHA32" localSheetId="53">#REF!</definedName>
    <definedName name="TFHA32" localSheetId="42">#REF!</definedName>
    <definedName name="TFHA32" localSheetId="52">#REF!</definedName>
    <definedName name="TFHA32" localSheetId="51">#REF!</definedName>
    <definedName name="TFHA32" localSheetId="50">#REF!</definedName>
    <definedName name="TFHA32" localSheetId="49">#REF!</definedName>
    <definedName name="TFHA32" localSheetId="48">#REF!</definedName>
    <definedName name="TFHA32" localSheetId="47">#REF!</definedName>
    <definedName name="TFHA32" localSheetId="46">#REF!</definedName>
    <definedName name="TFHA32" localSheetId="45">#REF!</definedName>
    <definedName name="TFHA32" localSheetId="43">#REF!</definedName>
    <definedName name="TFHA32">#REF!</definedName>
    <definedName name="TFHAP1">#REF!</definedName>
    <definedName name="TFHAP2">#REF!</definedName>
    <definedName name="TFHF">#REF!</definedName>
    <definedName name="TFIPA1">#REF!</definedName>
    <definedName name="TFIPA2">#REF!</definedName>
    <definedName name="TFIPA3">#REF!</definedName>
    <definedName name="TFIPB2">#REF!</definedName>
    <definedName name="TFIPB3">#REF!</definedName>
    <definedName name="TFIPC2">#REF!</definedName>
    <definedName name="TFIPC3">#REF!</definedName>
    <definedName name="TFM40B">#REF!</definedName>
    <definedName name="TFM40C">#REF!</definedName>
    <definedName name="TFM40F">#REF!</definedName>
    <definedName name="TFM40H">#REF!</definedName>
    <definedName name="TFM42A">#REF!</definedName>
    <definedName name="TFM42B">#REF!</definedName>
    <definedName name="TFM42C">#REF!</definedName>
    <definedName name="TFM42D">#REF!</definedName>
    <definedName name="TFM42E">#REF!</definedName>
    <definedName name="TFM42F">#REF!</definedName>
    <definedName name="TFM42G">#REF!</definedName>
    <definedName name="TFM42H">#REF!</definedName>
    <definedName name="TFM42I">#REF!</definedName>
    <definedName name="TFM43A">#REF!</definedName>
    <definedName name="TFM43B">#REF!</definedName>
    <definedName name="TFM43C">#REF!</definedName>
    <definedName name="TFM43D">#REF!</definedName>
    <definedName name="TFM43E">#REF!</definedName>
    <definedName name="TFM44A">#REF!</definedName>
    <definedName name="TFM44B">#REF!</definedName>
    <definedName name="TFM44C">#REF!</definedName>
    <definedName name="TFM44D">#REF!</definedName>
    <definedName name="TFM45A">#REF!</definedName>
    <definedName name="TFM45B">#REF!</definedName>
    <definedName name="TFM45C">#REF!</definedName>
    <definedName name="TFM45D">#REF!</definedName>
    <definedName name="TFM45E">#REF!</definedName>
    <definedName name="TFM46A">#REF!</definedName>
    <definedName name="TFM46B">#REF!</definedName>
    <definedName name="TFM46C">#REF!</definedName>
    <definedName name="TFM46D">#REF!</definedName>
    <definedName name="TFM46E">#REF!</definedName>
    <definedName name="TFM46F">#REF!</definedName>
    <definedName name="TFM46G">#REF!</definedName>
    <definedName name="TFM46H">#REF!</definedName>
    <definedName name="TFM46I">#REF!</definedName>
    <definedName name="TFM46J">#REF!</definedName>
    <definedName name="TFM46K">#REF!</definedName>
    <definedName name="TFM46L">#REF!</definedName>
    <definedName name="TFM46M">#REF!</definedName>
    <definedName name="TFM46N">#REF!</definedName>
    <definedName name="TFM46O">#REF!</definedName>
    <definedName name="TFM46P">#REF!</definedName>
    <definedName name="TFM46Q">#REF!</definedName>
    <definedName name="TFM46R">#REF!</definedName>
    <definedName name="TFM46S">#REF!</definedName>
    <definedName name="TFM46T">#REF!</definedName>
    <definedName name="TFM47A">#REF!</definedName>
    <definedName name="TFM47B">#REF!</definedName>
    <definedName name="TFM47C">#REF!</definedName>
    <definedName name="TFM47D">#REF!</definedName>
    <definedName name="TFM47E">#REF!</definedName>
    <definedName name="TFM47F">#REF!</definedName>
    <definedName name="TFM47G">#REF!</definedName>
    <definedName name="TFM47H">#REF!</definedName>
    <definedName name="TFM47I">#REF!</definedName>
    <definedName name="TFM47J">#REF!</definedName>
    <definedName name="TFM47K">#REF!</definedName>
    <definedName name="TFM47L">#REF!</definedName>
    <definedName name="TFM47M">#REF!</definedName>
    <definedName name="TFM47N">#REF!</definedName>
    <definedName name="TFM48A">#REF!</definedName>
    <definedName name="TFM48B">#REF!</definedName>
    <definedName name="TFM48C">#REF!</definedName>
    <definedName name="TFM48D">#REF!</definedName>
    <definedName name="TFM48E">#REF!</definedName>
    <definedName name="TFM48F">#REF!</definedName>
    <definedName name="TFM48G">#REF!</definedName>
    <definedName name="TFM49A">#REF!</definedName>
    <definedName name="TFM49B">#REF!</definedName>
    <definedName name="TFM49C">#REF!</definedName>
    <definedName name="TFM53A">#REF!</definedName>
    <definedName name="TFM53B">#REF!</definedName>
    <definedName name="TFM53C">#REF!</definedName>
    <definedName name="TFM54A">#REF!</definedName>
    <definedName name="TFM54B">#REF!</definedName>
    <definedName name="TFM54C">#REF!</definedName>
    <definedName name="TFM55A">#REF!</definedName>
    <definedName name="TFM55B">#REF!</definedName>
    <definedName name="TFM55C">#REF!</definedName>
    <definedName name="TFM55D">#REF!</definedName>
    <definedName name="TFM55E">#REF!</definedName>
    <definedName name="TFM55F">#REF!</definedName>
    <definedName name="TFM55G">#REF!</definedName>
    <definedName name="TFM55H">#REF!</definedName>
    <definedName name="TFM55I">#REF!</definedName>
    <definedName name="TFM55J">#REF!</definedName>
    <definedName name="TFM56A">#REF!</definedName>
    <definedName name="TFM56B">#REF!</definedName>
    <definedName name="TFM56C">#REF!</definedName>
    <definedName name="TFM56D">#REF!</definedName>
    <definedName name="TFM56E">#REF!</definedName>
    <definedName name="TFM56F">#REF!</definedName>
    <definedName name="TFMP02">#REF!</definedName>
    <definedName name="TFMP04">#REF!</definedName>
    <definedName name="TFMP15">#REF!</definedName>
    <definedName name="TFMP19">#REF!</definedName>
    <definedName name="TFMP22">#REF!</definedName>
    <definedName name="TFMP23">#REF!</definedName>
    <definedName name="TFMP24">#REF!</definedName>
    <definedName name="TFMP25">#REF!</definedName>
    <definedName name="TFMP27">#REF!</definedName>
    <definedName name="TFMP30">#REF!</definedName>
    <definedName name="TFMP32">#REF!</definedName>
    <definedName name="TFMP33">#REF!</definedName>
    <definedName name="TFMP35">#REF!</definedName>
    <definedName name="TFMP36">#REF!</definedName>
    <definedName name="TFMP37">#REF!</definedName>
    <definedName name="TFMP38">#REF!</definedName>
    <definedName name="TFMP40">#REF!</definedName>
    <definedName name="TFMP41">#REF!</definedName>
    <definedName name="TFMP42">#REF!</definedName>
    <definedName name="TFMP43">#REF!</definedName>
    <definedName name="TFMP44">#REF!</definedName>
    <definedName name="TFMP45">#REF!</definedName>
    <definedName name="TFRF" localSheetId="56">TFRF!$B$1</definedName>
    <definedName name="TFRF" localSheetId="54">TFRF!$B$1</definedName>
    <definedName name="TFRF" localSheetId="55">TFRF!$B$1</definedName>
    <definedName name="TFRF" localSheetId="53">TFRF!$B$1</definedName>
    <definedName name="TFRF">#REF!</definedName>
    <definedName name="TFRF_Aif_cat" localSheetId="53">TFRF!$B$43:$H$44</definedName>
    <definedName name="TFRF_Debt_Related" localSheetId="53">TFRF!$B$29:$H$41</definedName>
    <definedName name="TFRF_GOV_SEC" localSheetId="53">TFRF!$B$22:$H$27</definedName>
    <definedName name="TFRFNAV" localSheetId="53">TFRF!$B$58:$B$73</definedName>
    <definedName name="TFRLTF" localSheetId="56">#REF!</definedName>
    <definedName name="TFRLTF" localSheetId="54">#REF!</definedName>
    <definedName name="TFRLTF" localSheetId="55">#REF!</definedName>
    <definedName name="TFRLTF" localSheetId="44">#REF!</definedName>
    <definedName name="TFRLTF" localSheetId="53">#REF!</definedName>
    <definedName name="TFRLTF" localSheetId="42">#REF!</definedName>
    <definedName name="TFRLTF" localSheetId="52">#REF!</definedName>
    <definedName name="TFRLTF" localSheetId="51">#REF!</definedName>
    <definedName name="TFRLTF" localSheetId="50">#REF!</definedName>
    <definedName name="TFRLTF" localSheetId="49">#REF!</definedName>
    <definedName name="TFRLTF" localSheetId="48">#REF!</definedName>
    <definedName name="TFRLTF" localSheetId="47">#REF!</definedName>
    <definedName name="TFRLTF" localSheetId="46">#REF!</definedName>
    <definedName name="TFRLTF" localSheetId="45">#REF!</definedName>
    <definedName name="TFRLTF" localSheetId="43">#REF!</definedName>
    <definedName name="TFRLTF">#REF!</definedName>
    <definedName name="TFRSTF" localSheetId="56">TFRSTF!$B$1</definedName>
    <definedName name="TFRSTF" localSheetId="54">TFRSTF!$B$1</definedName>
    <definedName name="TFRSTF" localSheetId="55">TFRSTF!$B$1</definedName>
    <definedName name="TFRSTF" localSheetId="44">TFRSTF!$B$1</definedName>
    <definedName name="TFRSTF" localSheetId="53">TFRSTF!$B$1</definedName>
    <definedName name="TFRSTF" localSheetId="42">TFRSTF!$B$1</definedName>
    <definedName name="TFRSTF" localSheetId="52">TFRSTF!$B$1</definedName>
    <definedName name="TFRSTF" localSheetId="51">TFRSTF!$B$1</definedName>
    <definedName name="TFRSTF" localSheetId="50">TFRSTF!$B$1</definedName>
    <definedName name="TFRSTF" localSheetId="49">TFRSTF!$B$1</definedName>
    <definedName name="TFRSTF" localSheetId="48">TFRSTF!$B$1</definedName>
    <definedName name="TFRSTF" localSheetId="47">TFRSTF!$B$1</definedName>
    <definedName name="TFRSTF" localSheetId="46">TFRSTF!$B$1</definedName>
    <definedName name="TFRSTF" localSheetId="45">TFRSTF!$B$1</definedName>
    <definedName name="TFRSTF" localSheetId="43">TFRSTF!$B$1</definedName>
    <definedName name="TFRSTF">#REF!</definedName>
    <definedName name="TFRSTF_Aif_cat" localSheetId="42">TFRSTF!$B$117:$H$118</definedName>
    <definedName name="TFRSTF_Debt_Related" localSheetId="42">TFRSTF!$B$28:$H$30</definedName>
    <definedName name="TFRSTF_GOV_SEC" localSheetId="42">TFRSTF!$B$22:$H$26</definedName>
    <definedName name="TFRSTF_MM" localSheetId="42">TFRSTF!$B$32:$H$115</definedName>
    <definedName name="TFRSTFNAV" localSheetId="42">TFRSTF!$B$132:$B$139</definedName>
    <definedName name="TFTF1" localSheetId="56">#REF!</definedName>
    <definedName name="TFTF1" localSheetId="54">#REF!</definedName>
    <definedName name="TFTF1" localSheetId="55">#REF!</definedName>
    <definedName name="TFTF1" localSheetId="44">#REF!</definedName>
    <definedName name="TFTF1" localSheetId="53">#REF!</definedName>
    <definedName name="TFTF1" localSheetId="42">#REF!</definedName>
    <definedName name="TFTF1" localSheetId="52">#REF!</definedName>
    <definedName name="TFTF1" localSheetId="51">#REF!</definedName>
    <definedName name="TFTF1" localSheetId="50">#REF!</definedName>
    <definedName name="TFTF1" localSheetId="49">#REF!</definedName>
    <definedName name="TFTF1" localSheetId="48">#REF!</definedName>
    <definedName name="TFTF1" localSheetId="47">#REF!</definedName>
    <definedName name="TFTF1" localSheetId="46">#REF!</definedName>
    <definedName name="TFTF1" localSheetId="45">#REF!</definedName>
    <definedName name="TFTF1" localSheetId="43">#REF!</definedName>
    <definedName name="TFTF1">#REF!</definedName>
    <definedName name="TFTF2A" localSheetId="56">#REF!</definedName>
    <definedName name="TFTF2A" localSheetId="54">#REF!</definedName>
    <definedName name="TFTF2A" localSheetId="55">#REF!</definedName>
    <definedName name="TFTF2A" localSheetId="44">#REF!</definedName>
    <definedName name="TFTF2A" localSheetId="53">#REF!</definedName>
    <definedName name="TFTF2A" localSheetId="42">#REF!</definedName>
    <definedName name="TFTF2A" localSheetId="52">#REF!</definedName>
    <definedName name="TFTF2A" localSheetId="51">#REF!</definedName>
    <definedName name="TFTF2A" localSheetId="50">#REF!</definedName>
    <definedName name="TFTF2A" localSheetId="49">#REF!</definedName>
    <definedName name="TFTF2A" localSheetId="48">#REF!</definedName>
    <definedName name="TFTF2A" localSheetId="47">#REF!</definedName>
    <definedName name="TFTF2A" localSheetId="46">#REF!</definedName>
    <definedName name="TFTF2A" localSheetId="45">#REF!</definedName>
    <definedName name="TFTF2A" localSheetId="43">#REF!</definedName>
    <definedName name="TFTF2A">#REF!</definedName>
    <definedName name="TFTF2B" localSheetId="56">#REF!</definedName>
    <definedName name="TFTF2B" localSheetId="54">#REF!</definedName>
    <definedName name="TFTF2B" localSheetId="55">#REF!</definedName>
    <definedName name="TFTF2B" localSheetId="44">#REF!</definedName>
    <definedName name="TFTF2B" localSheetId="53">#REF!</definedName>
    <definedName name="TFTF2B" localSheetId="42">#REF!</definedName>
    <definedName name="TFTF2B" localSheetId="52">#REF!</definedName>
    <definedName name="TFTF2B" localSheetId="51">#REF!</definedName>
    <definedName name="TFTF2B" localSheetId="50">#REF!</definedName>
    <definedName name="TFTF2B" localSheetId="49">#REF!</definedName>
    <definedName name="TFTF2B" localSheetId="48">#REF!</definedName>
    <definedName name="TFTF2B" localSheetId="47">#REF!</definedName>
    <definedName name="TFTF2B" localSheetId="46">#REF!</definedName>
    <definedName name="TFTF2B" localSheetId="45">#REF!</definedName>
    <definedName name="TFTF2B" localSheetId="43">#REF!</definedName>
    <definedName name="TFTF2B">#REF!</definedName>
    <definedName name="TGEIFA">#REF!</definedName>
    <definedName name="TGEIFB">#REF!</definedName>
    <definedName name="TGLDETF">TGLDETF!$B$1</definedName>
    <definedName name="TGLDETF_EQ" localSheetId="4">TGLDETF!$B$12:$I$16</definedName>
    <definedName name="TGLDETFNAV" localSheetId="4">TGLDETF!$B$28</definedName>
    <definedName name="TGLDFOF">TGLDFOF!$B$1</definedName>
    <definedName name="TGLDFOF_EQ" localSheetId="29">TGLDFOF!$B$12:$I$15</definedName>
    <definedName name="TGLDFOFNAV" localSheetId="29">TGLDFOF!$B$27:$B$30</definedName>
    <definedName name="TGMTF" localSheetId="56">#REF!</definedName>
    <definedName name="TGMTF" localSheetId="54">#REF!</definedName>
    <definedName name="TGMTF" localSheetId="55">#REF!</definedName>
    <definedName name="TGMTF" localSheetId="44">#REF!</definedName>
    <definedName name="TGMTF" localSheetId="53">#REF!</definedName>
    <definedName name="TGMTF" localSheetId="42">#REF!</definedName>
    <definedName name="TGMTF" localSheetId="52">#REF!</definedName>
    <definedName name="TGMTF" localSheetId="51">#REF!</definedName>
    <definedName name="TGMTF" localSheetId="50">#REF!</definedName>
    <definedName name="TGMTF" localSheetId="49">#REF!</definedName>
    <definedName name="TGMTF" localSheetId="48">#REF!</definedName>
    <definedName name="TGMTF" localSheetId="47">#REF!</definedName>
    <definedName name="TGMTF" localSheetId="46">#REF!</definedName>
    <definedName name="TGMTF" localSheetId="45">#REF!</definedName>
    <definedName name="TGMTF" localSheetId="43">#REF!</definedName>
    <definedName name="TGMTF">#REF!</definedName>
    <definedName name="TGSFR" localSheetId="56">TGSFR!$B$1</definedName>
    <definedName name="TGSFR" localSheetId="54">TGSFR!$B$1</definedName>
    <definedName name="TGSFR" localSheetId="55">TGSFR!$B$1</definedName>
    <definedName name="TGSFR" localSheetId="53">TGSFR!$B$1</definedName>
    <definedName name="TGSFR" localSheetId="52">TGSFR!$B$1</definedName>
    <definedName name="TGSFR">#REF!</definedName>
    <definedName name="TGSFR_GOV_SEC" localSheetId="52">TGSFR!$B$22:$H$28</definedName>
    <definedName name="TGSFR_MM" localSheetId="52">TGSFR!$B$30:$H$32</definedName>
    <definedName name="TGSFRNAV" localSheetId="52">TGSFR!$B$46:$B$57</definedName>
    <definedName name="TGSMF" localSheetId="56">#REF!</definedName>
    <definedName name="TGSMF" localSheetId="54">#REF!</definedName>
    <definedName name="TGSMF" localSheetId="55">#REF!</definedName>
    <definedName name="TGSMF" localSheetId="44">#REF!</definedName>
    <definedName name="TGSMF" localSheetId="53">#REF!</definedName>
    <definedName name="TGSMF" localSheetId="42">#REF!</definedName>
    <definedName name="TGSMF" localSheetId="52">#REF!</definedName>
    <definedName name="TGSMF" localSheetId="51">#REF!</definedName>
    <definedName name="TGSMF" localSheetId="50">#REF!</definedName>
    <definedName name="TGSMF" localSheetId="49">#REF!</definedName>
    <definedName name="TGSMF" localSheetId="48">#REF!</definedName>
    <definedName name="TGSMF" localSheetId="47">#REF!</definedName>
    <definedName name="TGSMF" localSheetId="46">#REF!</definedName>
    <definedName name="TGSMF" localSheetId="45">#REF!</definedName>
    <definedName name="TGSMF" localSheetId="43">#REF!</definedName>
    <definedName name="TGSMF">#REF!</definedName>
    <definedName name="THOF" localSheetId="56">#REF!</definedName>
    <definedName name="THOF" localSheetId="54">#REF!</definedName>
    <definedName name="THOF" localSheetId="55">#REF!</definedName>
    <definedName name="THOF" localSheetId="44">#REF!</definedName>
    <definedName name="THOF" localSheetId="53">#REF!</definedName>
    <definedName name="THOF" localSheetId="42">#REF!</definedName>
    <definedName name="THOF" localSheetId="52">#REF!</definedName>
    <definedName name="THOF" localSheetId="51">#REF!</definedName>
    <definedName name="THOF" localSheetId="50">#REF!</definedName>
    <definedName name="THOF" localSheetId="49">#REF!</definedName>
    <definedName name="THOF" localSheetId="48">#REF!</definedName>
    <definedName name="THOF" localSheetId="47">#REF!</definedName>
    <definedName name="THOF" localSheetId="46">#REF!</definedName>
    <definedName name="THOF" localSheetId="45">#REF!</definedName>
    <definedName name="THOF" localSheetId="43">#REF!</definedName>
    <definedName name="THOF">THOF!$B$1</definedName>
    <definedName name="THOF_EQ" localSheetId="28">THOF!$B$12:$I$43</definedName>
    <definedName name="THOFNAV" localSheetId="28">THOF!$B$55:$B$62</definedName>
    <definedName name="TICF" localSheetId="56">#REF!</definedName>
    <definedName name="TICF" localSheetId="54">#REF!</definedName>
    <definedName name="TICF" localSheetId="55">#REF!</definedName>
    <definedName name="TICF" localSheetId="44">#REF!</definedName>
    <definedName name="TICF" localSheetId="53">#REF!</definedName>
    <definedName name="TICF" localSheetId="42">#REF!</definedName>
    <definedName name="TICF" localSheetId="52">#REF!</definedName>
    <definedName name="TICF" localSheetId="51">#REF!</definedName>
    <definedName name="TICF" localSheetId="50">#REF!</definedName>
    <definedName name="TICF" localSheetId="49">#REF!</definedName>
    <definedName name="TICF" localSheetId="48">#REF!</definedName>
    <definedName name="TICF" localSheetId="47">#REF!</definedName>
    <definedName name="TICF" localSheetId="46">#REF!</definedName>
    <definedName name="TICF" localSheetId="45">#REF!</definedName>
    <definedName name="TICF" localSheetId="43">#REF!</definedName>
    <definedName name="TICF">TICF!$B$1</definedName>
    <definedName name="TICF_Debt_Related" localSheetId="26">TICF!$B$49:$H$53</definedName>
    <definedName name="TICF_EQ" localSheetId="26">TICF!$B$12:$I$47</definedName>
    <definedName name="TICFNAV" localSheetId="26">TICF!$B$65:$B$72</definedName>
    <definedName name="TIFA" localSheetId="56">#REF!</definedName>
    <definedName name="TIFA" localSheetId="54">#REF!</definedName>
    <definedName name="TIFA" localSheetId="55">#REF!</definedName>
    <definedName name="TIFA" localSheetId="44">#REF!</definedName>
    <definedName name="TIFA" localSheetId="53">#REF!</definedName>
    <definedName name="TIFA" localSheetId="42">#REF!</definedName>
    <definedName name="TIFA" localSheetId="52">#REF!</definedName>
    <definedName name="TIFA" localSheetId="51">#REF!</definedName>
    <definedName name="TIFA" localSheetId="50">#REF!</definedName>
    <definedName name="TIFA" localSheetId="49">#REF!</definedName>
    <definedName name="TIFA" localSheetId="48">#REF!</definedName>
    <definedName name="TIFA" localSheetId="47">#REF!</definedName>
    <definedName name="TIFA" localSheetId="46">#REF!</definedName>
    <definedName name="TIFA" localSheetId="45">#REF!</definedName>
    <definedName name="TIFA" localSheetId="43">#REF!</definedName>
    <definedName name="TIFA">#REF!</definedName>
    <definedName name="TIFNA" localSheetId="56">#REF!</definedName>
    <definedName name="TIFNA" localSheetId="54">#REF!</definedName>
    <definedName name="TIFNA" localSheetId="55">#REF!</definedName>
    <definedName name="TIFNA" localSheetId="44">#REF!</definedName>
    <definedName name="TIFNA" localSheetId="53">#REF!</definedName>
    <definedName name="TIFNA" localSheetId="42">#REF!</definedName>
    <definedName name="TIFNA" localSheetId="52">#REF!</definedName>
    <definedName name="TIFNA" localSheetId="51">#REF!</definedName>
    <definedName name="TIFNA" localSheetId="50">#REF!</definedName>
    <definedName name="TIFNA" localSheetId="49">#REF!</definedName>
    <definedName name="TIFNA" localSheetId="48">#REF!</definedName>
    <definedName name="TIFNA" localSheetId="47">#REF!</definedName>
    <definedName name="TIFNA" localSheetId="46">#REF!</definedName>
    <definedName name="TIFNA" localSheetId="45">#REF!</definedName>
    <definedName name="TIFNA" localSheetId="43">#REF!</definedName>
    <definedName name="TIFNA">TIFNA!$B$1</definedName>
    <definedName name="TIFNA_Debt_Related" localSheetId="17">TIFNA!$B$67:$H$71</definedName>
    <definedName name="TIFNA_EQ" localSheetId="17">TIFNA!$B$12:$I$65</definedName>
    <definedName name="TIFNANAV" localSheetId="17">TIFNA!$B$83:$B$86</definedName>
    <definedName name="TIFSA" localSheetId="56">#REF!</definedName>
    <definedName name="TIFSA" localSheetId="54">#REF!</definedName>
    <definedName name="TIFSA" localSheetId="55">#REF!</definedName>
    <definedName name="TIFSA" localSheetId="44">#REF!</definedName>
    <definedName name="TIFSA" localSheetId="53">#REF!</definedName>
    <definedName name="TIFSA" localSheetId="42">#REF!</definedName>
    <definedName name="TIFSA" localSheetId="52">#REF!</definedName>
    <definedName name="TIFSA" localSheetId="51">#REF!</definedName>
    <definedName name="TIFSA" localSheetId="50">#REF!</definedName>
    <definedName name="TIFSA" localSheetId="49">#REF!</definedName>
    <definedName name="TIFSA" localSheetId="48">#REF!</definedName>
    <definedName name="TIFSA" localSheetId="47">#REF!</definedName>
    <definedName name="TIFSA" localSheetId="46">#REF!</definedName>
    <definedName name="TIFSA" localSheetId="45">#REF!</definedName>
    <definedName name="TIFSA" localSheetId="43">#REF!</definedName>
    <definedName name="TIFSA">TIFSA!$B$1</definedName>
    <definedName name="TIFSA_EQ" localSheetId="8">TIFSA!$B$12:$I$44</definedName>
    <definedName name="TIFSANAV" localSheetId="8">TIFSA!$B$56:$B$59</definedName>
    <definedName name="TIGIF" localSheetId="56">#REF!</definedName>
    <definedName name="TIGIF" localSheetId="54">#REF!</definedName>
    <definedName name="TIGIF" localSheetId="55">#REF!</definedName>
    <definedName name="TIGIF" localSheetId="44">#REF!</definedName>
    <definedName name="TIGIF" localSheetId="53">#REF!</definedName>
    <definedName name="TIGIF" localSheetId="42">#REF!</definedName>
    <definedName name="TIGIF" localSheetId="52">#REF!</definedName>
    <definedName name="TIGIF" localSheetId="51">#REF!</definedName>
    <definedName name="TIGIF" localSheetId="50">#REF!</definedName>
    <definedName name="TIGIF" localSheetId="49">#REF!</definedName>
    <definedName name="TIGIF" localSheetId="48">#REF!</definedName>
    <definedName name="TIGIF" localSheetId="47">#REF!</definedName>
    <definedName name="TIGIF" localSheetId="46">#REF!</definedName>
    <definedName name="TIGIF" localSheetId="45">#REF!</definedName>
    <definedName name="TIGIF" localSheetId="43">#REF!</definedName>
    <definedName name="TIGIF">#REF!</definedName>
    <definedName name="TINR" localSheetId="56">#REF!</definedName>
    <definedName name="TINR" localSheetId="54">#REF!</definedName>
    <definedName name="TINR" localSheetId="55">#REF!</definedName>
    <definedName name="TINR" localSheetId="44">#REF!</definedName>
    <definedName name="TINR" localSheetId="53">#REF!</definedName>
    <definedName name="TINR" localSheetId="42">#REF!</definedName>
    <definedName name="TINR" localSheetId="52">#REF!</definedName>
    <definedName name="TINR" localSheetId="51">#REF!</definedName>
    <definedName name="TINR" localSheetId="50">#REF!</definedName>
    <definedName name="TINR" localSheetId="49">#REF!</definedName>
    <definedName name="TINR" localSheetId="48">#REF!</definedName>
    <definedName name="TINR" localSheetId="47">#REF!</definedName>
    <definedName name="TINR" localSheetId="46">#REF!</definedName>
    <definedName name="TINR" localSheetId="45">#REF!</definedName>
    <definedName name="TINR" localSheetId="43">#REF!</definedName>
    <definedName name="TINR">TINR!$B$1</definedName>
    <definedName name="TINR_EQ" localSheetId="21">TINR!$B$12:$I$73</definedName>
    <definedName name="TINRNAV" localSheetId="21">TINR!$B$85:$B$92</definedName>
    <definedName name="TIPF" localSheetId="56">#REF!</definedName>
    <definedName name="TIPF" localSheetId="54">#REF!</definedName>
    <definedName name="TIPF" localSheetId="55">#REF!</definedName>
    <definedName name="TIPF" localSheetId="44">#REF!</definedName>
    <definedName name="TIPF" localSheetId="53">#REF!</definedName>
    <definedName name="TIPF" localSheetId="42">#REF!</definedName>
    <definedName name="TIPF" localSheetId="52">#REF!</definedName>
    <definedName name="TIPF" localSheetId="51">#REF!</definedName>
    <definedName name="TIPF" localSheetId="50">#REF!</definedName>
    <definedName name="TIPF" localSheetId="49">#REF!</definedName>
    <definedName name="TIPF" localSheetId="48">#REF!</definedName>
    <definedName name="TIPF" localSheetId="47">#REF!</definedName>
    <definedName name="TIPF" localSheetId="46">#REF!</definedName>
    <definedName name="TIPF" localSheetId="45">#REF!</definedName>
    <definedName name="TIPF" localSheetId="43">#REF!</definedName>
    <definedName name="TIPF">#REF!</definedName>
    <definedName name="TIPFSP1" localSheetId="56">#REF!</definedName>
    <definedName name="TIPFSP1" localSheetId="54">#REF!</definedName>
    <definedName name="TIPFSP1" localSheetId="55">#REF!</definedName>
    <definedName name="TIPFSP1" localSheetId="44">#REF!</definedName>
    <definedName name="TIPFSP1" localSheetId="53">#REF!</definedName>
    <definedName name="TIPFSP1" localSheetId="42">#REF!</definedName>
    <definedName name="TIPFSP1" localSheetId="52">#REF!</definedName>
    <definedName name="TIPFSP1" localSheetId="51">#REF!</definedName>
    <definedName name="TIPFSP1" localSheetId="50">#REF!</definedName>
    <definedName name="TIPFSP1" localSheetId="49">#REF!</definedName>
    <definedName name="TIPFSP1" localSheetId="48">#REF!</definedName>
    <definedName name="TIPFSP1" localSheetId="47">#REF!</definedName>
    <definedName name="TIPFSP1" localSheetId="46">#REF!</definedName>
    <definedName name="TIPFSP1" localSheetId="45">#REF!</definedName>
    <definedName name="TIPFSP1" localSheetId="43">#REF!</definedName>
    <definedName name="TIPFSP1">#REF!</definedName>
    <definedName name="TIPHF" localSheetId="56">#REF!</definedName>
    <definedName name="TIPHF" localSheetId="54">#REF!</definedName>
    <definedName name="TIPHF" localSheetId="55">#REF!</definedName>
    <definedName name="TIPHF" localSheetId="44">#REF!</definedName>
    <definedName name="TIPHF" localSheetId="53">#REF!</definedName>
    <definedName name="TIPHF" localSheetId="42">#REF!</definedName>
    <definedName name="TIPHF" localSheetId="52">#REF!</definedName>
    <definedName name="TIPHF" localSheetId="51">#REF!</definedName>
    <definedName name="TIPHF" localSheetId="50">#REF!</definedName>
    <definedName name="TIPHF" localSheetId="49">#REF!</definedName>
    <definedName name="TIPHF" localSheetId="48">#REF!</definedName>
    <definedName name="TIPHF" localSheetId="47">#REF!</definedName>
    <definedName name="TIPHF" localSheetId="46">#REF!</definedName>
    <definedName name="TIPHF" localSheetId="45">#REF!</definedName>
    <definedName name="TIPHF" localSheetId="43">#REF!</definedName>
    <definedName name="TIPHF">TIPHF!$B$1</definedName>
    <definedName name="TIPHF_EQ" localSheetId="25">TIPHF!$B$12:$I$44</definedName>
    <definedName name="TIPHFNAV" localSheetId="25">TIPHF!$B$56:$B$63</definedName>
    <definedName name="TISF" localSheetId="56">#REF!</definedName>
    <definedName name="TISF" localSheetId="54">#REF!</definedName>
    <definedName name="TISF" localSheetId="55">#REF!</definedName>
    <definedName name="TISF" localSheetId="44">#REF!</definedName>
    <definedName name="TISF" localSheetId="53">#REF!</definedName>
    <definedName name="TISF" localSheetId="42">#REF!</definedName>
    <definedName name="TISF" localSheetId="52">#REF!</definedName>
    <definedName name="TISF" localSheetId="51">#REF!</definedName>
    <definedName name="TISF" localSheetId="50">#REF!</definedName>
    <definedName name="TISF" localSheetId="49">#REF!</definedName>
    <definedName name="TISF" localSheetId="48">#REF!</definedName>
    <definedName name="TISF" localSheetId="47">#REF!</definedName>
    <definedName name="TISF" localSheetId="46">#REF!</definedName>
    <definedName name="TISF" localSheetId="45">#REF!</definedName>
    <definedName name="TISF" localSheetId="43">#REF!</definedName>
    <definedName name="TISF">TISF!$B$1</definedName>
    <definedName name="TISF_EQ" localSheetId="24">TISF!$B$12:$I$66</definedName>
    <definedName name="TISF_EQ_FU_Related" localSheetId="24">TISF!$B$67:$I$68</definedName>
    <definedName name="TISFNAV" localSheetId="24">TISF!$B$80:$B$87</definedName>
    <definedName name="TITSF" localSheetId="56">#REF!</definedName>
    <definedName name="TITSF" localSheetId="54">#REF!</definedName>
    <definedName name="TITSF" localSheetId="55">#REF!</definedName>
    <definedName name="TITSF" localSheetId="44">#REF!</definedName>
    <definedName name="TITSF" localSheetId="53">#REF!</definedName>
    <definedName name="TITSF" localSheetId="42">#REF!</definedName>
    <definedName name="TITSF" localSheetId="52">#REF!</definedName>
    <definedName name="TITSF" localSheetId="51">#REF!</definedName>
    <definedName name="TITSF" localSheetId="50">#REF!</definedName>
    <definedName name="TITSF" localSheetId="49">#REF!</definedName>
    <definedName name="TITSF" localSheetId="48">#REF!</definedName>
    <definedName name="TITSF" localSheetId="47">#REF!</definedName>
    <definedName name="TITSF" localSheetId="46">#REF!</definedName>
    <definedName name="TITSF" localSheetId="45">#REF!</definedName>
    <definedName name="TITSF" localSheetId="43">#REF!</definedName>
    <definedName name="TITSF">#REF!</definedName>
    <definedName name="TLF" localSheetId="56">TLF!$B$1</definedName>
    <definedName name="TLF" localSheetId="54">TLF!$B$1</definedName>
    <definedName name="TLF" localSheetId="55">TLF!$B$1</definedName>
    <definedName name="TLF" localSheetId="53">TLF!$B$1</definedName>
    <definedName name="TLF" localSheetId="52">TLF!$B$1</definedName>
    <definedName name="TLF" localSheetId="51">TLF!$B$1</definedName>
    <definedName name="TLF">#REF!</definedName>
    <definedName name="TLF_Aif_cat" localSheetId="51">TLF!$B$117:$H$118</definedName>
    <definedName name="TLF_GOV_SEC" localSheetId="51">TLF!$B$22:$H$30</definedName>
    <definedName name="TLF_MM" localSheetId="51">TLF!$B$32:$H$115</definedName>
    <definedName name="TLFNAV" localSheetId="51">TLF!$B$133:$B$140</definedName>
    <definedName name="TLMF" localSheetId="56">#REF!</definedName>
    <definedName name="TLMF" localSheetId="54">#REF!</definedName>
    <definedName name="TLMF" localSheetId="55">#REF!</definedName>
    <definedName name="TLMF" localSheetId="44">#REF!</definedName>
    <definedName name="TLMF" localSheetId="53">#REF!</definedName>
    <definedName name="TLMF" localSheetId="42">#REF!</definedName>
    <definedName name="TLMF" localSheetId="52">#REF!</definedName>
    <definedName name="TLMF" localSheetId="51">#REF!</definedName>
    <definedName name="TLMF" localSheetId="50">#REF!</definedName>
    <definedName name="TLMF" localSheetId="49">#REF!</definedName>
    <definedName name="TLMF" localSheetId="48">#REF!</definedName>
    <definedName name="TLMF" localSheetId="47">#REF!</definedName>
    <definedName name="TLMF" localSheetId="46">#REF!</definedName>
    <definedName name="TLMF" localSheetId="45">#REF!</definedName>
    <definedName name="TLMF" localSheetId="43">#REF!</definedName>
    <definedName name="TLMF">#REF!</definedName>
    <definedName name="TMAOF" localSheetId="56">#REF!</definedName>
    <definedName name="TMAOF" localSheetId="54">#REF!</definedName>
    <definedName name="TMAOF" localSheetId="55">#REF!</definedName>
    <definedName name="TMAOF" localSheetId="44">#REF!</definedName>
    <definedName name="TMAOF" localSheetId="53">#REF!</definedName>
    <definedName name="TMAOF" localSheetId="42">#REF!</definedName>
    <definedName name="TMAOF" localSheetId="52">#REF!</definedName>
    <definedName name="TMAOF" localSheetId="51">#REF!</definedName>
    <definedName name="TMAOF" localSheetId="50">#REF!</definedName>
    <definedName name="TMAOF" localSheetId="49">#REF!</definedName>
    <definedName name="TMAOF" localSheetId="48">#REF!</definedName>
    <definedName name="TMAOF" localSheetId="47">#REF!</definedName>
    <definedName name="TMAOF" localSheetId="46">#REF!</definedName>
    <definedName name="TMAOF" localSheetId="45">#REF!</definedName>
    <definedName name="TMAOF" localSheetId="43">#REF!</definedName>
    <definedName name="TMAOF">TMAOF!$B$1</definedName>
    <definedName name="TMAOF_Debt_Related" localSheetId="20">TMAOF!$B$125:$H$129</definedName>
    <definedName name="TMAOF_EQ" localSheetId="20">TMAOF!$B$12:$I$79</definedName>
    <definedName name="TMAOF_EQ_Related" localSheetId="20">TMAOF!$B$80:$I$108</definedName>
    <definedName name="TMAOF_GOV_SEC" localSheetId="20">TMAOF!$B$113:$H$123</definedName>
    <definedName name="TMAOF_Mutual_F_Units" localSheetId="20">TMAOF!$B$110:$H$111</definedName>
    <definedName name="TMAOFNAV" localSheetId="20">TMAOF!$B$141:$B$148</definedName>
    <definedName name="TMCAPF" localSheetId="56">#REF!</definedName>
    <definedName name="TMCAPF" localSheetId="54">#REF!</definedName>
    <definedName name="TMCAPF" localSheetId="55">#REF!</definedName>
    <definedName name="TMCAPF" localSheetId="44">#REF!</definedName>
    <definedName name="TMCAPF" localSheetId="53">#REF!</definedName>
    <definedName name="TMCAPF" localSheetId="42">#REF!</definedName>
    <definedName name="TMCAPF" localSheetId="52">#REF!</definedName>
    <definedName name="TMCAPF" localSheetId="51">#REF!</definedName>
    <definedName name="TMCAPF" localSheetId="50">#REF!</definedName>
    <definedName name="TMCAPF" localSheetId="49">#REF!</definedName>
    <definedName name="TMCAPF" localSheetId="48">#REF!</definedName>
    <definedName name="TMCAPF" localSheetId="47">#REF!</definedName>
    <definedName name="TMCAPF" localSheetId="46">#REF!</definedName>
    <definedName name="TMCAPF" localSheetId="45">#REF!</definedName>
    <definedName name="TMCAPF" localSheetId="43">#REF!</definedName>
    <definedName name="TMCAPF">TMCAPF!$B$1</definedName>
    <definedName name="TMCAPF_EQ" localSheetId="31">TMCAPF!$B$12:$I$69</definedName>
    <definedName name="TMCAPF_EQ_FU_Related" localSheetId="31">TMCAPF!$B$71:$I$72</definedName>
    <definedName name="TMCAPF_EQ_Related" localSheetId="31">TMCAPF!$B$70:$I$70</definedName>
    <definedName name="TMCAPFNAV" localSheetId="31">TMCAPF!$B$84:$B$91</definedName>
    <definedName name="TMIF" localSheetId="56">#REF!</definedName>
    <definedName name="TMIF" localSheetId="54">#REF!</definedName>
    <definedName name="TMIF" localSheetId="55">#REF!</definedName>
    <definedName name="TMIF" localSheetId="44">#REF!</definedName>
    <definedName name="TMIF" localSheetId="53">#REF!</definedName>
    <definedName name="TMIF" localSheetId="42">#REF!</definedName>
    <definedName name="TMIF" localSheetId="52">#REF!</definedName>
    <definedName name="TMIF" localSheetId="51">#REF!</definedName>
    <definedName name="TMIF" localSheetId="50">#REF!</definedName>
    <definedName name="TMIF" localSheetId="49">#REF!</definedName>
    <definedName name="TMIF" localSheetId="48">#REF!</definedName>
    <definedName name="TMIF" localSheetId="47">#REF!</definedName>
    <definedName name="TMIF" localSheetId="46">#REF!</definedName>
    <definedName name="TMIF" localSheetId="45">#REF!</definedName>
    <definedName name="TMIF" localSheetId="43">#REF!</definedName>
    <definedName name="TMIF">TMIF!$B$1</definedName>
    <definedName name="TMIF_Debt_Related" localSheetId="33">TMIF!$B$79:$H$80</definedName>
    <definedName name="TMIF_EQ" localSheetId="33">TMIF!$B$12:$I$55</definedName>
    <definedName name="TMIF_EQ_Related" localSheetId="33">TMIF!$B$56:$I$67</definedName>
    <definedName name="TMIF_GOV_SEC" localSheetId="33">TMIF!$B$72:$H$77</definedName>
    <definedName name="TMIF_Mutual_F_Units" localSheetId="33">TMIF!$B$69:$H$70</definedName>
    <definedName name="TMIFNAV" localSheetId="33">TMIF!$B$93:$B$104</definedName>
    <definedName name="TMPF" localSheetId="56">#REF!</definedName>
    <definedName name="TMPF" localSheetId="54">#REF!</definedName>
    <definedName name="TMPF" localSheetId="55">#REF!</definedName>
    <definedName name="TMPF" localSheetId="44">#REF!</definedName>
    <definedName name="TMPF" localSheetId="53">#REF!</definedName>
    <definedName name="TMPF" localSheetId="42">#REF!</definedName>
    <definedName name="TMPF" localSheetId="52">#REF!</definedName>
    <definedName name="TMPF" localSheetId="51">#REF!</definedName>
    <definedName name="TMPF" localSheetId="50">#REF!</definedName>
    <definedName name="TMPF" localSheetId="49">#REF!</definedName>
    <definedName name="TMPF" localSheetId="48">#REF!</definedName>
    <definedName name="TMPF" localSheetId="47">#REF!</definedName>
    <definedName name="TMPF" localSheetId="46">#REF!</definedName>
    <definedName name="TMPF" localSheetId="45">#REF!</definedName>
    <definedName name="TMPF" localSheetId="43">#REF!</definedName>
    <definedName name="TMPF">#REF!</definedName>
    <definedName name="TMULTICF" localSheetId="56">#REF!</definedName>
    <definedName name="TMULTICF" localSheetId="54">#REF!</definedName>
    <definedName name="TMULTICF" localSheetId="55">#REF!</definedName>
    <definedName name="TMULTICF" localSheetId="44">#REF!</definedName>
    <definedName name="TMULTICF" localSheetId="53">#REF!</definedName>
    <definedName name="TMULTICF" localSheetId="42">#REF!</definedName>
    <definedName name="TMULTICF" localSheetId="52">#REF!</definedName>
    <definedName name="TMULTICF" localSheetId="51">#REF!</definedName>
    <definedName name="TMULTICF" localSheetId="50">#REF!</definedName>
    <definedName name="TMULTICF" localSheetId="49">#REF!</definedName>
    <definedName name="TMULTICF" localSheetId="48">#REF!</definedName>
    <definedName name="TMULTICF" localSheetId="47">#REF!</definedName>
    <definedName name="TMULTICF" localSheetId="46">#REF!</definedName>
    <definedName name="TMULTICF" localSheetId="45">#REF!</definedName>
    <definedName name="TMULTICF" localSheetId="43">#REF!</definedName>
    <definedName name="TMULTICF">TMULTICF!$B$1</definedName>
    <definedName name="TMULTICF_EQ" localSheetId="19">TMULTICF!$B$12:$I$79</definedName>
    <definedName name="TMULTICF_EQ_FU_Related" localSheetId="19">TMULTICF!$B$83:$I$84</definedName>
    <definedName name="TMULTICF_EQ_Related" localSheetId="19">TMULTICF!$B$80:$I$82</definedName>
    <definedName name="TMULTICFNAV" localSheetId="19">TMULTICF!$B$96:$B$103</definedName>
    <definedName name="TNETF" localSheetId="56">#REF!</definedName>
    <definedName name="TNETF" localSheetId="54">#REF!</definedName>
    <definedName name="TNETF" localSheetId="55">#REF!</definedName>
    <definedName name="TNETF" localSheetId="44">#REF!</definedName>
    <definedName name="TNETF" localSheetId="53">#REF!</definedName>
    <definedName name="TNETF" localSheetId="42">#REF!</definedName>
    <definedName name="TNETF" localSheetId="52">#REF!</definedName>
    <definedName name="TNETF" localSheetId="51">#REF!</definedName>
    <definedName name="TNETF" localSheetId="50">#REF!</definedName>
    <definedName name="TNETF" localSheetId="49">#REF!</definedName>
    <definedName name="TNETF" localSheetId="48">#REF!</definedName>
    <definedName name="TNETF" localSheetId="47">#REF!</definedName>
    <definedName name="TNETF" localSheetId="46">#REF!</definedName>
    <definedName name="TNETF" localSheetId="45">#REF!</definedName>
    <definedName name="TNETF" localSheetId="43">#REF!</definedName>
    <definedName name="TNETF">TNETF!$B$1</definedName>
    <definedName name="TNETF_Debt_Related" localSheetId="18">TNETF!$B$67:$H$71</definedName>
    <definedName name="TNETF_EQ" localSheetId="18">TNETF!$B$12:$I$65</definedName>
    <definedName name="TNETFNAV" localSheetId="18">TNETF!$B$83:$B$84</definedName>
    <definedName name="TNGIF1226" localSheetId="56">TNGIF1226!$B$1</definedName>
    <definedName name="TNGIF1226" localSheetId="54">TNGIF1226!$B$1</definedName>
    <definedName name="TNGIF1226" localSheetId="55">TNGIF1226!$B$1</definedName>
    <definedName name="TNGIF1226" localSheetId="53">TNGIF1226!$B$1</definedName>
    <definedName name="TNGIF1226" localSheetId="52">TNGIF1226!$B$1</definedName>
    <definedName name="TNGIF1226" localSheetId="51">TNGIF1226!$B$1</definedName>
    <definedName name="TNGIF1226" localSheetId="50">TNGIF1226!$B$1</definedName>
    <definedName name="TNGIF1226">#REF!</definedName>
    <definedName name="TNGIF1226_GOV_SEC" localSheetId="50">TNGIF1226!$B$22:$H$28</definedName>
    <definedName name="TNGIF1226NAV" localSheetId="50">TNGIF1226!$B$42:$B$49</definedName>
    <definedName name="TNGIF1229" localSheetId="56">TNGIF1229!$B$1</definedName>
    <definedName name="TNGIF1229" localSheetId="54">TNGIF1229!$B$1</definedName>
    <definedName name="TNGIF1229" localSheetId="55">TNGIF1229!$B$1</definedName>
    <definedName name="TNGIF1229" localSheetId="53">TNGIF1229!$B$1</definedName>
    <definedName name="TNGIF1229" localSheetId="52">TNGIF1229!$B$1</definedName>
    <definedName name="TNGIF1229" localSheetId="51">TNGIF1229!$B$1</definedName>
    <definedName name="TNGIF1229" localSheetId="50">TNGIF1229!$B$1</definedName>
    <definedName name="TNGIF1229" localSheetId="49">TNGIF1229!$B$1</definedName>
    <definedName name="TNGIF1229">#REF!</definedName>
    <definedName name="TNGIF1229_GOV_SEC" localSheetId="49">TNGIF1229!$B$22:$H$27</definedName>
    <definedName name="TNGIF1229NAV" localSheetId="49">TNGIF1229!$B$41:$B$48</definedName>
    <definedName name="TNIDETF" localSheetId="56">#REF!</definedName>
    <definedName name="TNIDETF" localSheetId="54">#REF!</definedName>
    <definedName name="TNIDETF" localSheetId="55">#REF!</definedName>
    <definedName name="TNIDETF" localSheetId="44">#REF!</definedName>
    <definedName name="TNIDETF" localSheetId="53">#REF!</definedName>
    <definedName name="TNIDETF" localSheetId="42">#REF!</definedName>
    <definedName name="TNIDETF" localSheetId="52">#REF!</definedName>
    <definedName name="TNIDETF" localSheetId="51">#REF!</definedName>
    <definedName name="TNIDETF" localSheetId="50">#REF!</definedName>
    <definedName name="TNIDETF" localSheetId="49">#REF!</definedName>
    <definedName name="TNIDETF" localSheetId="48">#REF!</definedName>
    <definedName name="TNIDETF" localSheetId="47">#REF!</definedName>
    <definedName name="TNIDETF" localSheetId="46">#REF!</definedName>
    <definedName name="TNIDETF" localSheetId="45">#REF!</definedName>
    <definedName name="TNIDETF" localSheetId="43">#REF!</definedName>
    <definedName name="TNIDETF">TNIDETF!$B$1</definedName>
    <definedName name="TNIDETF_EQ" localSheetId="15">TNIDETF!$B$12:$I$44</definedName>
    <definedName name="TNIDETFNAV" localSheetId="15">TNIDETF!$B$56:$B$57</definedName>
    <definedName name="TNIDFOF" localSheetId="56">#REF!</definedName>
    <definedName name="TNIDFOF" localSheetId="54">#REF!</definedName>
    <definedName name="TNIDFOF" localSheetId="55">#REF!</definedName>
    <definedName name="TNIDFOF" localSheetId="44">#REF!</definedName>
    <definedName name="TNIDFOF" localSheetId="53">#REF!</definedName>
    <definedName name="TNIDFOF" localSheetId="42">#REF!</definedName>
    <definedName name="TNIDFOF" localSheetId="52">#REF!</definedName>
    <definedName name="TNIDFOF" localSheetId="51">#REF!</definedName>
    <definedName name="TNIDFOF" localSheetId="50">#REF!</definedName>
    <definedName name="TNIDFOF" localSheetId="49">#REF!</definedName>
    <definedName name="TNIDFOF" localSheetId="48">#REF!</definedName>
    <definedName name="TNIDFOF" localSheetId="47">#REF!</definedName>
    <definedName name="TNIDFOF" localSheetId="46">#REF!</definedName>
    <definedName name="TNIDFOF" localSheetId="45">#REF!</definedName>
    <definedName name="TNIDFOF" localSheetId="43">#REF!</definedName>
    <definedName name="TNIDFOF">TNIDFOF!$B$1</definedName>
    <definedName name="TNIDFOF_Mutual_F_Units" localSheetId="16">TNIDFOF!$B$12:$H$13</definedName>
    <definedName name="TNIDFOFNAV" localSheetId="16">TNIDFOF!$B$25:$B$32</definedName>
    <definedName name="TNMMIF" localSheetId="56">#REF!</definedName>
    <definedName name="TNMMIF" localSheetId="54">#REF!</definedName>
    <definedName name="TNMMIF" localSheetId="55">#REF!</definedName>
    <definedName name="TNMMIF" localSheetId="44">#REF!</definedName>
    <definedName name="TNMMIF" localSheetId="53">#REF!</definedName>
    <definedName name="TNMMIF" localSheetId="42">#REF!</definedName>
    <definedName name="TNMMIF" localSheetId="52">#REF!</definedName>
    <definedName name="TNMMIF" localSheetId="51">#REF!</definedName>
    <definedName name="TNMMIF" localSheetId="50">#REF!</definedName>
    <definedName name="TNMMIF" localSheetId="49">#REF!</definedName>
    <definedName name="TNMMIF" localSheetId="48">#REF!</definedName>
    <definedName name="TNMMIF" localSheetId="47">#REF!</definedName>
    <definedName name="TNMMIF" localSheetId="46">#REF!</definedName>
    <definedName name="TNMMIF" localSheetId="45">#REF!</definedName>
    <definedName name="TNMMIF" localSheetId="43">#REF!</definedName>
    <definedName name="TNMMIF">TNMMIF!$B$1</definedName>
    <definedName name="TNMMIF_EQ" localSheetId="14">TNMMIF!$B$12:$I$64</definedName>
    <definedName name="TNMMIFNAV" localSheetId="14">TNMMIF!$B$76:$B$83</definedName>
    <definedName name="TNPBETF" localSheetId="56">#REF!</definedName>
    <definedName name="TNPBETF" localSheetId="54">#REF!</definedName>
    <definedName name="TNPBETF" localSheetId="55">#REF!</definedName>
    <definedName name="TNPBETF" localSheetId="44">#REF!</definedName>
    <definedName name="TNPBETF" localSheetId="53">#REF!</definedName>
    <definedName name="TNPBETF" localSheetId="42">#REF!</definedName>
    <definedName name="TNPBETF" localSheetId="52">#REF!</definedName>
    <definedName name="TNPBETF" localSheetId="51">#REF!</definedName>
    <definedName name="TNPBETF" localSheetId="50">#REF!</definedName>
    <definedName name="TNPBETF" localSheetId="49">#REF!</definedName>
    <definedName name="TNPBETF" localSheetId="48">#REF!</definedName>
    <definedName name="TNPBETF" localSheetId="47">#REF!</definedName>
    <definedName name="TNPBETF" localSheetId="46">#REF!</definedName>
    <definedName name="TNPBETF" localSheetId="45">#REF!</definedName>
    <definedName name="TNPBETF" localSheetId="43">#REF!</definedName>
    <definedName name="TNPBETF">TNPBETF!$B$1</definedName>
    <definedName name="TNPBETF_EQ" localSheetId="13">TNPBETF!$B$12:$I$24</definedName>
    <definedName name="TNPBETFNAV" localSheetId="13">TNPBETF!$B$35:$B$36</definedName>
    <definedName name="TNSIFDEC27" localSheetId="56">TNSIFDEC27!$B$1</definedName>
    <definedName name="TNSIFDEC27" localSheetId="54">TNSIFDEC27!$B$1</definedName>
    <definedName name="TNSIFDEC27" localSheetId="55">TNSIFDEC27!$B$1</definedName>
    <definedName name="TNSIFDEC27" localSheetId="53">TNSIFDEC27!$B$1</definedName>
    <definedName name="TNSIFDEC27" localSheetId="52">TNSIFDEC27!$B$1</definedName>
    <definedName name="TNSIFDEC27" localSheetId="51">TNSIFDEC27!$B$1</definedName>
    <definedName name="TNSIFDEC27" localSheetId="50">TNSIFDEC27!$B$1</definedName>
    <definedName name="TNSIFDEC27" localSheetId="49">TNSIFDEC27!$B$1</definedName>
    <definedName name="TNSIFDEC27" localSheetId="48">TNSIFDEC27!$B$1</definedName>
    <definedName name="TNSIFDEC27">#REF!</definedName>
    <definedName name="TNSIFDEC27_Debt_Related" localSheetId="48">TNSIFDEC27!$B$53:$H$65</definedName>
    <definedName name="TNSIFDEC27_GOV_SEC" localSheetId="48">TNSIFDEC27!$B$22:$H$51</definedName>
    <definedName name="TNSIFDEC27NAV" localSheetId="48">TNSIFDEC27!$B$79:$B$86</definedName>
    <definedName name="TOF" localSheetId="56">TOF!$B$1</definedName>
    <definedName name="TOF" localSheetId="54">TOF!$B$1</definedName>
    <definedName name="TOF" localSheetId="55">TOF!$B$1</definedName>
    <definedName name="TOF" localSheetId="53">TOF!$B$1</definedName>
    <definedName name="TOF" localSheetId="52">TOF!$B$1</definedName>
    <definedName name="TOF" localSheetId="51">TOF!$B$1</definedName>
    <definedName name="TOF" localSheetId="50">TOF!$B$1</definedName>
    <definedName name="TOF" localSheetId="49">TOF!$B$1</definedName>
    <definedName name="TOF" localSheetId="48">TOF!$B$1</definedName>
    <definedName name="TOF" localSheetId="47">TOF!$B$1</definedName>
    <definedName name="TOF">#REF!</definedName>
    <definedName name="TOF_MM" localSheetId="47">TOF!$B$22:$H$26</definedName>
    <definedName name="TOFNAV" localSheetId="47">TOF!$B$41:$B$48</definedName>
    <definedName name="TOIIS" localSheetId="56">#REF!</definedName>
    <definedName name="TOIIS" localSheetId="54">#REF!</definedName>
    <definedName name="TOIIS" localSheetId="55">#REF!</definedName>
    <definedName name="TOIIS" localSheetId="44">#REF!</definedName>
    <definedName name="TOIIS" localSheetId="53">#REF!</definedName>
    <definedName name="TOIIS" localSheetId="42">#REF!</definedName>
    <definedName name="TOIIS" localSheetId="52">#REF!</definedName>
    <definedName name="TOIIS" localSheetId="51">#REF!</definedName>
    <definedName name="TOIIS" localSheetId="50">#REF!</definedName>
    <definedName name="TOIIS" localSheetId="49">#REF!</definedName>
    <definedName name="TOIIS" localSheetId="48">#REF!</definedName>
    <definedName name="TOIIS" localSheetId="47">#REF!</definedName>
    <definedName name="TOIIS" localSheetId="46">#REF!</definedName>
    <definedName name="TOIIS" localSheetId="45">#REF!</definedName>
    <definedName name="TOIIS" localSheetId="43">#REF!</definedName>
    <definedName name="TOIIS">#REF!</definedName>
    <definedName name="TOIOS" localSheetId="56">#REF!</definedName>
    <definedName name="TOIOS" localSheetId="54">#REF!</definedName>
    <definedName name="TOIOS" localSheetId="55">#REF!</definedName>
    <definedName name="TOIOS" localSheetId="44">#REF!</definedName>
    <definedName name="TOIOS" localSheetId="53">#REF!</definedName>
    <definedName name="TOIOS" localSheetId="42">#REF!</definedName>
    <definedName name="TOIOS" localSheetId="52">#REF!</definedName>
    <definedName name="TOIOS" localSheetId="51">#REF!</definedName>
    <definedName name="TOIOS" localSheetId="50">#REF!</definedName>
    <definedName name="TOIOS" localSheetId="49">#REF!</definedName>
    <definedName name="TOIOS" localSheetId="48">#REF!</definedName>
    <definedName name="TOIOS" localSheetId="47">#REF!</definedName>
    <definedName name="TOIOS" localSheetId="46">#REF!</definedName>
    <definedName name="TOIOS" localSheetId="45">#REF!</definedName>
    <definedName name="TOIOS" localSheetId="43">#REF!</definedName>
    <definedName name="TOIOS">#REF!</definedName>
    <definedName name="TOISS" localSheetId="56">#REF!</definedName>
    <definedName name="TOISS" localSheetId="54">#REF!</definedName>
    <definedName name="TOISS" localSheetId="55">#REF!</definedName>
    <definedName name="TOISS" localSheetId="44">#REF!</definedName>
    <definedName name="TOISS" localSheetId="53">#REF!</definedName>
    <definedName name="TOISS" localSheetId="42">#REF!</definedName>
    <definedName name="TOISS" localSheetId="52">#REF!</definedName>
    <definedName name="TOISS" localSheetId="51">#REF!</definedName>
    <definedName name="TOISS" localSheetId="50">#REF!</definedName>
    <definedName name="TOISS" localSheetId="49">#REF!</definedName>
    <definedName name="TOISS" localSheetId="48">#REF!</definedName>
    <definedName name="TOISS" localSheetId="47">#REF!</definedName>
    <definedName name="TOISS" localSheetId="46">#REF!</definedName>
    <definedName name="TOISS" localSheetId="45">#REF!</definedName>
    <definedName name="TOISS" localSheetId="43">#REF!</definedName>
    <definedName name="TOISS">#REF!</definedName>
    <definedName name="TQNTF" localSheetId="56">#REF!</definedName>
    <definedName name="TQNTF" localSheetId="54">#REF!</definedName>
    <definedName name="TQNTF" localSheetId="55">#REF!</definedName>
    <definedName name="TQNTF" localSheetId="44">#REF!</definedName>
    <definedName name="TQNTF" localSheetId="53">#REF!</definedName>
    <definedName name="TQNTF" localSheetId="42">#REF!</definedName>
    <definedName name="TQNTF" localSheetId="52">#REF!</definedName>
    <definedName name="TQNTF" localSheetId="51">#REF!</definedName>
    <definedName name="TQNTF" localSheetId="50">#REF!</definedName>
    <definedName name="TQNTF" localSheetId="49">#REF!</definedName>
    <definedName name="TQNTF" localSheetId="48">#REF!</definedName>
    <definedName name="TQNTF" localSheetId="47">#REF!</definedName>
    <definedName name="TQNTF" localSheetId="46">#REF!</definedName>
    <definedName name="TQNTF" localSheetId="45">#REF!</definedName>
    <definedName name="TQNTF" localSheetId="43">#REF!</definedName>
    <definedName name="TQNTF">TQNTF!$B$1</definedName>
    <definedName name="TQNTF_Debt_Related" localSheetId="12">TQNTF!$B$45:$H$49</definedName>
    <definedName name="TQNTF_EQ" localSheetId="12">TQNTF!$B$12:$I$43</definedName>
    <definedName name="TQNTFNAV" localSheetId="12">TQNTF!$B$61:$B$68</definedName>
    <definedName name="TREF" localSheetId="56">#REF!</definedName>
    <definedName name="TREF" localSheetId="54">#REF!</definedName>
    <definedName name="TREF" localSheetId="55">#REF!</definedName>
    <definedName name="TREF" localSheetId="44">#REF!</definedName>
    <definedName name="TREF" localSheetId="53">#REF!</definedName>
    <definedName name="TREF" localSheetId="42">#REF!</definedName>
    <definedName name="TREF" localSheetId="52">#REF!</definedName>
    <definedName name="TREF" localSheetId="51">#REF!</definedName>
    <definedName name="TREF" localSheetId="50">#REF!</definedName>
    <definedName name="TREF" localSheetId="49">#REF!</definedName>
    <definedName name="TREF" localSheetId="48">#REF!</definedName>
    <definedName name="TREF" localSheetId="47">#REF!</definedName>
    <definedName name="TREF" localSheetId="46">#REF!</definedName>
    <definedName name="TREF" localSheetId="45">#REF!</definedName>
    <definedName name="TREF" localSheetId="43">#REF!</definedName>
    <definedName name="TREF">TREF!$B$1</definedName>
    <definedName name="TREF_EQ" localSheetId="11">TREF!$B$12:$I$49</definedName>
    <definedName name="TREFNAV" localSheetId="11">TREF!$B$61:$B$68</definedName>
    <definedName name="TRSFC" localSheetId="56">TRSFC!$B$1</definedName>
    <definedName name="TRSFC" localSheetId="54">TRSFC!$B$1</definedName>
    <definedName name="TRSFC" localSheetId="55">TRSFC!$B$1</definedName>
    <definedName name="TRSFC" localSheetId="53">TRSFC!$B$1</definedName>
    <definedName name="TRSFC" localSheetId="52">TRSFC!$B$1</definedName>
    <definedName name="TRSFC" localSheetId="51">TRSFC!$B$1</definedName>
    <definedName name="TRSFC" localSheetId="50">TRSFC!$B$1</definedName>
    <definedName name="TRSFC" localSheetId="49">TRSFC!$B$1</definedName>
    <definedName name="TRSFC" localSheetId="48">TRSFC!$B$1</definedName>
    <definedName name="TRSFC" localSheetId="47">TRSFC!$B$1</definedName>
    <definedName name="TRSFC" localSheetId="46">TRSFC!$B$1</definedName>
    <definedName name="TRSFC">#REF!</definedName>
    <definedName name="TRSFC_Debt_Related" localSheetId="46">TRSFC!$B$75:$H$80</definedName>
    <definedName name="TRSFC_EQ" localSheetId="46">TRSFC!$B$12:$I$61</definedName>
    <definedName name="TRSFC_GOV_SEC" localSheetId="46">TRSFC!$B$63:$H$73</definedName>
    <definedName name="TRSFCNAV" localSheetId="46">TRSFC!$B$94:$B$97</definedName>
    <definedName name="TRSFM" localSheetId="56">#REF!</definedName>
    <definedName name="TRSFM" localSheetId="54">#REF!</definedName>
    <definedName name="TRSFM" localSheetId="55">#REF!</definedName>
    <definedName name="TRSFM" localSheetId="44">#REF!</definedName>
    <definedName name="TRSFM" localSheetId="53">#REF!</definedName>
    <definedName name="TRSFM" localSheetId="42">#REF!</definedName>
    <definedName name="TRSFM" localSheetId="52">#REF!</definedName>
    <definedName name="TRSFM" localSheetId="51">#REF!</definedName>
    <definedName name="TRSFM" localSheetId="50">#REF!</definedName>
    <definedName name="TRSFM" localSheetId="49">#REF!</definedName>
    <definedName name="TRSFM" localSheetId="48">#REF!</definedName>
    <definedName name="TRSFM" localSheetId="47">#REF!</definedName>
    <definedName name="TRSFM" localSheetId="46">#REF!</definedName>
    <definedName name="TRSFM" localSheetId="45">#REF!</definedName>
    <definedName name="TRSFM" localSheetId="43">#REF!</definedName>
    <definedName name="TRSFM">TRSFM!$B$1</definedName>
    <definedName name="TRSFM_Debt_Related" localSheetId="10">TRSFM!$B$77:$H$90</definedName>
    <definedName name="TRSFM_EQ" localSheetId="10">TRSFM!$B$12:$I$64</definedName>
    <definedName name="TRSFM_GOV_SEC" localSheetId="10">TRSFM!$B$66:$H$75</definedName>
    <definedName name="TRSFMNAV" localSheetId="10">TRSFM!$B$102:$B$105</definedName>
    <definedName name="TRSFP" localSheetId="56">#REF!</definedName>
    <definedName name="TRSFP" localSheetId="54">#REF!</definedName>
    <definedName name="TRSFP" localSheetId="55">#REF!</definedName>
    <definedName name="TRSFP" localSheetId="44">#REF!</definedName>
    <definedName name="TRSFP" localSheetId="53">#REF!</definedName>
    <definedName name="TRSFP" localSheetId="42">#REF!</definedName>
    <definedName name="TRSFP" localSheetId="52">#REF!</definedName>
    <definedName name="TRSFP" localSheetId="51">#REF!</definedName>
    <definedName name="TRSFP" localSheetId="50">#REF!</definedName>
    <definedName name="TRSFP" localSheetId="49">#REF!</definedName>
    <definedName name="TRSFP" localSheetId="48">#REF!</definedName>
    <definedName name="TRSFP" localSheetId="47">#REF!</definedName>
    <definedName name="TRSFP" localSheetId="46">#REF!</definedName>
    <definedName name="TRSFP" localSheetId="45">#REF!</definedName>
    <definedName name="TRSFP" localSheetId="43">#REF!</definedName>
    <definedName name="TRSFP">TRSFP!$B$1</definedName>
    <definedName name="TRSFP_EQ" localSheetId="9">TRSFP!$B$12:$I$68</definedName>
    <definedName name="TRSFPNAV" localSheetId="9">TRSFP!$B$80:$B$83</definedName>
    <definedName name="TSCAPF" localSheetId="56">#REF!</definedName>
    <definedName name="TSCAPF" localSheetId="54">#REF!</definedName>
    <definedName name="TSCAPF" localSheetId="55">#REF!</definedName>
    <definedName name="TSCAPF" localSheetId="44">#REF!</definedName>
    <definedName name="TSCAPF" localSheetId="53">#REF!</definedName>
    <definedName name="TSCAPF" localSheetId="42">#REF!</definedName>
    <definedName name="TSCAPF" localSheetId="52">#REF!</definedName>
    <definedName name="TSCAPF" localSheetId="51">#REF!</definedName>
    <definedName name="TSCAPF" localSheetId="50">#REF!</definedName>
    <definedName name="TSCAPF" localSheetId="49">#REF!</definedName>
    <definedName name="TSCAPF" localSheetId="48">#REF!</definedName>
    <definedName name="TSCAPF" localSheetId="47">#REF!</definedName>
    <definedName name="TSCAPF" localSheetId="46">#REF!</definedName>
    <definedName name="TSCAPF" localSheetId="45">#REF!</definedName>
    <definedName name="TSCAPF" localSheetId="43">#REF!</definedName>
    <definedName name="TSCAPF">TSCAPF!$B$1</definedName>
    <definedName name="TSCAPF_EQ" localSheetId="6">TSCAPF!$B$12:$I$64</definedName>
    <definedName name="TSCAPF_EQ_FU_Related" localSheetId="6">TSCAPF!$B$65:$I$66</definedName>
    <definedName name="TSCAPFNAV" localSheetId="6">TSCAPF!$B$78:$B$85</definedName>
    <definedName name="TSIPF3" localSheetId="56">#REF!</definedName>
    <definedName name="TSIPF3" localSheetId="54">#REF!</definedName>
    <definedName name="TSIPF3" localSheetId="55">#REF!</definedName>
    <definedName name="TSIPF3" localSheetId="44">#REF!</definedName>
    <definedName name="TSIPF3" localSheetId="53">#REF!</definedName>
    <definedName name="TSIPF3" localSheetId="42">#REF!</definedName>
    <definedName name="TSIPF3" localSheetId="52">#REF!</definedName>
    <definedName name="TSIPF3" localSheetId="51">#REF!</definedName>
    <definedName name="TSIPF3" localSheetId="50">#REF!</definedName>
    <definedName name="TSIPF3" localSheetId="49">#REF!</definedName>
    <definedName name="TSIPF3" localSheetId="48">#REF!</definedName>
    <definedName name="TSIPF3" localSheetId="47">#REF!</definedName>
    <definedName name="TSIPF3" localSheetId="46">#REF!</definedName>
    <definedName name="TSIPF3" localSheetId="45">#REF!</definedName>
    <definedName name="TSIPF3" localSheetId="43">#REF!</definedName>
    <definedName name="TSIPF3">#REF!</definedName>
    <definedName name="TSLVETF">TSLVETF!$B$1</definedName>
    <definedName name="TSLVETF_EQ" localSheetId="3">TSLVETF!$B$12:$I$15</definedName>
    <definedName name="TSLVETFNAV" localSheetId="3">TSLVETF!$B$27</definedName>
    <definedName name="TSLVFOF">TSLVFOF!$B$1</definedName>
    <definedName name="TSLVFOF_EQ" localSheetId="7">TSLVFOF!$B$12:$I$15</definedName>
    <definedName name="TSLVFOFNAV" localSheetId="7">TSLVFOF!$B$27:$B$30</definedName>
    <definedName name="TSTBF" localSheetId="56">TSTBF!$B$1</definedName>
    <definedName name="TSTBF" localSheetId="54">TSTBF!$B$1</definedName>
    <definedName name="TSTBF" localSheetId="55">TSTBF!$B$1</definedName>
    <definedName name="TSTBF" localSheetId="53">TSTBF!$B$1</definedName>
    <definedName name="TSTBF" localSheetId="52">TSTBF!$B$1</definedName>
    <definedName name="TSTBF" localSheetId="51">TSTBF!$B$1</definedName>
    <definedName name="TSTBF" localSheetId="50">TSTBF!$B$1</definedName>
    <definedName name="TSTBF" localSheetId="49">TSTBF!$B$1</definedName>
    <definedName name="TSTBF" localSheetId="48">TSTBF!$B$1</definedName>
    <definedName name="TSTBF" localSheetId="47">TSTBF!$B$1</definedName>
    <definedName name="TSTBF" localSheetId="46">TSTBF!$B$1</definedName>
    <definedName name="TSTBF" localSheetId="45">TSTBF!$B$1</definedName>
    <definedName name="TSTBF">#REF!</definedName>
    <definedName name="TSTBF_Aif_cat" localSheetId="45">TSTBF!$B$91:$H$92</definedName>
    <definedName name="TSTBF_Debt_Related" localSheetId="45">TSTBF!$B$53:$H$85</definedName>
    <definedName name="TSTBF_GOV_SEC" localSheetId="45">TSTBF!$B$25:$H$51</definedName>
    <definedName name="TSTBF_MM" localSheetId="45">TSTBF!$B$87:$H$89</definedName>
    <definedName name="TSTBF_Mutual_F_Units" localSheetId="45">TSTBF!$B$22:$H$23</definedName>
    <definedName name="TSTBFNAV" localSheetId="45">TSTBF!$B$106:$B$117</definedName>
    <definedName name="TTAF1" localSheetId="56">#REF!</definedName>
    <definedName name="TTAF1" localSheetId="54">#REF!</definedName>
    <definedName name="TTAF1" localSheetId="55">#REF!</definedName>
    <definedName name="TTAF1" localSheetId="44">#REF!</definedName>
    <definedName name="TTAF1" localSheetId="53">#REF!</definedName>
    <definedName name="TTAF1" localSheetId="42">#REF!</definedName>
    <definedName name="TTAF1" localSheetId="52">#REF!</definedName>
    <definedName name="TTAF1" localSheetId="51">#REF!</definedName>
    <definedName name="TTAF1" localSheetId="50">#REF!</definedName>
    <definedName name="TTAF1" localSheetId="49">#REF!</definedName>
    <definedName name="TTAF1" localSheetId="48">#REF!</definedName>
    <definedName name="TTAF1" localSheetId="47">#REF!</definedName>
    <definedName name="TTAF1" localSheetId="46">#REF!</definedName>
    <definedName name="TTAF1" localSheetId="45">#REF!</definedName>
    <definedName name="TTAF1" localSheetId="43">#REF!</definedName>
    <definedName name="TTAF1">#REF!</definedName>
    <definedName name="TTMF" localSheetId="56">#REF!</definedName>
    <definedName name="TTMF" localSheetId="54">#REF!</definedName>
    <definedName name="TTMF" localSheetId="55">#REF!</definedName>
    <definedName name="TTMF" localSheetId="44">#REF!</definedName>
    <definedName name="TTMF" localSheetId="53">#REF!</definedName>
    <definedName name="TTMF" localSheetId="42">#REF!</definedName>
    <definedName name="TTMF" localSheetId="52">#REF!</definedName>
    <definedName name="TTMF" localSheetId="51">#REF!</definedName>
    <definedName name="TTMF" localSheetId="50">#REF!</definedName>
    <definedName name="TTMF" localSheetId="49">#REF!</definedName>
    <definedName name="TTMF" localSheetId="48">#REF!</definedName>
    <definedName name="TTMF" localSheetId="47">#REF!</definedName>
    <definedName name="TTMF" localSheetId="46">#REF!</definedName>
    <definedName name="TTMF" localSheetId="45">#REF!</definedName>
    <definedName name="TTMF" localSheetId="43">#REF!</definedName>
    <definedName name="TTMF">#REF!</definedName>
    <definedName name="TTMFSP1" localSheetId="56">#REF!</definedName>
    <definedName name="TTMFSP1" localSheetId="54">#REF!</definedName>
    <definedName name="TTMFSP1" localSheetId="55">#REF!</definedName>
    <definedName name="TTMFSP1" localSheetId="44">#REF!</definedName>
    <definedName name="TTMFSP1" localSheetId="53">#REF!</definedName>
    <definedName name="TTMFSP1" localSheetId="42">#REF!</definedName>
    <definedName name="TTMFSP1" localSheetId="52">#REF!</definedName>
    <definedName name="TTMFSP1" localSheetId="51">#REF!</definedName>
    <definedName name="TTMFSP1" localSheetId="50">#REF!</definedName>
    <definedName name="TTMFSP1" localSheetId="49">#REF!</definedName>
    <definedName name="TTMFSP1" localSheetId="48">#REF!</definedName>
    <definedName name="TTMFSP1" localSheetId="47">#REF!</definedName>
    <definedName name="TTMFSP1" localSheetId="46">#REF!</definedName>
    <definedName name="TTMFSP1" localSheetId="45">#REF!</definedName>
    <definedName name="TTMFSP1" localSheetId="43">#REF!</definedName>
    <definedName name="TTMFSP1">#REF!</definedName>
    <definedName name="TTOFE" localSheetId="56">#REF!</definedName>
    <definedName name="TTOFE" localSheetId="54">#REF!</definedName>
    <definedName name="TTOFE" localSheetId="55">#REF!</definedName>
    <definedName name="TTOFE" localSheetId="44">#REF!</definedName>
    <definedName name="TTOFE" localSheetId="53">#REF!</definedName>
    <definedName name="TTOFE" localSheetId="42">#REF!</definedName>
    <definedName name="TTOFE" localSheetId="52">#REF!</definedName>
    <definedName name="TTOFE" localSheetId="51">#REF!</definedName>
    <definedName name="TTOFE" localSheetId="50">#REF!</definedName>
    <definedName name="TTOFE" localSheetId="49">#REF!</definedName>
    <definedName name="TTOFE" localSheetId="48">#REF!</definedName>
    <definedName name="TTOFE" localSheetId="47">#REF!</definedName>
    <definedName name="TTOFE" localSheetId="46">#REF!</definedName>
    <definedName name="TTOFE" localSheetId="45">#REF!</definedName>
    <definedName name="TTOFE" localSheetId="43">#REF!</definedName>
    <definedName name="TTOFE">TTOFE!$B$1</definedName>
    <definedName name="TTOFE_EQ" localSheetId="22">TTOFE!$B$12:$I$64</definedName>
    <definedName name="TTOFENAV" localSheetId="22">TTOFE!$B$76:$B$83</definedName>
    <definedName name="TTSF96" localSheetId="56">#REF!</definedName>
    <definedName name="TTSF96" localSheetId="54">#REF!</definedName>
    <definedName name="TTSF96" localSheetId="55">#REF!</definedName>
    <definedName name="TTSF96" localSheetId="44">#REF!</definedName>
    <definedName name="TTSF96" localSheetId="53">#REF!</definedName>
    <definedName name="TTSF96" localSheetId="42">#REF!</definedName>
    <definedName name="TTSF96" localSheetId="52">#REF!</definedName>
    <definedName name="TTSF96" localSheetId="51">#REF!</definedName>
    <definedName name="TTSF96" localSheetId="50">#REF!</definedName>
    <definedName name="TTSF96" localSheetId="49">#REF!</definedName>
    <definedName name="TTSF96" localSheetId="48">#REF!</definedName>
    <definedName name="TTSF96" localSheetId="47">#REF!</definedName>
    <definedName name="TTSF96" localSheetId="46">#REF!</definedName>
    <definedName name="TTSF96" localSheetId="45">#REF!</definedName>
    <definedName name="TTSF96" localSheetId="43">#REF!</definedName>
    <definedName name="TTSF96">TTSF96!$B$1</definedName>
    <definedName name="TTSF96_EQ" localSheetId="35">TTSF96!$B$12:$I$70</definedName>
    <definedName name="TTSF96NAV" localSheetId="35">TTSF96!$B$82:$B$89</definedName>
    <definedName name="TUDG3S" localSheetId="56">#REF!</definedName>
    <definedName name="TUDG3S" localSheetId="54">#REF!</definedName>
    <definedName name="TUDG3S" localSheetId="55">#REF!</definedName>
    <definedName name="TUDG3S" localSheetId="44">#REF!</definedName>
    <definedName name="TUDG3S" localSheetId="53">#REF!</definedName>
    <definedName name="TUDG3S" localSheetId="42">#REF!</definedName>
    <definedName name="TUDG3S" localSheetId="52">#REF!</definedName>
    <definedName name="TUDG3S" localSheetId="51">#REF!</definedName>
    <definedName name="TUDG3S" localSheetId="50">#REF!</definedName>
    <definedName name="TUDG3S" localSheetId="49">#REF!</definedName>
    <definedName name="TUDG3S" localSheetId="48">#REF!</definedName>
    <definedName name="TUDG3S" localSheetId="47">#REF!</definedName>
    <definedName name="TUDG3S" localSheetId="46">#REF!</definedName>
    <definedName name="TUDG3S" localSheetId="45">#REF!</definedName>
    <definedName name="TUDG3S" localSheetId="43">#REF!</definedName>
    <definedName name="TUDG3S">#REF!</definedName>
    <definedName name="TUDS" localSheetId="56">#REF!</definedName>
    <definedName name="TUDS" localSheetId="54">#REF!</definedName>
    <definedName name="TUDS" localSheetId="55">#REF!</definedName>
    <definedName name="TUDS" localSheetId="44">#REF!</definedName>
    <definedName name="TUDS" localSheetId="53">#REF!</definedName>
    <definedName name="TUDS" localSheetId="42">#REF!</definedName>
    <definedName name="TUDS" localSheetId="52">#REF!</definedName>
    <definedName name="TUDS" localSheetId="51">#REF!</definedName>
    <definedName name="TUDS" localSheetId="50">#REF!</definedName>
    <definedName name="TUDS" localSheetId="49">#REF!</definedName>
    <definedName name="TUDS" localSheetId="48">#REF!</definedName>
    <definedName name="TUDS" localSheetId="47">#REF!</definedName>
    <definedName name="TUDS" localSheetId="46">#REF!</definedName>
    <definedName name="TUDS" localSheetId="45">#REF!</definedName>
    <definedName name="TUDS" localSheetId="43">#REF!</definedName>
    <definedName name="TUDS">#REF!</definedName>
    <definedName name="TURG3S" localSheetId="56">#REF!</definedName>
    <definedName name="TURG3S" localSheetId="54">#REF!</definedName>
    <definedName name="TURG3S" localSheetId="55">#REF!</definedName>
    <definedName name="TURG3S" localSheetId="44">#REF!</definedName>
    <definedName name="TURG3S" localSheetId="53">#REF!</definedName>
    <definedName name="TURG3S" localSheetId="42">#REF!</definedName>
    <definedName name="TURG3S" localSheetId="52">#REF!</definedName>
    <definedName name="TURG3S" localSheetId="51">#REF!</definedName>
    <definedName name="TURG3S" localSheetId="50">#REF!</definedName>
    <definedName name="TURG3S" localSheetId="49">#REF!</definedName>
    <definedName name="TURG3S" localSheetId="48">#REF!</definedName>
    <definedName name="TURG3S" localSheetId="47">#REF!</definedName>
    <definedName name="TURG3S" localSheetId="46">#REF!</definedName>
    <definedName name="TURG3S" localSheetId="45">#REF!</definedName>
    <definedName name="TURG3S" localSheetId="43">#REF!</definedName>
    <definedName name="TURG3S">#REF!</definedName>
    <definedName name="TURS">#REF!</definedName>
    <definedName name="TUSTF" localSheetId="56">TUSTF!$B$1</definedName>
    <definedName name="TUSTF" localSheetId="54">TUSTF!$B$1</definedName>
    <definedName name="TUSTF" localSheetId="55">TUSTF!$B$1</definedName>
    <definedName name="TUSTF" localSheetId="44">TUSTF!$B$1</definedName>
    <definedName name="TUSTF" localSheetId="53">TUSTF!$B$1</definedName>
    <definedName name="TUSTF" localSheetId="52">TUSTF!$B$1</definedName>
    <definedName name="TUSTF" localSheetId="51">TUSTF!$B$1</definedName>
    <definedName name="TUSTF" localSheetId="50">TUSTF!$B$1</definedName>
    <definedName name="TUSTF" localSheetId="49">TUSTF!$B$1</definedName>
    <definedName name="TUSTF" localSheetId="48">TUSTF!$B$1</definedName>
    <definedName name="TUSTF" localSheetId="47">TUSTF!$B$1</definedName>
    <definedName name="TUSTF" localSheetId="46">TUSTF!$B$1</definedName>
    <definedName name="TUSTF" localSheetId="45">TUSTF!$B$1</definedName>
    <definedName name="TUSTF" localSheetId="43">TUSTF!$B$1</definedName>
    <definedName name="TUSTF">#REF!</definedName>
    <definedName name="TUSTF_Aif_cat" localSheetId="43">TUSTF!$B$80:$H$81</definedName>
    <definedName name="TUSTF_Debt_Related" localSheetId="43">TUSTF!$B$28:$H$44</definedName>
    <definedName name="TUSTF_GOV_SEC" localSheetId="43">TUSTF!$B$22:$H$26</definedName>
    <definedName name="TUSTF_MM" localSheetId="43">TUSTF!$B$46:$H$78</definedName>
    <definedName name="TUSTFNAV" localSheetId="43">TUSTF!$B$95:$B$106</definedName>
    <definedName name="TVFS1" localSheetId="56">#REF!</definedName>
    <definedName name="TVFS1" localSheetId="54">#REF!</definedName>
    <definedName name="TVFS1" localSheetId="55">#REF!</definedName>
    <definedName name="TVFS1" localSheetId="44">#REF!</definedName>
    <definedName name="TVFS1" localSheetId="53">#REF!</definedName>
    <definedName name="TVFS1" localSheetId="42">#REF!</definedName>
    <definedName name="TVFS1" localSheetId="52">#REF!</definedName>
    <definedName name="TVFS1" localSheetId="51">#REF!</definedName>
    <definedName name="TVFS1" localSheetId="50">#REF!</definedName>
    <definedName name="TVFS1" localSheetId="49">#REF!</definedName>
    <definedName name="TVFS1" localSheetId="48">#REF!</definedName>
    <definedName name="TVFS1" localSheetId="47">#REF!</definedName>
    <definedName name="TVFS1" localSheetId="46">#REF!</definedName>
    <definedName name="TVFS1" localSheetId="45">#REF!</definedName>
    <definedName name="TVFS1" localSheetId="43">#REF!</definedName>
    <definedName name="TVFS1">#REF!</definedName>
    <definedName name="TVFS2" localSheetId="56">#REF!</definedName>
    <definedName name="TVFS2" localSheetId="54">#REF!</definedName>
    <definedName name="TVFS2" localSheetId="55">#REF!</definedName>
    <definedName name="TVFS2" localSheetId="44">#REF!</definedName>
    <definedName name="TVFS2" localSheetId="53">#REF!</definedName>
    <definedName name="TVFS2" localSheetId="42">#REF!</definedName>
    <definedName name="TVFS2" localSheetId="52">#REF!</definedName>
    <definedName name="TVFS2" localSheetId="51">#REF!</definedName>
    <definedName name="TVFS2" localSheetId="50">#REF!</definedName>
    <definedName name="TVFS2" localSheetId="49">#REF!</definedName>
    <definedName name="TVFS2" localSheetId="48">#REF!</definedName>
    <definedName name="TVFS2" localSheetId="47">#REF!</definedName>
    <definedName name="TVFS2" localSheetId="46">#REF!</definedName>
    <definedName name="TVFS2" localSheetId="45">#REF!</definedName>
    <definedName name="TVFS2" localSheetId="43">#REF!</definedName>
    <definedName name="TVFS2">#REF!</definedName>
    <definedName name="TYCF" localSheetId="56">#REF!</definedName>
    <definedName name="TYCF" localSheetId="54">#REF!</definedName>
    <definedName name="TYCF" localSheetId="55">#REF!</definedName>
    <definedName name="TYCF" localSheetId="44">#REF!</definedName>
    <definedName name="TYCF" localSheetId="53">#REF!</definedName>
    <definedName name="TYCF" localSheetId="42">#REF!</definedName>
    <definedName name="TYCF" localSheetId="52">#REF!</definedName>
    <definedName name="TYCF" localSheetId="51">#REF!</definedName>
    <definedName name="TYCF" localSheetId="50">#REF!</definedName>
    <definedName name="TYCF" localSheetId="49">#REF!</definedName>
    <definedName name="TYCF" localSheetId="48">#REF!</definedName>
    <definedName name="TYCF" localSheetId="47">#REF!</definedName>
    <definedName name="TYCF" localSheetId="46">#REF!</definedName>
    <definedName name="TYCF" localSheetId="45">#REF!</definedName>
    <definedName name="TYCF" localSheetId="43">#REF!</definedName>
    <definedName name="TYCF">TYCF!$B$1</definedName>
    <definedName name="TYCF_EQ" localSheetId="5">TYCF!$B$12:$I$66</definedName>
    <definedName name="TYCF_EQ_FU_Related" localSheetId="5">TYCF!$B$67:$I$68</definedName>
    <definedName name="TYCFNAV" localSheetId="5">TYCF!$B$80:$B$83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G69" i="24" l="1"/>
  <c r="H69" i="24"/>
  <c r="G69" i="5"/>
  <c r="H69" i="5"/>
  <c r="E53" i="58"/>
  <c r="E52" i="58"/>
  <c r="E51" i="58"/>
  <c r="E50" i="58"/>
  <c r="E49" i="58"/>
  <c r="E48" i="58"/>
  <c r="E47" i="58"/>
  <c r="E46" i="58"/>
  <c r="E45" i="58"/>
  <c r="E44" i="58"/>
  <c r="E43" i="58"/>
  <c r="E42" i="58"/>
  <c r="E41" i="58"/>
  <c r="E40" i="58"/>
  <c r="E39" i="58"/>
  <c r="E38" i="58"/>
  <c r="E37" i="58"/>
  <c r="E36" i="58"/>
  <c r="E35" i="58"/>
  <c r="E34" i="58"/>
  <c r="E33" i="58"/>
  <c r="E30" i="58"/>
  <c r="E29" i="58"/>
  <c r="E28" i="58"/>
  <c r="E27" i="58"/>
  <c r="E26" i="58"/>
  <c r="E25" i="58"/>
  <c r="E24" i="58"/>
  <c r="E23" i="58"/>
  <c r="E22" i="58"/>
  <c r="E21" i="58"/>
  <c r="E20" i="58"/>
  <c r="E19" i="58"/>
  <c r="E18" i="58"/>
  <c r="E17" i="58"/>
  <c r="E16" i="58"/>
  <c r="E15" i="58"/>
  <c r="E14" i="58"/>
  <c r="E13" i="58"/>
  <c r="E12" i="58"/>
  <c r="E11" i="58"/>
  <c r="E10" i="58"/>
  <c r="E9" i="58"/>
  <c r="E8" i="58"/>
  <c r="E7" i="58"/>
  <c r="E6" i="58"/>
  <c r="E5" i="58"/>
  <c r="A5" i="58"/>
  <c r="A6" i="58" s="1"/>
  <c r="A7" i="58" s="1"/>
  <c r="A8" i="58" s="1"/>
  <c r="A9" i="58" s="1"/>
  <c r="A10" i="58" s="1"/>
  <c r="A11" i="58" s="1"/>
  <c r="A12" i="58" s="1"/>
  <c r="A13" i="58" s="1"/>
  <c r="A14" i="58" s="1"/>
  <c r="A15" i="58" s="1"/>
  <c r="A16" i="58" s="1"/>
  <c r="A17" i="58" s="1"/>
  <c r="A18" i="58" s="1"/>
  <c r="A19" i="58" s="1"/>
  <c r="A20" i="58" s="1"/>
  <c r="A21" i="58" s="1"/>
  <c r="A22" i="58" s="1"/>
  <c r="A23" i="58" s="1"/>
  <c r="A24" i="58" s="1"/>
  <c r="A25" i="58" s="1"/>
  <c r="A26" i="58" s="1"/>
  <c r="A27" i="58" s="1"/>
  <c r="A28" i="58" s="1"/>
  <c r="A29" i="58" s="1"/>
  <c r="A30" i="58" s="1"/>
  <c r="A31" i="58" s="1"/>
  <c r="A32" i="58" s="1"/>
  <c r="A33" i="58" s="1"/>
  <c r="A34" i="58" s="1"/>
  <c r="A35" i="58" s="1"/>
  <c r="A36" i="58" s="1"/>
  <c r="A37" i="58" s="1"/>
  <c r="A38" i="58" s="1"/>
  <c r="A39" i="58" s="1"/>
  <c r="A40" i="58" s="1"/>
  <c r="A41" i="58" s="1"/>
  <c r="A42" i="58" s="1"/>
  <c r="A43" i="58" s="1"/>
  <c r="A44" i="58" s="1"/>
  <c r="A45" i="58" s="1"/>
  <c r="A46" i="58" s="1"/>
  <c r="A47" i="58" s="1"/>
  <c r="A48" i="58" s="1"/>
  <c r="A49" i="58" s="1"/>
  <c r="A50" i="58" s="1"/>
  <c r="A51" i="58" s="1"/>
  <c r="A52" i="58" s="1"/>
  <c r="A53" i="58" s="1"/>
  <c r="A54" i="58" s="1"/>
  <c r="A55" i="58" s="1"/>
  <c r="A56" i="58" s="1"/>
  <c r="A57" i="58" s="1"/>
  <c r="E4" i="58"/>
  <c r="G109" i="20" l="1"/>
  <c r="H109" i="20"/>
  <c r="G94" i="20"/>
  <c r="H94" i="20"/>
  <c r="C357" i="20"/>
  <c r="C344" i="20"/>
  <c r="C359" i="20" l="1"/>
  <c r="G52" i="39" l="1"/>
  <c r="G51" i="39"/>
  <c r="H52" i="39"/>
  <c r="H51" i="39"/>
  <c r="G49" i="39"/>
  <c r="H49" i="39"/>
  <c r="G85" i="19"/>
  <c r="H85" i="19"/>
  <c r="G83" i="19"/>
  <c r="H83" i="19"/>
  <c r="G68" i="33"/>
  <c r="H68" i="33"/>
  <c r="H120" i="40"/>
  <c r="H123" i="40" s="1"/>
  <c r="G120" i="40"/>
  <c r="G123" i="40" s="1"/>
  <c r="G348" i="41"/>
  <c r="H348" i="41"/>
  <c r="G36" i="73" l="1"/>
  <c r="H36" i="73"/>
  <c r="G45" i="73"/>
  <c r="H45" i="73"/>
  <c r="G48" i="73"/>
  <c r="H48" i="73"/>
  <c r="G39" i="72"/>
  <c r="H39" i="72"/>
  <c r="G81" i="72"/>
  <c r="H81" i="72"/>
  <c r="G84" i="72"/>
  <c r="H84" i="72"/>
  <c r="G30" i="71"/>
  <c r="H30" i="71"/>
  <c r="G28" i="70"/>
  <c r="H28" i="70"/>
  <c r="G42" i="70"/>
  <c r="H42" i="70"/>
  <c r="G45" i="70"/>
  <c r="H45" i="70"/>
  <c r="H47" i="70" s="1"/>
  <c r="H48" i="70" s="1"/>
  <c r="G47" i="70"/>
  <c r="G48" i="70" s="1"/>
  <c r="G29" i="69"/>
  <c r="H29" i="69"/>
  <c r="G33" i="69"/>
  <c r="H33" i="69"/>
  <c r="G31" i="68"/>
  <c r="H31" i="68"/>
  <c r="G116" i="68"/>
  <c r="H116" i="68"/>
  <c r="G119" i="68"/>
  <c r="H119" i="68"/>
  <c r="G29" i="67"/>
  <c r="H29" i="67"/>
  <c r="G28" i="66"/>
  <c r="H28" i="66"/>
  <c r="G52" i="65"/>
  <c r="H52" i="65"/>
  <c r="G66" i="65"/>
  <c r="H66" i="65"/>
  <c r="G27" i="64"/>
  <c r="H27" i="64"/>
  <c r="G62" i="63"/>
  <c r="H62" i="63"/>
  <c r="G74" i="63"/>
  <c r="H74" i="63"/>
  <c r="G81" i="63"/>
  <c r="H81" i="63"/>
  <c r="G24" i="62"/>
  <c r="H24" i="62"/>
  <c r="G52" i="62"/>
  <c r="H52" i="62"/>
  <c r="G86" i="62"/>
  <c r="H86" i="62"/>
  <c r="G90" i="62"/>
  <c r="H90" i="62"/>
  <c r="G93" i="62"/>
  <c r="G95" i="62" s="1"/>
  <c r="G96" i="62" s="1"/>
  <c r="H93" i="62"/>
  <c r="H95" i="62" s="1"/>
  <c r="H96" i="62" s="1"/>
  <c r="G46" i="61"/>
  <c r="H46" i="61"/>
  <c r="G76" i="61"/>
  <c r="H76" i="61"/>
  <c r="G99" i="61"/>
  <c r="H99" i="61"/>
  <c r="G102" i="61"/>
  <c r="H102" i="61"/>
  <c r="G27" i="60"/>
  <c r="H27" i="60"/>
  <c r="G45" i="60"/>
  <c r="H45" i="60"/>
  <c r="G79" i="60"/>
  <c r="H79" i="60"/>
  <c r="G82" i="60"/>
  <c r="H82" i="60"/>
  <c r="H84" i="60" s="1"/>
  <c r="H85" i="60" s="1"/>
  <c r="G84" i="60"/>
  <c r="G85" i="60" s="1"/>
  <c r="G27" i="59"/>
  <c r="H27" i="59"/>
  <c r="G31" i="59"/>
  <c r="H31" i="59"/>
  <c r="G116" i="59"/>
  <c r="H116" i="59"/>
  <c r="G119" i="59"/>
  <c r="H119" i="59"/>
  <c r="F177" i="20" l="1"/>
  <c r="F114" i="21"/>
  <c r="F109" i="24"/>
  <c r="F105" i="22"/>
  <c r="F153" i="27"/>
  <c r="F126" i="33"/>
  <c r="F113" i="31"/>
  <c r="F123" i="36"/>
  <c r="F89" i="39"/>
  <c r="F256" i="40"/>
  <c r="F420" i="41"/>
  <c r="C1731" i="41" l="1"/>
  <c r="C1450" i="41"/>
  <c r="H378" i="41"/>
  <c r="G378" i="41"/>
  <c r="H364" i="41"/>
  <c r="G364" i="41"/>
  <c r="H353" i="41"/>
  <c r="G353" i="41"/>
  <c r="C529" i="40"/>
  <c r="C525" i="40"/>
  <c r="C503" i="40"/>
  <c r="C451" i="40"/>
  <c r="H207" i="40"/>
  <c r="G207" i="40"/>
  <c r="H204" i="40"/>
  <c r="G204" i="40"/>
  <c r="H151" i="40"/>
  <c r="G151" i="40"/>
  <c r="H126" i="40"/>
  <c r="G126" i="40"/>
  <c r="H87" i="38"/>
  <c r="G87" i="38"/>
  <c r="H84" i="38"/>
  <c r="G84" i="38"/>
  <c r="H48" i="37"/>
  <c r="G48" i="37"/>
  <c r="H83" i="36"/>
  <c r="G83" i="36"/>
  <c r="H77" i="36"/>
  <c r="G77" i="36"/>
  <c r="H74" i="36"/>
  <c r="G74" i="36"/>
  <c r="H71" i="35"/>
  <c r="G71" i="35"/>
  <c r="H55" i="34"/>
  <c r="G55" i="34"/>
  <c r="C204" i="33"/>
  <c r="C188" i="33"/>
  <c r="H81" i="33"/>
  <c r="G81" i="33"/>
  <c r="H78" i="33"/>
  <c r="G78" i="33"/>
  <c r="H71" i="33"/>
  <c r="G71" i="33"/>
  <c r="H73" i="32"/>
  <c r="G73" i="32"/>
  <c r="C132" i="31"/>
  <c r="C135" i="31" s="1"/>
  <c r="C128" i="31"/>
  <c r="H73" i="31"/>
  <c r="G73" i="31"/>
  <c r="H45" i="30"/>
  <c r="G45" i="30"/>
  <c r="H16" i="29"/>
  <c r="G16" i="29"/>
  <c r="H44" i="28"/>
  <c r="G44" i="28"/>
  <c r="C172" i="27"/>
  <c r="C168" i="27"/>
  <c r="H101" i="27"/>
  <c r="G101" i="27"/>
  <c r="H82" i="27"/>
  <c r="G82" i="27"/>
  <c r="H52" i="27"/>
  <c r="G52" i="27"/>
  <c r="H54" i="26"/>
  <c r="G54" i="26"/>
  <c r="H48" i="26"/>
  <c r="G48" i="26"/>
  <c r="H45" i="25"/>
  <c r="G45" i="25"/>
  <c r="H64" i="23"/>
  <c r="G64" i="23"/>
  <c r="H65" i="22"/>
  <c r="G65" i="22"/>
  <c r="C141" i="21"/>
  <c r="C135" i="21"/>
  <c r="C144" i="21" s="1"/>
  <c r="H74" i="21"/>
  <c r="G74" i="21"/>
  <c r="C257" i="20"/>
  <c r="C241" i="20"/>
  <c r="H130" i="20"/>
  <c r="H132" i="20" s="1"/>
  <c r="H133" i="20" s="1"/>
  <c r="G130" i="20"/>
  <c r="H124" i="20"/>
  <c r="G124" i="20"/>
  <c r="H112" i="20"/>
  <c r="G112" i="20"/>
  <c r="C154" i="19"/>
  <c r="C157" i="19" s="1"/>
  <c r="C148" i="19"/>
  <c r="H72" i="18"/>
  <c r="G72" i="18"/>
  <c r="H66" i="18"/>
  <c r="G66" i="18"/>
  <c r="H72" i="17"/>
  <c r="G72" i="17"/>
  <c r="H66" i="17"/>
  <c r="G66" i="17"/>
  <c r="H14" i="16"/>
  <c r="G14" i="16"/>
  <c r="H45" i="15"/>
  <c r="G45" i="15"/>
  <c r="H65" i="14"/>
  <c r="G65" i="14"/>
  <c r="H25" i="13"/>
  <c r="G25" i="13"/>
  <c r="H50" i="12"/>
  <c r="G50" i="12"/>
  <c r="H44" i="12"/>
  <c r="G44" i="12"/>
  <c r="H50" i="11"/>
  <c r="G50" i="11"/>
  <c r="H91" i="10"/>
  <c r="G91" i="10"/>
  <c r="H76" i="10"/>
  <c r="G76" i="10"/>
  <c r="H65" i="10"/>
  <c r="G65" i="10"/>
  <c r="H69" i="9"/>
  <c r="G69" i="9"/>
  <c r="H45" i="8"/>
  <c r="G45" i="8"/>
  <c r="H16" i="7"/>
  <c r="G16" i="7"/>
  <c r="H67" i="6"/>
  <c r="G67" i="6"/>
  <c r="H17" i="4"/>
  <c r="G17" i="4"/>
  <c r="H16" i="3"/>
  <c r="G16" i="3"/>
  <c r="G132" i="20" l="1"/>
  <c r="G133" i="20" s="1"/>
  <c r="G210" i="40"/>
  <c r="G211" i="40" s="1"/>
  <c r="H210" i="40"/>
  <c r="H211" i="40" s="1"/>
  <c r="G381" i="41"/>
  <c r="G382" i="41" s="1"/>
  <c r="H381" i="41"/>
  <c r="H382" i="41" s="1"/>
  <c r="C1734" i="41"/>
  <c r="C260" i="20"/>
  <c r="C506" i="40"/>
  <c r="C207" i="33"/>
  <c r="C532" i="40"/>
  <c r="C175" i="2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61A770D-409C-48D9-BE15-EC6918266BD5}" name="Connection2183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BPSU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BPSUF' group by app_refer,value_date _x000d_) f  on f.app_refer=a.deal_ID _x000d_WHERE del_date&lt;='31 Jan 2024' AND mat_date &gt;'31 Jan 2024' and  deal_stat &lt;&gt; 'MAT' and a.rectype='L'  and a.scheme='TBPSUF')_x000d_order by 6 desc"/>
  </connection>
  <connection id="2" xr16:uid="{24C58C41-8375-481D-AA1D-316736419B49}" name="Connection2185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BPSUF' _x000d_ _x000d_and WEEKEND_DT='31 Jan 2024' and a.ASSET_TYPE in('05','06','07','09','11','12','14','25','29','34','18','52') and LISTED_Y_N='Y'  _x000d_and a.schclass='GLOBAL' and a.security is not null and a.UNITS&gt;0  and LAST_NET_ASSETS&gt;1 and f.schclass='GLOBAL' ) _x000d_where MKTVAL &gt; 0) order by 6 desc"/>
  </connection>
  <connection id="3" xr16:uid="{AD7B3756-E3C6-418A-813E-A50B584820B7}" name="Connection21918"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BPSUF' _x000d_ _x000d_and WEEKEND_DT='31 Jan 2024' and (A.ASSET_TYPE in('58') _x000d_and a.schclass='GLOBAL' and a.security is not null and a.UNITS&gt;0   and LAST_NET_ASSETS&gt;1 and f.schclass='GLOBAL' ) _x000d_AND (LAST_NET_ASSETS/100000) &gt; 0 order by 6 desc)"/>
  </connection>
  <connection id="4" xr16:uid="{9EAC4C38-0746-4611-8E31-97A9388BACD3}" name="Connection21944"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BPSU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 xr16:uid="{6F74C25D-5C43-4986-BC90-665D94C7DA9D}" name="Connection2208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CORPB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CORPBF' group by app_refer,value_date _x000d_) f  on f.app_refer=a.deal_ID _x000d_WHERE del_date&lt;='31 Jan 2024' AND mat_date &gt;'31 Jan 2024' and  deal_stat &lt;&gt; 'MAT' and a.rectype='L'  and a.scheme='TCORPBF')_x000d_order by 6 desc"/>
  </connection>
  <connection id="6" xr16:uid="{08466445-CFC1-45C5-BA36-C66F81E86AC6}" name="Connection2209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CORPBF' _x000d_ _x000d_and WEEKEND_DT='31 Jan 2024' and a.ASSET_TYPE in('05','06','07','09','11','12','14','25','29','34','18','52') and LISTED_Y_N='Y'  _x000d_and a.schclass='GLOBAL' and a.security is not null and a.UNITS&gt;0  and LAST_NET_ASSETS&gt;1 and f.schclass='GLOBAL' ) _x000d_where MKTVAL &gt; 0) order by 6 desc"/>
  </connection>
  <connection id="7" xr16:uid="{E34C9597-5635-4F39-B835-5D2E8DE6F537}" name="Connection2224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CORPBF' _x000d_ _x000d_and WEEKEND_DT='31 Jan 2024' and (A.ASSET_TYPE in('58') _x000d_and a.schclass='GLOBAL' and a.security is not null and a.UNITS&gt;0   and LAST_NET_ASSETS&gt;1 and f.schclass='GLOBAL' ) _x000d_AND (LAST_NET_ASSETS/100000) &gt; 0 order by 6 desc)"/>
  </connection>
  <connection id="8" xr16:uid="{358E6B08-DCD5-4AF8-AEAA-25472C378423}" name="Connection222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CORP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 xr16:uid="{22D74097-806D-41A8-9282-1E9A44C7D700}" name="Connection223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CIGIF0426'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CIGIF0426' group by app_refer,value_date _x000d_) f  on f.app_refer=a.deal_ID _x000d_WHERE del_date&lt;='31 Jan 2024' AND mat_date &gt;'31 Jan 2024' and  deal_stat &lt;&gt; 'MAT' and a.rectype='L'  and a.scheme='TCIGIF0426')_x000d_order by 6 desc"/>
  </connection>
  <connection id="10" xr16:uid="{FC22E8B7-D57E-4B6F-BAC4-32BC8BB494A6}" name="Connection22362"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CIGIF04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 xr16:uid="{BAC732A2-3100-424B-A906-1A61D1220499}" name="Connection22380"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FR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FRF' group by app_refer,value_date _x000d_) f  on f.app_refer=a.deal_ID _x000d_WHERE del_date&lt;='31 Jan 2024' AND mat_date &gt;'31 Jan 2024' and  deal_stat &lt;&gt; 'MAT' and a.rectype='L'  and a.scheme='TFRF')_x000d_order by 6 desc"/>
  </connection>
  <connection id="12" xr16:uid="{E420BFEF-06FC-4BC0-8C54-F659F8A513C5}" name="Connection22381"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FRF' _x000d_ _x000d_and WEEKEND_DT='31 Jan 2024' and a.ASSET_TYPE in('05','06','07','09','11','12','14','25','29','34','18','52') and LISTED_Y_N='Y'  _x000d_and a.schclass='GLOBAL' and a.security is not null and a.UNITS&gt;0  and LAST_NET_ASSETS&gt;1 and f.schclass='GLOBAL' ) _x000d_where MKTVAL &gt; 0) order by 6 desc"/>
  </connection>
  <connection id="13" xr16:uid="{05F4B580-02EF-4D1C-BFB7-E76FF9311F0C}" name="Connection22390"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FRF' _x000d_ _x000d_and WEEKEND_DT='31 Jan 2024' and (A.ASSET_TYPE in('58') _x000d_and a.schclass='GLOBAL' and a.security is not null and a.UNITS&gt;0   and LAST_NET_ASSETS&gt;1 and f.schclass='GLOBAL' ) _x000d_AND (LAST_NET_ASSETS/100000) &gt; 0 order by 6 desc)"/>
  </connection>
  <connection id="14" xr16:uid="{60A99D60-97CE-4EA1-8F33-F4D1F345CF5F}" name="Connection223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FR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 xr16:uid="{7C2C70AD-98B7-4C91-A228-72DB643FD31C}" name="Connection22404"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GSFR'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GSFR' group by app_refer,value_date _x000d_) f  on f.app_refer=a.deal_ID _x000d_WHERE del_date&lt;='31 Jan 2024' AND mat_date &gt;'31 Jan 2024' and  deal_stat &lt;&gt; 'MAT' and a.rectype='L'  and a.scheme='TGSFR')_x000d_order by 6 desc"/>
  </connection>
  <connection id="16" xr16:uid="{179275E4-9B5E-4987-89B9-85FC38ACBCA2}" name="Connection22425"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GSFR' _x000d_ and LAST_NET_ASSETS&gt;1 and f.SCHCLASS='GLOBAL'_x000d_and WEEKEND_DT='31 Jan 2024' and a.ASSET_TYPE in('16','17','19','20','22','03','15'))  _x000d_where MKTVAL &gt; 0 order by 6 desc"/>
  </connection>
  <connection id="17" xr16:uid="{1FBB6FB2-E8DB-46B7-84DC-17AC69BBDD4F}" name="Connection224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GSF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8" xr16:uid="{58C76D3E-AE38-4573-A32C-6B4BD3DFCC29}" name="Connection2246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L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LF' group by app_refer,value_date _x000d_) f  on f.app_refer=a.deal_ID _x000d_WHERE del_date&lt;='31 Jan 2024' AND mat_date &gt;'31 Jan 2024' and  deal_stat &lt;&gt; 'MAT' and a.rectype='L'  and a.scheme='TLF')_x000d_order by 6 desc"/>
  </connection>
  <connection id="19" xr16:uid="{FA18BA56-CC64-4061-A6AD-68E4B4E87818}" name="Connection2249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LF' _x000d_ and LAST_NET_ASSETS&gt;1 and f.SCHCLASS='GLOBAL'_x000d_and WEEKEND_DT='31 Jan 2024' and a.ASSET_TYPE in('16','17','19','20','22','03','15'))  _x000d_where MKTVAL &gt; 0 order by 6 desc"/>
  </connection>
  <connection id="20" xr16:uid="{8D5AB3F0-7B27-440B-9D45-97C8F725815F}" name="Connection2249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LF' _x000d_ _x000d_and WEEKEND_DT='31 Jan 2024' and (A.ASSET_TYPE in('58') _x000d_and a.schclass='GLOBAL' and a.security is not null and a.UNITS&gt;0   and LAST_NET_ASSETS&gt;1 and f.schclass='GLOBAL' ) _x000d_AND (LAST_NET_ASSETS/100000) &gt; 0 order by 6 desc)"/>
  </connection>
  <connection id="21" xr16:uid="{ACC2E7B8-AD98-41EB-A5BB-63F3AA53E126}" name="Connection225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L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2" xr16:uid="{8B5E14D2-39A6-4337-AA44-FA18EBFC71CD}" name="Connection2252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NGIF1226'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NGIF1226' group by app_refer,value_date _x000d_) f  on f.app_refer=a.deal_ID _x000d_WHERE del_date&lt;='31 Jan 2024' AND mat_date &gt;'31 Jan 2024' and  deal_stat &lt;&gt; 'MAT' and a.rectype='L'  and a.scheme='TNGIF1226')_x000d_order by 6 desc"/>
  </connection>
  <connection id="23" xr16:uid="{407AD78E-319C-463E-850C-A04CBB094CAC}" name="Connection2255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NGIF122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4" xr16:uid="{D569D672-AAEC-4BF1-BD5B-0CE530F6C8C6}" name="Connection2256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NGIF1229'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NGIF1229' group by app_refer,value_date _x000d_) f  on f.app_refer=a.deal_ID _x000d_WHERE del_date&lt;='31 Jan 2024' AND mat_date &gt;'31 Jan 2024' and  deal_stat &lt;&gt; 'MAT' and a.rectype='L'  and a.scheme='TNGIF1229')_x000d_order by 6 desc"/>
  </connection>
  <connection id="25" xr16:uid="{D60908DB-4ED4-4E23-80C9-296FCA26DA29}" name="Connection2256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NGIF1229'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6" xr16:uid="{2531FE36-4CE4-4336-8078-DA2B5CF9F128}" name="Connection2257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NSIFDEC27'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NSIFDEC27' group by app_refer,value_date _x000d_) f  on f.app_refer=a.deal_ID _x000d_WHERE del_date&lt;='31 Jan 2024' AND mat_date &gt;'31 Jan 2024' and  deal_stat &lt;&gt; 'MAT' and a.rectype='L'  and a.scheme='TNSIFDEC27')_x000d_order by 6 desc"/>
  </connection>
  <connection id="27" xr16:uid="{7049843E-5397-4569-A92C-D7938F5E6390}" name="Connection2257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NSIFDEC27' _x000d_ _x000d_and WEEKEND_DT='31 Jan 2024' and a.ASSET_TYPE in('05','06','07','09','11','12','14','25','29','34','18','52') and LISTED_Y_N='Y'  _x000d_and a.schclass='GLOBAL' and a.security is not null and a.UNITS&gt;0  and LAST_NET_ASSETS&gt;1 and f.schclass='GLOBAL' ) _x000d_where MKTVAL &gt; 0) order by 6 desc"/>
  </connection>
  <connection id="28" xr16:uid="{D3B9D0A8-6917-423A-9700-93964565B174}" name="Connection2258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NSIFDEC27'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29" xr16:uid="{94DEBE73-BAFD-469A-9E70-1FD3A640F831}" name="Connection22594" type="1" refreshedVersion="8" background="1" saveData="1">
    <dbPr connection="DRIVER={Microsoft ODBC for Oracle};UID=TATADB;" command="select 'DEBT INSTRUMENTS' &quot;NAME OF THE INSTRUMENT&quot;,null Yield,null &quot;RATINGS&quot;,null&quot;ISIN CODE&quot;,null&quot;QUANTITY&quot;,null&quot;MKT VAL(Rs. Lacs)&quot;,null&quot;% to NAV&quot; from dual union all _x000d_select 'A)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OF' _x000d_ and LAST_NET_ASSETS&gt;1 and f.SCHCLASS='GLOBAL'_x000d_and WEEKEND_DT='31 Jan 2024' and a.ASSET_TYPE in('16','17','19','20','22','03','15'))  _x000d_where MKTVAL &gt; 0 order by 6 desc"/>
  </connection>
  <connection id="30" xr16:uid="{D7893E6F-FDB7-40AF-A0EA-5C52ADD1CDC2}" name="Connection2259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1" xr16:uid="{2438FD3F-D619-4435-91D4-C51C8990FEB3}" name="Connection2259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RSFC' _x000d_ _x000d_and WEEKEND_DT='31 Jan 2024' and a.ASSET_TYPE in ('01','45','51')  _x000d_and a.schclass='GLOBAL' and a.security is not null and a.UNITS&gt;0   and LAST_NET_ASSETS&gt;1 and f.schclass='GLOBAL' ) _x000d_where units &gt; 0 _x000d_order by 6 desc"/>
  </connection>
  <connection id="32" xr16:uid="{AC1DE59B-03FB-435B-9762-3F1B0B9AA32A}" name="Connection22603"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RSFC'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RSFC' group by app_refer,value_date _x000d_) f  on f.app_refer=a.deal_ID _x000d_WHERE del_date&lt;='31 Jan 2024' AND mat_date &gt;'31 Jan 2024' and  deal_stat &lt;&gt; 'MAT' and a.rectype='L'  and a.scheme='TRSFC')_x000d_order by 6 desc"/>
  </connection>
  <connection id="33" xr16:uid="{CF48D752-BA4A-4891-BE95-78AAE9A94E86}" name="Connection22604"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RSFC' _x000d_ _x000d_and WEEKEND_DT='31 Jan 2024' and a.ASSET_TYPE in('05','06','07','09','11','12','14','25','29','34','18','52') and LISTED_Y_N='Y'  _x000d_and a.schclass='GLOBAL' and a.security is not null and a.UNITS&gt;0  and LAST_NET_ASSETS&gt;1 and f.schclass='GLOBAL' ) _x000d_where MKTVAL &gt; 0) order by 6 desc"/>
  </connection>
  <connection id="34" xr16:uid="{13DDEE72-778E-4106-A555-E3C905874449}" name="Connection2261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RSFC'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35" xr16:uid="{B8F4A31C-4C03-481D-B00F-82CDA99BDFC6}" name="Connection2261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STBF' _x000d_ _x000d_and WEEKEND_DT='31 Jan 2024' and (A.ASSET_TYPE in('35','36','24') _x000d_and a.schclass='GLOBAL' and a.security is not null and a.UNITS&gt;0   and LAST_NET_ASSETS&gt;1 and f.schclass='GLOBAL' ) _x000d_AND (LAST_NET_ASSETS/100000) &gt; 0 order by 6 desc)"/>
  </connection>
  <connection id="36" xr16:uid="{E094B3B5-6506-4C75-8D5E-FCB96C771A12}" name="Connection2261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STB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STBF' group by app_refer,value_date _x000d_) f  on f.app_refer=a.deal_ID _x000d_WHERE del_date&lt;='31 Jan 2024' AND mat_date &gt;'31 Jan 2024' and  deal_stat &lt;&gt; 'MAT' and a.rectype='L'  and a.scheme='TSTBF')_x000d_order by 6 desc"/>
  </connection>
  <connection id="37" xr16:uid="{C0ED046C-3FC6-4B03-A03C-F6522495D947}" name="Connection2261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STBF' _x000d_ _x000d_and WEEKEND_DT='31 Jan 2024' and a.ASSET_TYPE in('05','06','07','09','11','12','14','25','29','34','18','52') and LISTED_Y_N='Y'  _x000d_and a.schclass='GLOBAL' and a.security is not null and a.UNITS&gt;0  and LAST_NET_ASSETS&gt;1 and f.schclass='GLOBAL' ) _x000d_where MKTVAL &gt; 0) order by 6 desc"/>
  </connection>
  <connection id="38" xr16:uid="{AB399962-64F9-4C1D-82ED-08DE1585CCCD}" name="Connection22622"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STBF' _x000d_ and LAST_NET_ASSETS&gt;1 and f.SCHCLASS='GLOBAL'_x000d_and WEEKEND_DT='31 Jan 2024' and a.ASSET_TYPE in('16','17','19','20','22','03','15'))  _x000d_where MKTVAL &gt; 0 order by 6 desc"/>
  </connection>
  <connection id="39" xr16:uid="{BCF3113E-56FD-4204-984A-CB5C1EE3177A}" name="Connection22623"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STBF' _x000d_ _x000d_and WEEKEND_DT='31 Jan 2024' and (A.ASSET_TYPE in('58') _x000d_and a.schclass='GLOBAL' and a.security is not null and a.UNITS&gt;0   and LAST_NET_ASSETS&gt;1 and f.schclass='GLOBAL' ) _x000d_AND (LAST_NET_ASSETS/100000) &gt; 0 order by 6 desc)"/>
  </connection>
  <connection id="40" xr16:uid="{275EEA68-B3CC-4986-B617-762BDCDC2973}" name="Connection2262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STB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1" xr16:uid="{B9AA5A4D-B7CD-45AE-9D04-7922DFFE08A0}" name="Connection2263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F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FF' group by app_refer,value_date _x000d_) f  on f.app_refer=a.deal_ID _x000d_WHERE del_date&lt;='31 Jan 2024' AND mat_date &gt;'31 Jan 2024' and  deal_stat &lt;&gt; 'MAT' and a.rectype='L'  and a.scheme='TFF')_x000d_order by 6 desc"/>
  </connection>
  <connection id="42" xr16:uid="{36B529D8-28E4-4BF0-9136-52E6E8DC7A28}" name="Connection2263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FF' _x000d_ _x000d_and WEEKEND_DT='31 Jan 2024' and a.ASSET_TYPE in('05','06','07','09','11','12','14','25','29','34','18','52') and LISTED_Y_N='Y'  _x000d_and a.schclass='GLOBAL' and a.security is not null and a.UNITS&gt;0  and LAST_NET_ASSETS&gt;1 and f.schclass='GLOBAL' ) _x000d_where MKTVAL &gt; 0) order by 6 desc"/>
  </connection>
  <connection id="43" xr16:uid="{B3BDCE62-EC8B-4293-A3DA-A22AC6852F16}" name="Connection22636"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FF' _x000d_ and LAST_NET_ASSETS&gt;1 and f.SCHCLASS='GLOBAL'_x000d_and WEEKEND_DT='31 Jan 2024' and a.ASSET_TYPE in('16','17','19','20','22','03','15'))  _x000d_where MKTVAL &gt; 0 order by 6 desc"/>
  </connection>
  <connection id="44" xr16:uid="{635FEF11-66D8-4265-94E8-AF333E73ABD7}" name="Connection22637"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FF' _x000d_ _x000d_and WEEKEND_DT='31 Jan 2024' and (A.ASSET_TYPE in('58') _x000d_and a.schclass='GLOBAL' and a.security is not null and a.UNITS&gt;0   and LAST_NET_ASSETS&gt;1 and f.schclass='GLOBAL' ) _x000d_AND (LAST_NET_ASSETS/100000) &gt; 0 order by 6 desc)"/>
  </connection>
  <connection id="45" xr16:uid="{A010769D-CD12-49AD-A663-25F626AED325}" name="Connection2263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F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46" xr16:uid="{97B57E50-BB50-4B71-ACD7-F126D4E02E6C}" name="Connection22645"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UST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USTF' group by app_refer,value_date _x000d_) f  on f.app_refer=a.deal_ID _x000d_WHERE del_date&lt;='31 Jan 2024' AND mat_date &gt;'31 Jan 2024' and  deal_stat &lt;&gt; 'MAT' and a.rectype='L'  and a.scheme='TUSTF')_x000d_order by 6 desc"/>
  </connection>
  <connection id="47" xr16:uid="{B3BD50EF-3ED1-42A0-8ABD-EB87EEEBFBB1}" name="Connection22646"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USTF' _x000d_ _x000d_and WEEKEND_DT='31 Jan 2024' and a.ASSET_TYPE in('05','06','07','09','11','12','14','25','29','34','18','52') and LISTED_Y_N='Y'  _x000d_and a.schclass='GLOBAL' and a.security is not null and a.UNITS&gt;0  and LAST_NET_ASSETS&gt;1 and f.schclass='GLOBAL' ) _x000d_where MKTVAL &gt; 0) order by 6 desc"/>
  </connection>
  <connection id="48" xr16:uid="{CE026183-819A-4184-BC86-E8C367EFECA1}" name="Connection2265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USTF' _x000d_ and LAST_NET_ASSETS&gt;1 and f.SCHCLASS='GLOBAL'_x000d_and WEEKEND_DT='31 Jan 2024' and a.ASSET_TYPE in('16','17','19','20','22','03','15'))  _x000d_where MKTVAL &gt; 0 order by 6 desc"/>
  </connection>
  <connection id="49" xr16:uid="{71984404-AABB-4D35-9069-2905C0F4F784}" name="Connection22651"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USTF' _x000d_ _x000d_and WEEKEND_DT='31 Jan 2024' and (A.ASSET_TYPE in('58') _x000d_and a.schclass='GLOBAL' and a.security is not null and a.UNITS&gt;0   and LAST_NET_ASSETS&gt;1 and f.schclass='GLOBAL' ) _x000d_AND (LAST_NET_ASSETS/100000) &gt; 0 order by 6 desc)"/>
  </connection>
  <connection id="50" xr16:uid="{822C1452-1A43-4C3A-82F7-FC163A741DEA}" name="Connection226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U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1" xr16:uid="{F89F4484-AC9F-402A-B746-57D3067112E2}" name="Connection2265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FRST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FRSTF' group by app_refer,value_date _x000d_) f  on f.app_refer=a.deal_ID _x000d_WHERE del_date&lt;='31 Jan 2024' AND mat_date &gt;'31 Jan 2024' and  deal_stat &lt;&gt; 'MAT' and a.rectype='L'  and a.scheme='TFRSTF')_x000d_order by 6 desc"/>
  </connection>
  <connection id="52" xr16:uid="{D9DEAA17-9896-4E13-9BD7-F0ADB21B1C9B}" name="Connection2266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FRSTF' _x000d_ _x000d_and WEEKEND_DT='31 Jan 2024' and a.ASSET_TYPE in('05','06','07','09','11','12','14','25','29','34','18','52') and LISTED_Y_N='Y'  _x000d_and a.schclass='GLOBAL' and a.security is not null and a.UNITS&gt;0  and LAST_NET_ASSETS&gt;1 and f.schclass='GLOBAL' ) _x000d_where MKTVAL &gt; 0) order by 6 desc"/>
  </connection>
  <connection id="53" xr16:uid="{683469F5-9F4E-4C24-98D1-52F225A5ADC7}" name="Connection2266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FRSTF' _x000d_ and LAST_NET_ASSETS&gt;1 and f.SCHCLASS='GLOBAL'_x000d_and WEEKEND_DT='31 Jan 2024' and a.ASSET_TYPE in('16','17','19','20','22','03','15'))  _x000d_where MKTVAL &gt; 0 order by 6 desc"/>
  </connection>
  <connection id="54" xr16:uid="{0CD5C850-15C4-4E49-9ECF-43AF849C1618}" name="Connection22665" type="1" refreshedVersion="8" background="1" saveData="1">
    <dbPr connection="DRIVER={Microsoft ODBC for Oracle};UID=TATADB;" command="_x000d_select  'AIF CAT'a,null b,null c,null d,null e,null f,null g from dual union ALL select * from ( _x000d_ select B.name Security,'NA' Yield,null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FRSTF' _x000d_ _x000d_and WEEKEND_DT='31 Jan 2024' and (A.ASSET_TYPE in('58') _x000d_and a.schclass='GLOBAL' and a.security is not null and a.UNITS&gt;0   and LAST_NET_ASSETS&gt;1 and f.schclass='GLOBAL' ) _x000d_AND (LAST_NET_ASSETS/100000) &gt; 0 order by 6 desc)"/>
  </connection>
  <connection id="55" xr16:uid="{021D50F1-6160-4C96-AED3-427FBDB03812}" name="Connection226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FRS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56" xr16:uid="{EED4E3D4-9485-43C8-B84F-853A16F945BA}" name="Connection2324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AF' _x000d_ _x000d_and WEEKEND_DT='31 Jan 2024' and a.ASSET_TYPE in ('01','45','51','56','57','59')  _x000d_and a.schclass='GLOBAL' and a.security is not null and a.UNITS&gt;0   and LAST_NET_ASSETS&gt;1 and f.schclass='GLOBAL' ) _x000d_where units &gt; 0 _x000d_order by 6 desc"/>
  </connection>
  <connection id="57" xr16:uid="{3B188AAF-5500-4CDD-80E6-6C5A5C930E17}" name="Connection2324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4' and units&lt;&gt;0 and a.security is not null AND A.scheme='TAF'_x000d_ order by 6 desc"/>
  </connection>
  <connection id="58" xr16:uid="{46ABD923-5C07-479E-9E1A-6E77B219CA21}" name="Connection2324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AF' _x000d_ _x000d_and WEEKEND_DT='31 Jan 2024' and (A.ASSET_TYPE in('35','36','24') _x000d_and a.schclass='GLOBAL' and a.security is not null and a.UNITS&gt;0   and LAST_NET_ASSETS&gt;1 and f.schclass='GLOBAL' ) _x000d_AND (LAST_NET_ASSETS/100000) &gt; 0 order by 6 desc)"/>
  </connection>
  <connection id="59" xr16:uid="{E6BEA848-A79B-441D-943B-46AEED1EEA5E}" name="Connection2324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AF' _x000d_ _x000d_and WEEKEND_DT='31 Jan 2024' and a.ASSET_TYPE in('05','06','07','09','11','12','14','25','29','34','18','52') and LISTED_Y_N='Y'  _x000d_and a.schclass='GLOBAL' and a.security is not null and a.UNITS&gt;0  and LAST_NET_ASSETS&gt;1 and f.schclass='GLOBAL' ) _x000d_where MKTVAL &gt; 0) order by 6 desc"/>
  </connection>
  <connection id="60" xr16:uid="{C2F298BF-E1EF-49FB-B5AD-99F712864496}" name="Connection23250"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AF' _x000d_ and LAST_NET_ASSETS&gt;1 and f.SCHCLASS='GLOBAL'_x000d_and WEEKEND_DT='31 Jan 2024' and a.ASSET_TYPE in('16','17','19','20','22','03','15'))  _x000d_where MKTVAL &gt; 0 order by 6 desc"/>
  </connection>
  <connection id="61" xr16:uid="{FD9C3488-7644-459E-86E1-EB6E822DCB34}" name="Connection2325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62" xr16:uid="{D557ADA2-12A4-4BD3-823C-382BCC27595C}" name="Connection2325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BAF' _x000d_ _x000d_and WEEKEND_DT='31 Jan 2024' and a.ASSET_TYPE in ('01','45','51','56','57','59')  _x000d_and a.schclass='GLOBAL' and a.security is not null and a.UNITS&gt;0   and LAST_NET_ASSETS&gt;1 and f.schclass='GLOBAL' ) _x000d_where units &gt; 0 _x000d_order by 6 desc"/>
  </connection>
  <connection id="63" xr16:uid="{408E650A-6B33-403B-96AF-EE6FDBEF24CB}" name="Connection2325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4' and units&lt;&gt;0 and a.security is not null AND A.scheme='TBAF'_x000d_ order by 6 desc"/>
  </connection>
  <connection id="64" xr16:uid="{FE82D441-2519-437A-9738-20CBF57E9F15}" name="Connection2325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BAF' _x000d_ _x000d_and WEEKEND_DT='31 Jan 2024' and a.ASSET_TYPE  in('02','04','38','46','47','53') _x000d_and a.schclass='GLOBAL' and a.security is not null and a.UNITS&gt;0   and LAST_NET_ASSETS&gt;1 and f.schclass='GLOBAL' ) _x000d_where units &gt; 0 _x000d_order by 6 desc"/>
  </connection>
  <connection id="65" xr16:uid="{7957040D-1546-496C-BD67-98AA97435051}" name="Connection2325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BAF' _x000d_ _x000d_and WEEKEND_DT='31 Jan 2024' and (A.ASSET_TYPE in('35','36','24') _x000d_and a.schclass='GLOBAL' and a.security is not null and a.UNITS&gt;0   and LAST_NET_ASSETS&gt;1 and f.schclass='GLOBAL' ) _x000d_AND (LAST_NET_ASSETS/100000) &gt; 0 order by 6 desc)"/>
  </connection>
  <connection id="66" xr16:uid="{08DBB7F4-65C7-4ED2-8457-843380B9682E}" name="Connection2325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BA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BAF' group by app_refer,value_date _x000d_) f  on f.app_refer=a.deal_ID _x000d_WHERE del_date&lt;='31 Jan 2024' AND mat_date &gt;'31 Jan 2024' and  deal_stat &lt;&gt; 'MAT' and a.rectype='L'  and a.scheme='TBAF')_x000d_order by 6 desc"/>
  </connection>
  <connection id="67" xr16:uid="{EE6873B6-C4BA-43C4-85C3-3DBE6A5946B1}" name="Connection2326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BAF' _x000d_ _x000d_and WEEKEND_DT='31 Jan 2024' and a.ASSET_TYPE in('05','06','07','09','11','12','14','25','29','34','18','52') and LISTED_Y_N='Y'  _x000d_and a.schclass='GLOBAL' and a.security is not null and a.UNITS&gt;0  and LAST_NET_ASSETS&gt;1 and f.schclass='GLOBAL' ) _x000d_where MKTVAL &gt; 0) order by 6 desc"/>
  </connection>
  <connection id="68" xr16:uid="{D7C4BF1A-B796-493C-88FA-FB5AD51D6592}" name="Connection23264" type="1" refreshedVersion="8" background="1" saveData="1">
    <dbPr connection="DRIVER={Microsoft ODBC for Oracle};UID=TATADB;" command="_x000d_select 'B) MONEY MARKET INSTRUMENTS'A,null b,null c,null d,null e,null f,null g from dual union ALL select * from ( _x000d_ select '**'||' '||decode(a.asset_type,'15',b.name,decode(b.INTEREST,0,'-',to_char(b.INTEREST,'00.00')|| ' %')||' '||c.name||decode(a.asset_type,'16',' - CP','17',' - CD','')||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BAF' _x000d_ and LAST_NET_ASSETS&gt;1 and f.SCHCLASS='GLOBAL'_x000d_and WEEKEND_DT='31 Jan 2024' and a.ASSET_TYPE in('16','17','19','20','22','03','15'))  _x000d_where MKTVAL &gt; 0 order by 6 desc"/>
  </connection>
  <connection id="69" xr16:uid="{1BA25991-3034-4D57-B312-1620A4FF0915}" name="Connection2326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BA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0" xr16:uid="{316FC1CD-1126-46AD-884A-AC584DF42B6F}" name="Connection2326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BFSF' _x000d_ _x000d_and WEEKEND_DT='31 Jan 2024' and a.ASSET_TYPE in ('01','45','51','56','57','59')  _x000d_and a.schclass='GLOBAL' and a.security is not null and a.UNITS&gt;0   and LAST_NET_ASSETS&gt;1 and f.schclass='GLOBAL' ) _x000d_where units &gt; 0 _x000d_order by 6 desc"/>
  </connection>
  <connection id="71" xr16:uid="{CDF966FC-4D85-42E7-AB65-8C8AE9652AE2}" name="Connection2326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4' and units&lt;&gt;0 and a.security is not null AND A.scheme='TBFSF'_x000d_ order by 6 desc"/>
  </connection>
  <connection id="72" xr16:uid="{B16A7570-B51B-4B29-80B6-C339150A22F4}" name="Connection2328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BF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3" xr16:uid="{8D0E2AC1-A6C6-4D26-A150-9B99EFC132B1}" name="Connection2328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BCF' _x000d_ _x000d_and WEEKEND_DT='31 Jan 2024' and a.ASSET_TYPE in ('01','45','51','56','57','59')  _x000d_and a.schclass='GLOBAL' and a.security is not null and a.UNITS&gt;0   and LAST_NET_ASSETS&gt;1 and f.schclass='GLOBAL' ) _x000d_where units &gt; 0 _x000d_order by 6 desc"/>
  </connection>
  <connection id="74" xr16:uid="{4261602D-6442-480F-90D5-11D2CD5CA87A}" name="Connection2328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BCF' _x000d_ _x000d_and WEEKEND_DT='31 Jan 2024' and (A.ASSET_TYPE in('35','36','24') _x000d_and a.schclass='GLOBAL' and a.security is not null and a.UNITS&gt;0   and LAST_NET_ASSETS&gt;1 and f.schclass='GLOBAL' ) _x000d_AND (LAST_NET_ASSETS/100000) &gt; 0 order by 6 desc)"/>
  </connection>
  <connection id="75" xr16:uid="{DEDC576F-CA7E-4EAF-B481-5D5FE3A12F61}" name="Connection2329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B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6" xr16:uid="{A1F576B3-414F-4890-B819-D3C94919897F}" name="Connection2329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DIF' _x000d_ _x000d_and WEEKEND_DT='31 Jan 2024' and a.ASSET_TYPE in ('01','45','51','56','57','59')  _x000d_and a.schclass='GLOBAL' and a.security is not null and a.UNITS&gt;0   and LAST_NET_ASSETS&gt;1 and f.schclass='GLOBAL' ) _x000d_where units &gt; 0 _x000d_order by 6 desc"/>
  </connection>
  <connection id="77" xr16:uid="{C46B0875-C14F-4142-A924-57F4D1D4694B}" name="Connection2330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D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78" xr16:uid="{93124F22-7F7B-42C9-8EF9-F1E6110E1F80}" name="Connection2331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DIVYF' _x000d_ _x000d_and WEEKEND_DT='31 Jan 2024' and a.ASSET_TYPE in ('01','45','51','56','57','59')  _x000d_and a.schclass='GLOBAL' and a.security is not null and a.UNITS&gt;0   and LAST_NET_ASSETS&gt;1 and f.schclass='GLOBAL' ) _x000d_where units &gt; 0 _x000d_order by 6 desc"/>
  </connection>
  <connection id="79" xr16:uid="{EB01C69C-6701-4B75-B8E0-5CE7DE2BBE07}" name="Connection2331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DIVYF' _x000d_ _x000d_and WEEKEND_DT='31 Jan 2024' and (A.ASSET_TYPE in('35','36','24') _x000d_and a.schclass='GLOBAL' and a.security is not null and a.UNITS&gt;0   and LAST_NET_ASSETS&gt;1 and f.schclass='GLOBAL' ) _x000d_AND (LAST_NET_ASSETS/100000) &gt; 0 order by 6 desc)"/>
  </connection>
  <connection id="80" xr16:uid="{B3D444D4-4DF4-4459-880E-B4DB9D9B8857}" name="Connection2331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DIVYF' _x000d_ _x000d_and WEEKEND_DT='31 Jan 2024' and a.ASSET_TYPE in('05','06','07','09','11','12','14','25','29','34','18','52') and LISTED_Y_N='Y'  _x000d_and a.schclass='GLOBAL' and a.security is not null and a.UNITS&gt;0  and LAST_NET_ASSETS&gt;1 and f.schclass='GLOBAL' ) _x000d_where MKTVAL &gt; 0) order by 6 desc"/>
  </connection>
  <connection id="81" xr16:uid="{1ECD79E4-DD5B-43B4-B987-A4CE269AE3B2}" name="Connection2332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DIVY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2" xr16:uid="{9D5A081C-97F2-47C6-9415-9E96186F11F8}" name="Connection2332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TSF96' _x000d_ _x000d_and WEEKEND_DT='31 Jan 2024' and a.ASSET_TYPE in ('01','45','51','56','57','59')  _x000d_and a.schclass='GLOBAL' and a.security is not null and a.UNITS&gt;0   and LAST_NET_ASSETS&gt;1 and f.schclass='GLOBAL' ) _x000d_where units &gt; 0 _x000d_order by 6 desc"/>
  </connection>
  <connection id="83" xr16:uid="{28C63087-2F06-4092-B8B2-F0FBEDBE87C8}" name="Connection2333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TSF96'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4" xr16:uid="{9F7060FC-E36A-46FF-AF2F-E96D63C5A8E7}" name="Connection2333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EQPEF' _x000d_ _x000d_and WEEKEND_DT='31 Jan 2024' and a.ASSET_TYPE in ('01','45','51','56','57','59')  _x000d_and a.schclass='GLOBAL' and a.security is not null and a.UNITS&gt;0   and LAST_NET_ASSETS&gt;1 and f.schclass='GLOBAL' ) _x000d_where units &gt; 0 _x000d_order by 6 desc"/>
  </connection>
  <connection id="85" xr16:uid="{75623AC9-DBC6-428A-9652-62EA9C91270A}" name="Connection2335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EQP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86" xr16:uid="{94776146-A1A3-4D29-A40B-68C54254673D}" name="Connection2335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MIF' _x000d_ _x000d_and WEEKEND_DT='31 Jan 2024' and a.ASSET_TYPE in ('01','45','51','56','57','59')  _x000d_and a.schclass='GLOBAL' and a.security is not null and a.UNITS&gt;0   and LAST_NET_ASSETS&gt;1 and f.schclass='GLOBAL' ) _x000d_where units &gt; 0 _x000d_order by 6 desc"/>
  </connection>
  <connection id="87" xr16:uid="{1AB5A842-D23F-4621-95D7-DD9BC6CD174D}" name="Connection23353"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4' and units&lt;&gt;0 and a.security is not null AND A.scheme='TMIF'_x000d_ order by 6 desc"/>
  </connection>
  <connection id="88" xr16:uid="{35CAF7EC-065C-4AC2-B31A-4643B0932DE5}" name="Connection23355"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MIF' _x000d_ _x000d_and WEEKEND_DT='31 Jan 2024' and (A.ASSET_TYPE in('35','36','24') _x000d_and a.schclass='GLOBAL' and a.security is not null and a.UNITS&gt;0   and LAST_NET_ASSETS&gt;1 and f.schclass='GLOBAL' ) _x000d_AND (LAST_NET_ASSETS/100000) &gt; 0 order by 6 desc)"/>
  </connection>
  <connection id="89" xr16:uid="{4929DFE4-36F5-4B0E-AF84-BBAA58A9F370}" name="Connection23357"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MI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MIF' group by app_refer,value_date _x000d_) f  on f.app_refer=a.deal_ID _x000d_WHERE del_date&lt;='31 Jan 2024' AND mat_date &gt;'31 Jan 2024' and  deal_stat &lt;&gt; 'MAT' and a.rectype='L'  and a.scheme='TMIF')_x000d_order by 6 desc"/>
  </connection>
  <connection id="90" xr16:uid="{CC621960-C89E-4877-BBD5-A5C3EA6E95B3}" name="Connection23358"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MIF' _x000d_ _x000d_and WEEKEND_DT='31 Jan 2024' and a.ASSET_TYPE in('05','06','07','09','11','12','14','25','29','34','18','52') and LISTED_Y_N='Y'  _x000d_and a.schclass='GLOBAL' and a.security is not null and a.UNITS&gt;0  and LAST_NET_ASSETS&gt;1 and f.schclass='GLOBAL' ) _x000d_where MKTVAL &gt; 0) order by 6 desc"/>
  </connection>
  <connection id="91" xr16:uid="{48B46683-1803-49A8-A62F-1BBE8418F56E}" name="Connection2336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2" xr16:uid="{000ED002-02C3-4B03-AB79-2A0BEA4E7635}" name="Connection2336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CS' _x000d_ _x000d_and WEEKEND_DT='31 Jan 2024' and a.ASSET_TYPE in ('01','45','51','56','57','59')  _x000d_and a.schclass='GLOBAL' and a.security is not null and a.UNITS&gt;0   and LAST_NET_ASSETS&gt;1 and f.schclass='GLOBAL' ) _x000d_where units &gt; 0 _x000d_order by 6 desc"/>
  </connection>
  <connection id="93" xr16:uid="{5E087A83-45A5-4E13-9EEA-C17ADD0E4BEE}" name="Connection2337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CS'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4" xr16:uid="{2F09EAEF-B8E5-4287-BB5A-3AA99CBEAC9A}" name="Connection2338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MCAPF' _x000d_ _x000d_and WEEKEND_DT='31 Jan 2024' and a.ASSET_TYPE in ('01','45','51','56','57','59')  _x000d_and a.schclass='GLOBAL' and a.security is not null and a.UNITS&gt;0   and LAST_NET_ASSETS&gt;1 and f.schclass='GLOBAL' ) _x000d_where units &gt; 0 _x000d_order by 6 desc"/>
  </connection>
  <connection id="95" xr16:uid="{BA0C5115-FD39-41F9-BDB6-DE89C0C3C6E0}" name="Connection23381"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4' and units&lt;&gt;0 and a.security is not null AND A.scheme='TMCAPF'_x000d_ order by 6 desc"/>
  </connection>
  <connection id="96" xr16:uid="{CC5F6138-5D79-4154-909C-5D8206FB41ED}" name="Connection2338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MCAPF' _x000d_ _x000d_and WEEKEND_DT='31 Jan 2024' and a.ASSET_TYPE  in('02','04','38','46','47','53') _x000d_and a.schclass='GLOBAL' and a.security is not null and a.UNITS&gt;0   and LAST_NET_ASSETS&gt;1 and f.schclass='GLOBAL' ) _x000d_where units &gt; 0 _x000d_order by 6 desc"/>
  </connection>
  <connection id="97" xr16:uid="{4393DA6A-FADE-4F9F-A92D-3A8646856E42}" name="Connection2339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M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98" xr16:uid="{5A1BB2C6-D691-4AB8-9E40-CBE86C15022E}" name="Connection2339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FEF' _x000d_ _x000d_and WEEKEND_DT='31 Jan 2024' and a.ASSET_TYPE in ('01','45','51','56','57','59')  _x000d_and a.schclass='GLOBAL' and a.security is not null and a.UNITS&gt;0   and LAST_NET_ASSETS&gt;1 and f.schclass='GLOBAL' ) _x000d_where units &gt; 0 _x000d_order by 6 desc"/>
  </connection>
  <connection id="99" xr16:uid="{61E15669-8227-43B7-AB7A-00FE1B49CFB4}" name="Connection2340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F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0" xr16:uid="{60768682-58C8-449F-AB4A-4F41A050B435}" name="Connection2340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GLDFOF' _x000d_ _x000d_and WEEKEND_DT='31 Jan 2024' and a.ASSET_TYPE in ('01','45','51','56','57','59')  _x000d_and a.schclass='GLOBAL' and a.security is not null and a.UNITS&gt;0   and LAST_NET_ASSETS&gt;1 and f.schclass='GLOBAL' ) _x000d_where units &gt; 0 _x000d_order by 6 desc"/>
  </connection>
  <connection id="101" xr16:uid="{9B0BEBEB-A2DD-42B1-BAC4-4830A763340E}" name="Connection2342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GL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2" xr16:uid="{8D22071B-014E-40BF-892D-88AD35801156}" name="Connection2342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HOF' _x000d_ _x000d_and WEEKEND_DT='31 Jan 2024' and a.ASSET_TYPE in ('01','45','51','56','57','59')  _x000d_and a.schclass='GLOBAL' and a.security is not null and a.UNITS&gt;0   and LAST_NET_ASSETS&gt;1 and f.schclass='GLOBAL' ) _x000d_where units &gt; 0 _x000d_order by 6 desc"/>
  </connection>
  <connection id="103" xr16:uid="{796E8F6F-DAD5-4ECF-99E2-8C0A804D0B9B}" name="Connection2343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H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4" xr16:uid="{F57A0C64-A7F5-44B6-BDAF-40541571E143}" name="Connection2343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EGF' _x000d_ _x000d_and WEEKEND_DT='31 Jan 2024' and a.ASSET_TYPE in ('01','45','51','56','57','59')  _x000d_and a.schclass='GLOBAL' and a.security is not null and a.UNITS&gt;0   and LAST_NET_ASSETS&gt;1 and f.schclass='GLOBAL' ) _x000d_where units &gt; 0 _x000d_order by 6 desc"/>
  </connection>
  <connection id="105" xr16:uid="{BF12A818-579D-43FA-B861-39B5BAE7E88E}" name="Connection23441"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EG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EGF' group by app_refer,value_date _x000d_) f  on f.app_refer=a.deal_ID _x000d_WHERE del_date&lt;='31 Jan 2024' AND mat_date &gt;'31 Jan 2024' and  deal_stat &lt;&gt; 'MAT' and a.rectype='L'  and a.scheme='TEGF')_x000d_order by 6 desc"/>
  </connection>
  <connection id="106" xr16:uid="{AB7917AE-B631-452C-A8CA-9DBC3408373E}" name="Connection23442"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EGF' _x000d_ _x000d_and WEEKEND_DT='31 Jan 2024' and a.ASSET_TYPE in('05','06','07','09','11','12','14','25','29','34','18','52') and LISTED_Y_N='Y'  _x000d_and a.schclass='GLOBAL' and a.security is not null and a.UNITS&gt;0  and LAST_NET_ASSETS&gt;1 and f.schclass='GLOBAL' ) _x000d_where MKTVAL &gt; 0) order by 6 desc"/>
  </connection>
  <connection id="107" xr16:uid="{61C6E11B-1B9E-452F-AEE4-451A2482D0B4}" name="Connection2344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EG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08" xr16:uid="{D4FDB839-0F2B-43A0-863A-A8F98675E79C}" name="Connection2345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ICF' _x000d_ _x000d_and WEEKEND_DT='31 Jan 2024' and a.ASSET_TYPE in ('01','45','51','56','57','59')  _x000d_and a.schclass='GLOBAL' and a.security is not null and a.UNITS&gt;0   and LAST_NET_ASSETS&gt;1 and f.schclass='GLOBAL' ) _x000d_where units &gt; 0 _x000d_order by 6 desc"/>
  </connection>
  <connection id="109" xr16:uid="{8362194F-8D24-43BB-8B41-962E690BB1CD}" name="Connection23456"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ICF' _x000d_ _x000d_and WEEKEND_DT='31 Jan 2024' and a.ASSET_TYPE in('05','06','07','09','11','12','14','25','29','34','18','52') and LISTED_Y_N='Y'  _x000d_and a.schclass='GLOBAL' and a.security is not null and a.UNITS&gt;0  and LAST_NET_ASSETS&gt;1 and f.schclass='GLOBAL' ) _x000d_where MKTVAL &gt; 0) order by 6 desc"/>
  </connection>
  <connection id="110" xr16:uid="{A78F2A6C-F2F0-41F0-9956-E9E988EAE5EB}" name="Connection2346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1" xr16:uid="{4B94DCB3-A77C-4A3B-B0B3-331C371EE943}" name="Connection2346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IPHF' _x000d_ _x000d_and WEEKEND_DT='31 Jan 2024' and a.ASSET_TYPE in ('01','45','51','56','57','59')  _x000d_and a.schclass='GLOBAL' and a.security is not null and a.UNITS&gt;0   and LAST_NET_ASSETS&gt;1 and f.schclass='GLOBAL' ) _x000d_where units &gt; 0 _x000d_order by 6 desc"/>
  </connection>
  <connection id="112" xr16:uid="{FDEB67ED-A311-4C9D-BAAF-B593596AF8A3}" name="Connection2347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IPH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3" xr16:uid="{B6E38F99-007A-4690-A837-A905DAC92130}" name="Connection2347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ISF' _x000d_ _x000d_and WEEKEND_DT='31 Jan 2024' and a.ASSET_TYPE in ('01','45','51','56','57','59')  _x000d_and a.schclass='GLOBAL' and a.security is not null and a.UNITS&gt;0   and LAST_NET_ASSETS&gt;1 and f.schclass='GLOBAL' ) _x000d_where units &gt; 0 _x000d_order by 6 desc"/>
  </connection>
  <connection id="114" xr16:uid="{1D037F74-0276-41AC-9FC9-D2E8B18B3BF9}" name="Connection23480"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ISF' _x000d_ _x000d_and WEEKEND_DT='31 Jan 2024' and a.ASSET_TYPE  in('02','04','38','46','47','53') _x000d_and a.schclass='GLOBAL' and a.security is not null and a.UNITS&gt;0   and LAST_NET_ASSETS&gt;1 and f.schclass='GLOBAL' ) _x000d_where units &gt; 0 _x000d_order by 6 desc"/>
  </connection>
  <connection id="115" xr16:uid="{289098E8-8383-47FB-A5F7-7FB3A5930E6F}" name="Connection2349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IS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6" xr16:uid="{8CFF0F88-D866-4251-9465-3DD8EF5B8E12}" name="Connection2349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EOF' _x000d_ _x000d_and WEEKEND_DT='31 Jan 2024' and a.ASSET_TYPE in ('01','45','51','56','57','59')  _x000d_and a.schclass='GLOBAL' and a.security is not null and a.UNITS&gt;0   and LAST_NET_ASSETS&gt;1 and f.schclass='GLOBAL' ) _x000d_where units &gt; 0 _x000d_order by 6 desc"/>
  </connection>
  <connection id="117" xr16:uid="{F084E2AD-62A9-4CC3-9888-E0F1C85048A9}" name="Connection2350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E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18" xr16:uid="{7E213620-605A-4C87-8AB7-FBEDB73B9448}" name="Connection2350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TOFE' _x000d_ _x000d_and WEEKEND_DT='31 Jan 2024' and a.ASSET_TYPE in ('01','45','51','56','57','59')  _x000d_and a.schclass='GLOBAL' and a.security is not null and a.UNITS&gt;0   and LAST_NET_ASSETS&gt;1 and f.schclass='GLOBAL' ) _x000d_where units &gt; 0 _x000d_order by 6 desc"/>
  </connection>
  <connection id="119" xr16:uid="{B4805090-580D-430E-82A1-1BB46E3D6F72}" name="Connection2351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TOFE'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0" xr16:uid="{20CF2721-624F-4878-9C3D-36A1B993540C}" name="Connection2352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INR' _x000d_ _x000d_and WEEKEND_DT='31 Jan 2024' and a.ASSET_TYPE in ('01','45','51','56','57','59')  _x000d_and a.schclass='GLOBAL' and a.security is not null and a.UNITS&gt;0   and LAST_NET_ASSETS&gt;1 and f.schclass='GLOBAL' ) _x000d_where units &gt; 0 _x000d_order by 6 desc"/>
  </connection>
  <connection id="121" xr16:uid="{B72B6859-6BA4-4D9E-9616-27E25B995530}" name="Connection2353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INR'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2" xr16:uid="{E8AABC6B-5AE8-45B4-A242-41318A11D6A2}" name="Connection2353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MAOF' _x000d_ _x000d_and WEEKEND_DT='31 Jan 2024' and a.ASSET_TYPE in ('01','45','51','56','57','59')  _x000d_and a.schclass='GLOBAL' and a.security is not null and a.UNITS&gt;0   and LAST_NET_ASSETS&gt;1 and f.schclass='GLOBAL' ) _x000d_where units &gt; 0 _x000d_order by 6 desc"/>
  </connection>
  <connection id="123" xr16:uid="{A219A8A9-1D6B-484A-A2F7-8CCF9F5D9C9A}" name="Connection23535"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4' and units&lt;&gt;0 and a.security is not null AND A.scheme='TMAOF'_x000d_ order by 6 desc"/>
  </connection>
  <connection id="124" xr16:uid="{3E380623-C7C8-4C7C-87BE-F93A983A1DD7}" name="Connection23537"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MAOF' _x000d_ _x000d_and WEEKEND_DT='31 Jan 2024' and (A.ASSET_TYPE in('35','36','24') _x000d_and a.schclass='GLOBAL' and a.security is not null and a.UNITS&gt;0   and LAST_NET_ASSETS&gt;1 and f.schclass='GLOBAL' ) _x000d_AND (LAST_NET_ASSETS/100000) &gt; 0 order by 6 desc)"/>
  </connection>
  <connection id="125" xr16:uid="{E916A95A-3603-46F0-BD1B-6666ED75D68F}" name="Connection2353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MAOF'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MAOF' group by app_refer,value_date _x000d_) f  on f.app_refer=a.deal_ID _x000d_WHERE del_date&lt;='31 Jan 2024' AND mat_date &gt;'31 Jan 2024' and  deal_stat &lt;&gt; 'MAT' and a.rectype='L'  and a.scheme='TMAOF')_x000d_order by 6 desc"/>
  </connection>
  <connection id="126" xr16:uid="{214A37A3-2E3B-4715-95A3-D7EE10B88834}" name="Connection2354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MAOF' _x000d_ _x000d_and WEEKEND_DT='31 Jan 2024' and a.ASSET_TYPE in('05','06','07','09','11','12','14','25','29','34','18','52') and LISTED_Y_N='Y'  _x000d_and a.schclass='GLOBAL' and a.security is not null and a.UNITS&gt;0  and LAST_NET_ASSETS&gt;1 and f.schclass='GLOBAL' ) _x000d_where MKTVAL &gt; 0) order by 6 desc"/>
  </connection>
  <connection id="127" xr16:uid="{B7B7EC34-E313-4B18-A6D5-15295A2B2BD3}" name="Connection2354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MA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28" xr16:uid="{E93A2426-2BDF-4AF9-9780-20C107554311}" name="Connection2354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MULTICF' _x000d_ _x000d_and WEEKEND_DT='31 Jan 2024' and a.ASSET_TYPE in ('01','45','51','56','57','59')  _x000d_and a.schclass='GLOBAL' and a.security is not null and a.UNITS&gt;0   and LAST_NET_ASSETS&gt;1 and f.schclass='GLOBAL' ) _x000d_where units &gt; 0 _x000d_order by 6 desc"/>
  </connection>
  <connection id="129" xr16:uid="{72F0BB6F-20D1-4028-9B36-24D87E866CB5}" name="Connection23549" type="1" refreshedVersion="8" background="1" saveData="1">
    <dbPr connection="DRIVER={Microsoft ODBC for Oracle};UID=TATADB;" command="select nvl(nvl(c.name,d.name),b.name)||'^' Security,'NA' Yield,nvl(f.name,d.name) Industry,nvl(c.ISIN_CODE,d.name)ISIN_CODE,units,round(a.amount*-1/100000,2) MKTVAL _x000d_ ,round((a.amount*-1/100000)/(LAST_NET_ASSETS/100000)*100,2) &quot;% to NAV&quot; _x000d_ ,null &quot; &quot;  from TATAMFPLUS.schnavbd A _x000d_ join TATAMFPLUS.drvSECURITY b on  a.security=b.drvsecurity  and b.rectype='L' _x000d_ left outer join TATAMFPLUS.BASESECURITY  c on c.security=b.underlying_code and c.rectype='L' _x000d_ left outer join tatamfplus.STKEXINDEX d on  STKEXINDEX=contract_code and d.rectype='L' _x000d_ left outer join TATAMFPLUS.Issuer e on e.issuer=c.issuer and e.rectype='L' _x000d_ left outer join (select distinct industry_group,name,rectype from TATAMFPLUS.INDUSTRY_GROUP D where rectype='L') f on /*f.industry=e.MF_BASIC_INDUSTRY*/f.INDUSTRY_GROUP=e.mf_industry  and f.rectype='L' _x000d_ left outer join   TATAMFPLUS.weeknav g on g.scheme=a.scheme  and g.schclass='GLOBAL' AND WEEKEND_DT=NAV_DATE _x000d_ where nav_Date='31 Jan 2024' and units&lt;&gt;0 and a.security is not null AND A.scheme='TMULTICF'_x000d_ order by 6 desc"/>
  </connection>
  <connection id="130" xr16:uid="{5DB6C819-F6A3-42DC-A8E5-E22737CEAAA3}" name="Connection23550"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MULTICF' _x000d_ _x000d_and WEEKEND_DT='31 Jan 2024' and a.ASSET_TYPE  in('02','04','38','46','47','53') _x000d_and a.schclass='GLOBAL' and a.security is not null and a.UNITS&gt;0   and LAST_NET_ASSETS&gt;1 and f.schclass='GLOBAL' ) _x000d_where units &gt; 0 _x000d_order by 6 desc"/>
  </connection>
  <connection id="131" xr16:uid="{98D06C87-17D3-42ED-A591-071C461AAA9E}" name="Connection2356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MULTI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2" xr16:uid="{F5B933F5-C110-4E4F-85F0-9A22E6D5EAE6}" name="Connection2356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NETF' _x000d_ _x000d_and WEEKEND_DT='31 Jan 2024' and a.ASSET_TYPE in ('01','45','51','56','57','59')  _x000d_and a.schclass='GLOBAL' and a.security is not null and a.UNITS&gt;0   and LAST_NET_ASSETS&gt;1 and f.schclass='GLOBAL' ) _x000d_where units &gt; 0 _x000d_order by 6 desc"/>
  </connection>
  <connection id="133" xr16:uid="{404FDE4A-4538-4A71-A4DD-7A4BEAEBD8DB}" name="Connection23568"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NETF' _x000d_ _x000d_and WEEKEND_DT='31 Jan 2024' and a.ASSET_TYPE in('05','06','07','09','11','12','14','25','29','34','18','52') and LISTED_Y_N='Y'  _x000d_and a.schclass='GLOBAL' and a.security is not null and a.UNITS&gt;0  and LAST_NET_ASSETS&gt;1 and f.schclass='GLOBAL' ) _x000d_where MKTVAL &gt; 0) order by 6 desc"/>
  </connection>
  <connection id="134" xr16:uid="{B812368D-786D-47BC-BBD5-C0FBEEA4CF78}" name="Connection2357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N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5" xr16:uid="{469B36C5-22F1-431B-AEC4-38A2560D37E8}" name="Connection2357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IFNA' _x000d_ _x000d_and WEEKEND_DT='31 Jan 2024' and a.ASSET_TYPE in ('01','45','51','56','57','59')  _x000d_and a.schclass='GLOBAL' and a.security is not null and a.UNITS&gt;0   and LAST_NET_ASSETS&gt;1 and f.schclass='GLOBAL' ) _x000d_where units &gt; 0 _x000d_order by 6 desc"/>
  </connection>
  <connection id="136" xr16:uid="{F123A0F7-7F14-4939-BA82-154A7B763C13}" name="Connection2358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IFNA' _x000d_ _x000d_and WEEKEND_DT='31 Jan 2024' and a.ASSET_TYPE in('05','06','07','09','11','12','14','25','29','34','18','52') and LISTED_Y_N='Y'  _x000d_and a.schclass='GLOBAL' and a.security is not null and a.UNITS&gt;0  and LAST_NET_ASSETS&gt;1 and f.schclass='GLOBAL' ) _x000d_where MKTVAL &gt; 0) order by 6 desc"/>
  </connection>
  <connection id="137" xr16:uid="{C2D4C225-6C9D-4DBE-B6F8-B6D66FDDD29C}" name="Connection2358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IFN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38" xr16:uid="{7D396DE2-12ED-4E1D-9990-B4743821E47A}" name="Connection23593" type="1" refreshedVersion="8" background="1" saveData="1">
    <dbPr connection="DRIVER={Microsoft ODBC for Oracle};UID=TATADB;" command="_x000d_select  'MUTUAL FUND UNITS'a,null b,null c,null d,null e,null f,null g from dual union ALL select * from ( _x000d_ select B.name Security,'NA' Yield,d.NAME Industry,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NIDFOF' _x000d_ _x000d_and WEEKEND_DT='31 Jan 2024' and (A.ASSET_TYPE in('35','36','24') _x000d_and a.schclass='GLOBAL' and a.security is not null and a.UNITS&gt;0   and LAST_NET_ASSETS&gt;1 and f.schclass='GLOBAL' ) _x000d_AND (LAST_NET_ASSETS/100000) &gt; 0 order by 6 desc)"/>
  </connection>
  <connection id="139" xr16:uid="{0920E365-99A5-4777-B78A-835F880203E6}" name="Connection2360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NID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0" xr16:uid="{EE4D28FE-C1DA-42FE-B582-2D7124B517EE}" name="Connection2360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NIDETF' _x000d_ _x000d_and WEEKEND_DT='31 Jan 2024' and a.ASSET_TYPE in ('01','45','51','56','57','59')  _x000d_and a.schclass='GLOBAL' and a.security is not null and a.UNITS&gt;0   and LAST_NET_ASSETS&gt;1 and f.schclass='GLOBAL' ) _x000d_where units &gt; 0 _x000d_order by 6 desc"/>
  </connection>
  <connection id="141" xr16:uid="{CD585B12-FD68-4E92-8518-72489CD5614C}" name="Connection2361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NI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2" xr16:uid="{A9656A46-83D8-4393-A477-38E201F47518}" name="Connection2361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NMMIF' _x000d_ _x000d_and WEEKEND_DT='31 Jan 2024' and a.ASSET_TYPE in ('01','45','51','56','57','59')  _x000d_and a.schclass='GLOBAL' and a.security is not null and a.UNITS&gt;0   and LAST_NET_ASSETS&gt;1 and f.schclass='GLOBAL' ) _x000d_where units &gt; 0 _x000d_order by 6 desc"/>
  </connection>
  <connection id="143" xr16:uid="{48E1D816-D8A8-49A4-A94B-8EA051D2CAED}" name="Connection2363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NMMI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4" xr16:uid="{71122E3A-11E6-41C0-A16B-D8A11ECDB240}" name="Connection2363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NPBETF' _x000d_ _x000d_and WEEKEND_DT='31 Jan 2024' and a.ASSET_TYPE in ('01','45','51','56','57','59')  _x000d_and a.schclass='GLOBAL' and a.security is not null and a.UNITS&gt;0   and LAST_NET_ASSETS&gt;1 and f.schclass='GLOBAL' ) _x000d_where units &gt; 0 _x000d_order by 6 desc"/>
  </connection>
  <connection id="145" xr16:uid="{F9EB538E-A3C4-4CB2-B01F-64155CB5B058}" name="Connection2364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NPB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6" xr16:uid="{ED7A9050-BA39-4993-9917-2F08D32905D5}" name="Connection2364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QNTF' _x000d_ _x000d_and WEEKEND_DT='31 Jan 2024' and a.ASSET_TYPE in ('01','45','51','56','57','59')  _x000d_and a.schclass='GLOBAL' and a.security is not null and a.UNITS&gt;0   and LAST_NET_ASSETS&gt;1 and f.schclass='GLOBAL' ) _x000d_where units &gt; 0 _x000d_order by 6 desc"/>
  </connection>
  <connection id="147" xr16:uid="{F0F6C038-C45C-4CE2-8AE8-362E94520E07}" name="Connection23652"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a||DECODE(INSTR(A,'(I) '),0,'',MAX(DECODE(instr(a,'ZCB'),0,'','/ZCB'))OVER()),b,c,d,e,f,g from (select '(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QNTF' _x000d_ _x000d_and WEEKEND_DT='31 Jan 2024' and a.ASSET_TYPE in('05','06','07','09','11','12','14','25','29','34','18','52') and LISTED_Y_N='Y'  _x000d_and a.schclass='GLOBAL' and a.security is not null and a.UNITS&gt;0  and LAST_NET_ASSETS&gt;1 and f.schclass='GLOBAL' ) _x000d_where MKTVAL &gt; 0) order by 6 desc"/>
  </connection>
  <connection id="148" xr16:uid="{02B5A0C3-68D3-4F6A-8A08-14088BC1D862}" name="Connection2365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QN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49" xr16:uid="{EDCF6006-DB5D-48BF-85DF-3440A0900712}" name="Connection2366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REF' _x000d_ _x000d_and WEEKEND_DT='31 Jan 2024' and a.ASSET_TYPE in ('01','45','51','56','57','59')  _x000d_and a.schclass='GLOBAL' and a.security is not null and a.UNITS&gt;0   and LAST_NET_ASSETS&gt;1 and f.schclass='GLOBAL' ) _x000d_where units &gt; 0 _x000d_order by 6 desc"/>
  </connection>
  <connection id="150" xr16:uid="{6F4939CA-B4A3-4743-A0DB-1D811DBBF07C}" name="Connection2367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RE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1" xr16:uid="{D1911D7D-CFBB-4698-9CA6-C14E30CD3AAE}" name="Connection2367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RSFM' _x000d_ _x000d_and WEEKEND_DT='31 Jan 2024' and a.ASSET_TYPE in ('01','45','51','56','57','59')  _x000d_and a.schclass='GLOBAL' and a.security is not null and a.UNITS&gt;0   and LAST_NET_ASSETS&gt;1 and f.schclass='GLOBAL' ) _x000d_where units &gt; 0 _x000d_order by 6 desc"/>
  </connection>
  <connection id="152" xr16:uid="{1A44A154-9A19-4FF5-99CF-9E5CF1EAA344}" name="Connection23679" type="1" refreshedVersion="8" background="1" saveData="1">
    <dbPr connection="DRIVER={Microsoft ODBC for Oracle};UID=TATADB;" command="select 'DEBT INSTRUMENTS' &quot;NAME OF THE INSTRUMENT&quot;,null &quot;YIELD ( IN % )&quot;,null &quot;RATINGS&quot;,null&quot;ISIN CODE&quot;,null&quot;QUANTITY&quot;,null&quot;MKT VAL(Rs. Lacs)&quot;,null&quot;% to NAV&quot; from dual union all select 'A) LISTED/AWAITING LISTING ON STOCK EXCHANGES'A,null b,null c,null d,null e,null f,null g from dual union ALL_x000d_select '(I) GOVERNMENT SECURITIES'A,null b,null c,null d,null e,null f,null g from dual union ALL select * from ( _x000d_ select (case when a.ASSET_TYPE in('13','48') then B.name else B.name end) Security,round(to_number(Factsheet_YIELD(b.security,'31 Jan 2024')),2) Yield,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 d.INDUSTRY_GROUP=c.mf_industry  and d.rectype='L' _x000d_ _x000d_left outer join   TATAMFPLUS.weeknav F on a.scheme=f.scheme _x000d_where b.rectype='L' /*and c.rectype='L' and d.rectype='L'*/ and a.amc_code='AMC' _x000d_and  a.nav_date='31 Jan 2024' and a.scheme='TRSFM' _x000d_ _x000d_and WEEKEND_DT='31 Jan 2024' and a.ASSET_TYPE in('13','26','37','39','48') _x000d_and a.schclass='GLOBAL' and a.security is not null and a.UNITS&gt;0  and LAST_NET_ASSETS&gt;1 and f.schclass='GLOBAL' ) where MKTVAL &gt; 0 _x000d_ union all _x000d_select * from (SELECT 'IRS - '||deal_ID/*c.name*/  ,INTEREST_RATE,null Rating,STK_SECID  ISIN,(a.amount-nvl(f.amt,0))/nvl(crisil_face_value,100) Units ,round(((a.amount-nvl(f.amt,0))/nvl(crisil_face_value,100)  )*mkt_price/100000,2) Mkt_Val _x000d_,round(((a.amount-nvl(f.amt,0))/nvl(crisil_face_value,100) )*mkt_price/last_net_assets*100,2) NAV_Per _x000d_FROM TATAMFPLUS.SWAPCONTRACT   a _x000d_left outer join  tatamfplus.basescheme b on b.rectype='L' and b.scheme=a.scheme _x000d_left outer join  tatamfplus.mktprice c on  c.security=a.deal_ID and c.value_date='31 Jan 2024'_x000d_left outer join  tatamfplus.weeknav d on  d.weekend_dt='31 Jan 2024' and d.scheme=a.scheme and d.schclass='GLOBAL' _x000d_left outer join  tatamfplus.assetype e on e.rectype='L' and e.asset_type=a.asset_type_x000d_left outer join ( _x000d_select value_date,app_refer,sum(unwind_amount)  amt from tatamfplus.UNWIND_CONTRACTS where rectype='L' and srl_no=0  and unwind_date&lt;='31 Jan 2024' and scheme='TRSFM' group by app_refer,value_date _x000d_) f  on f.app_refer=a.deal_ID _x000d_WHERE del_date&lt;='31 Jan 2024' AND mat_date &gt;'31 Jan 2024' and  deal_stat &lt;&gt; 'MAT' and a.rectype='L'  and a.scheme='TRSFM')_x000d_order by 6 desc"/>
  </connection>
  <connection id="153" xr16:uid="{4653177C-745B-4E69-A6F4-7CD5B08845FB}" name="Connection23680" type="1" refreshedVersion="8" background="1" saveData="1">
    <dbPr connection="DRIVER={Microsoft ODBC for Oracle};UID=TATADB;" command="_x000d_select a||DECODE(INSTR(A,'(II) '),0,'',MAX(DECODE(instr(a,'ZCB'),0,'','/ZCB'))OVER()),b,c,d,e,f,g from (select '(II) NON-CONVERTIBLE DEBENTURES/BONDS'A,null b,null c,null d,null e,null f,null g from dual union ALL select * from ( _x000d_ select '**'||decode(b.INTEREST,0,'',to_char(b.INTEREST,'00.00')||' %')||' '||c.name||nvl2(b.mat_date,to_char(b.mat_date,' - dd/mm/yyyy'),null)||decode(a.asset_type,'11',' - SPN','14',' - ZCB','25',' - FRN','34',' - FRB','') Security,round(to_number(Factsheet_YIELD(b.security,'31 Jan 2024')),2) Yield,decode(instr(Factsheet_Source(b.security),'-'),0,Factsheet_Source(b.security),substr(Factsheet_Source(b.security),1,instr(Factsheet_Source(b.security),'-')))||'-' ||Factsheet_Rating(b.security) RATING,b.ISIN_CODE,a.UNITS,round(a.amount*-1/100000,2) MKTVAL,round((a.amount*-1/100000)/(LAST_NET_ASSETS/100000)*100,2) &quot;% to NAV&quot;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where b.rectype='L' /*and c.rectype='L' and d.rectype='L'*/ and a.amc_code='AMC' _x000d_and  a.nav_date='31 Jan 2024' and a.scheme='TRSFM' _x000d_ _x000d_and WEEKEND_DT='31 Jan 2024' and a.ASSET_TYPE in('05','06','07','09','11','12','14','25','29','34','18','52') and LISTED_Y_N='Y'  _x000d_and a.schclass='GLOBAL' and a.security is not null and a.UNITS&gt;0  and LAST_NET_ASSETS&gt;1 and f.schclass='GLOBAL' ) _x000d_where MKTVAL &gt; 0) order by 6 desc"/>
  </connection>
  <connection id="154" xr16:uid="{68C5F652-192C-4088-A164-29EB1B3D1B2F}" name="Connection2368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RSFM'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5" xr16:uid="{570820A9-BB5C-487F-AB10-574BCCCAD9C6}" name="Connection2368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RSFP' _x000d_ _x000d_and WEEKEND_DT='31 Jan 2024' and a.ASSET_TYPE in ('01','45','51','56','57','59')  _x000d_and a.schclass='GLOBAL' and a.security is not null and a.UNITS&gt;0   and LAST_NET_ASSETS&gt;1 and f.schclass='GLOBAL' ) _x000d_where units &gt; 0 _x000d_order by 6 desc"/>
  </connection>
  <connection id="156" xr16:uid="{1B5DFADD-745A-4F7A-A6E3-518E6095C6CD}" name="Connection2370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RSFP'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7" xr16:uid="{38805F9F-C91B-41F7-89E8-7B698EEEFC24}" name="Connection2370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IFSA' _x000d_ _x000d_and WEEKEND_DT='31 Jan 2024' and a.ASSET_TYPE in ('01','45','51','56','57','59')  _x000d_and a.schclass='GLOBAL' and a.security is not null and a.UNITS&gt;0   and LAST_NET_ASSETS&gt;1 and f.schclass='GLOBAL' ) _x000d_where units &gt; 0 _x000d_order by 6 desc"/>
  </connection>
  <connection id="158" xr16:uid="{3F4A057E-155D-4E96-A207-49165EBF543B}" name="Connection2371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IFSA'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59" xr16:uid="{9B975C40-A233-4F63-9B1D-14273029AA6A}" name="Connection23716"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SLVFOF' _x000d_ _x000d_and WEEKEND_DT='31 Jan 2024' and a.ASSET_TYPE in ('01','45','51','56','57','59')  _x000d_and a.schclass='GLOBAL' and a.security is not null and a.UNITS&gt;0   and LAST_NET_ASSETS&gt;1 and f.schclass='GLOBAL' ) _x000d_where units &gt; 0 _x000d_order by 6 desc"/>
  </connection>
  <connection id="160" xr16:uid="{28771B08-5F94-4E67-92F7-31335422BF56}" name="Connection23729"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SLVFO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1" xr16:uid="{45F36623-59F8-434A-AC43-F507ED03E561}" name="Connection23730"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SCAPF' _x000d_ _x000d_and WEEKEND_DT='31 Jan 2024' and a.ASSET_TYPE in ('01','45','51','56','57','59')  _x000d_and a.schclass='GLOBAL' and a.security is not null and a.UNITS&gt;0   and LAST_NET_ASSETS&gt;1 and f.schclass='GLOBAL' ) _x000d_where units &gt; 0 _x000d_order by 6 desc"/>
  </connection>
  <connection id="162" xr16:uid="{903F432D-16AD-4DAF-9519-024AEC9F068B}" name="Connection23732"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SCAPF' _x000d_ _x000d_and WEEKEND_DT='31 Jan 2024' and a.ASSET_TYPE  in('02','04','38','46','47','53') _x000d_and a.schclass='GLOBAL' and a.security is not null and a.UNITS&gt;0   and LAST_NET_ASSETS&gt;1 and f.schclass='GLOBAL' ) _x000d_where units &gt; 0 _x000d_order by 6 desc"/>
  </connection>
  <connection id="163" xr16:uid="{B643053D-23D2-4DA0-AA4F-17F4F091B92F}" name="Connection23743"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SCAP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4" xr16:uid="{F837D7AA-171C-43B7-91AE-F781B225843C}" name="Connection23744"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YCF' _x000d_ _x000d_and WEEKEND_DT='31 Jan 2024' and a.ASSET_TYPE in ('01','45','51','56','57','59')  _x000d_and a.schclass='GLOBAL' and a.security is not null and a.UNITS&gt;0   and LAST_NET_ASSETS&gt;1 and f.schclass='GLOBAL' ) _x000d_where units &gt; 0 _x000d_order by 6 desc"/>
  </connection>
  <connection id="165" xr16:uid="{0801192A-3F86-4A19-8F02-A880EF709F50}" name="Connection23746" type="1" refreshedVersion="8" background="1" saveData="1">
    <dbPr connection="DRIVER={Microsoft ODBC for Oracle};UID=TATADB;" command="_x000d_select 'B)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YCF' _x000d_ _x000d_and WEEKEND_DT='31 Jan 2024' and a.ASSET_TYPE  in('02','04','38','46','47','53') _x000d_and a.schclass='GLOBAL' and a.security is not null and a.UNITS&gt;0   and LAST_NET_ASSETS&gt;1 and f.schclass='GLOBAL' ) _x000d_where units &gt; 0 _x000d_order by 6 desc"/>
  </connection>
  <connection id="166" xr16:uid="{BA63E47B-24E2-4674-8092-CDA84A89427E}" name="Connection23757"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YC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7" xr16:uid="{0E26DFC3-00B2-4304-9987-2BF5F5B8E145}" name="Connection23758"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GLDETF' _x000d_ _x000d_and WEEKEND_DT='31 Jan 2024' and a.ASSET_TYPE in ('01','45','51','56','57','59')  _x000d_and a.schclass='GLOBAL' and a.security is not null and a.UNITS&gt;0   and LAST_NET_ASSETS&gt;1 and f.schclass='GLOBAL' ) _x000d_where units &gt; 0 _x000d_order by 6 desc"/>
  </connection>
  <connection id="168" xr16:uid="{71C1AC06-80AF-49CC-BA2B-5A5CD3FAD060}" name="Connection23771"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GLD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69" xr16:uid="{414EF0AE-F7D7-464E-BDC5-189C6D7B7F70}" name="Connection23772" type="1" refreshedVersion="8" background="1" saveData="1">
    <dbPr connection="DRIVER={Microsoft ODBC for Oracle};UID=TATADB;" command="select 'EQUITY &amp; EQUITY RELATED' &quot;NAME OF THE INSTRUMENT&quot;,null &quot;YIELD ( IN % )&quot;,null &quot;INDUSTRY&quot;,null&quot;ISIN CODE&quot;,null&quot;QUANTITY&quot;,null&quot;MKT VAL(Rs. Lacs)&quot;,null&quot;% to NAV&quot;,null &quot; &quot; from dual union all _x000d_select 'A) LISTED/AWAITING LISTING ON STOCK EXCHANGES'a,null b,null c,null d,null e,null f,null g,null  &quot; &quot; from dual union ALL select * from ( _x000d_ select nvl2(g.security,'**','')||B.name Security,'NA' yield,d.NAME Industry,b.ISIN_CODE,a.UNITS,round(a.amount*-1/100000,2) MKTVAL,round((case when round(a.UNITS* a.MKT_PRICE/LAST_NET_ASSETS*100,2)&lt;.01 then 0 else ((a.UNITS* a.MKT_PRICE)/100000)/(LAST_NET_ASSETS/100000)*100 end),2) &quot;% to NAV&quot;,(case when round(a.UNITS* a.MKT_PRICE/LAST_NET_ASSETS*100,2)&lt;.01 then '*' end) a from TATAMFPLUS.schnavbd A _x000d_left outer join TATAMFPLUS.BASESECURITY B on a.security=b.security _x000d_left outer join TATAMFPLUS.Issuer C on b.issuer=c.issuer and c.rectype='L' _x000d_left outer join (select distinct industry_group,name,rectype from TATAMFPLUS.INDUSTRY_GROUP D where rectype='L') D on   /*d.industry=c.MF_BASIC_INDUSTRY*/d.INDUSTRY_GROUP=c.mf_industry  and d.rectype='L' _x000d_ _x000d_left outer join   TATAMFPLUS.weeknav F on a.scheme=f.scheme _x000d_left outer join  (select 'K000201' security from dual) G on g.security=a.security_x000d_where b.rectype='L' and c.rectype='L'  AND a.AMC_CODE='AMC' _x000d_and  a.nav_date='31 Jan 2024' and a.scheme='TSLVETF' _x000d_ _x000d_and WEEKEND_DT='31 Jan 2024' and a.ASSET_TYPE in ('01','45','51','56','57','59')  _x000d_and a.schclass='GLOBAL' and a.security is not null and a.UNITS&gt;0   and LAST_NET_ASSETS&gt;1 and f.schclass='GLOBAL' ) _x000d_where units &gt; 0 _x000d_order by 6 desc"/>
  </connection>
  <connection id="170" xr16:uid="{2C3CF67F-9CD1-4C6B-A7FD-C4D100BAF287}" name="Connection23785" type="1" refreshedVersion="8" background="1" saveData="1">
    <dbPr connection="DRIVER={Microsoft ODBC for Oracle};UID=TATADB;" command="SELECT 'NAV AS ON '||A.WEEKEND_DT||': RS.'||round(A.LAST_NET_ASSETS/A.LAST_UNITS_OUTS,4)||' ('||C.NAME||')' _x000d_FROM TATAMFPLUS.weeknav A, TATAMFPLUS.BASESCHEME B,TATAMFPLUS.SCHCLASS C _x000d_WHERE A.WEEKEND_DT in ('31 Jan 2024',add_months('31 Jan 2024',-6)) AND A.SCHEME ='TSLVETF' _x000d_AND   A.SCHEME=B.SCHEME _x000d_AND   B.RECTYPE='L' _x000d_AND   A.SCHEME=C.SCHEME _x000d_AND   A.SCHCLASS=C.SCHCLASS and A.Last_UNITS_OUTS&gt;1 _x000d_AND   C.RECTYPE='L' and a.schclass&lt;&gt;'GLOBAL' and c.schclass&lt;&gt;'GLOBAL' and a.amc_code='AMC' _x000d_ORDER BY WEEKEND_DT DESC,a.SCHEME,a.SCHCLASS"/>
  </connection>
  <connection id="171" xr16:uid="{EF06396F-E489-41B1-A318-5547561CA802}" name="Connection23800" type="1" refreshedVersion="8" background="1" saveData="1">
    <dbPr connection="DRIVER={Microsoft ODBC for Oracle};UID=TATADB;" command="select decode(income_growth,'EQ','Equity','EC','Equity','ET','Equity','DB','Debt','DC','Debt','LQ','Liquid') Classification,scheme &quot;SCHEME CODE&quot;,name &quot;SCHEME NAME&quot;  from TATAMFPLUS.BASESCHEME where   scheme in (select scheme from TATAMFPLUS.weeknav where weekend_dt='31 Jan 2024' and schclass='GLOBAL' AND (LAST_units_outs&gt;10 or scheme in ('TFM55E','TFM55F'))) /*and  scheme in ('TBPSUF','TDIF','TAF','TBAF','TDIVYF','TMIF','TMAOF','TMULTICF')*/ and  RECTYPE='L' AND /*ACTIVATE_Y_N='Y'  AND */  scheme not in (select * from fm_scheme_exclude)  and  scheme not in ('UALCAL','GLOBAL','TINUD1','TMFUD1','AAA','TOIN99','UNBROK')    order by 1,3"/>
  </connection>
</connections>
</file>

<file path=xl/sharedStrings.xml><?xml version="1.0" encoding="utf-8"?>
<sst xmlns="http://schemas.openxmlformats.org/spreadsheetml/2006/main" count="22641" uniqueCount="3516">
  <si>
    <t>Index</t>
  </si>
  <si>
    <t>CLASSIFICATION</t>
  </si>
  <si>
    <t>SCHEME CODE</t>
  </si>
  <si>
    <t>SCHEME NAME</t>
  </si>
  <si>
    <t>Debt</t>
  </si>
  <si>
    <t>TBPSUF</t>
  </si>
  <si>
    <t>TATA BANKING &amp; PSU DEBT FUND</t>
  </si>
  <si>
    <t>TCORPBF</t>
  </si>
  <si>
    <t>TATA CORPORATE BOND FUND</t>
  </si>
  <si>
    <t>TCIGIF0426</t>
  </si>
  <si>
    <t>TATA CRISIL-IBX GILT INDEX - APRIL 2026 INDEX FUND</t>
  </si>
  <si>
    <t>TFRF</t>
  </si>
  <si>
    <t>TATA FLOATING RATE FUND</t>
  </si>
  <si>
    <t>TGSFR</t>
  </si>
  <si>
    <t>TATA GILT SECURITIES FUND</t>
  </si>
  <si>
    <t>TLF</t>
  </si>
  <si>
    <t>TATA MONEY MARKET FUND</t>
  </si>
  <si>
    <t>TNGIF1226</t>
  </si>
  <si>
    <t>TATA NIFTY G-SEC DEC 2026 INDEX FUND</t>
  </si>
  <si>
    <t>TNGIF1229</t>
  </si>
  <si>
    <t>TATA NIFTY G-SEC DEC 2029 INDEX FUND</t>
  </si>
  <si>
    <t>TNSIFDEC27</t>
  </si>
  <si>
    <t>TATA NIFTY SDL PLUS AAA PSU BOND DEC 2027 60 40 INDEX FUND</t>
  </si>
  <si>
    <t>TOF</t>
  </si>
  <si>
    <t>TATA OVERNIGHT FUND</t>
  </si>
  <si>
    <t>TRSFC</t>
  </si>
  <si>
    <t>TATA RETIREMENT SAVINGS FUND-CONSERVATIVE PLAN</t>
  </si>
  <si>
    <t>TSTBF</t>
  </si>
  <si>
    <t>TATA SHORT TERM BOND FUND</t>
  </si>
  <si>
    <t>TFF</t>
  </si>
  <si>
    <t>TATA TREASURY ADVANTAGE FUND</t>
  </si>
  <si>
    <t>TUSTF</t>
  </si>
  <si>
    <t>TATA ULTRA SHORT TERM FUND</t>
  </si>
  <si>
    <t>Equity</t>
  </si>
  <si>
    <t>TAF</t>
  </si>
  <si>
    <t>TATA ARBITRAGE FUND</t>
  </si>
  <si>
    <t>TBAF</t>
  </si>
  <si>
    <t>TATA BALANCED ADVANTAGE FUND</t>
  </si>
  <si>
    <t>TBFSF</t>
  </si>
  <si>
    <t>TATA BANKING &amp; FINANCIAL SERVICES FUND</t>
  </si>
  <si>
    <t>TBCF</t>
  </si>
  <si>
    <t>TATA BUSINESS CYCLE FUND</t>
  </si>
  <si>
    <t>TDIF</t>
  </si>
  <si>
    <t>TATA DIGITAL INDIA FUND</t>
  </si>
  <si>
    <t>TDIVYF</t>
  </si>
  <si>
    <t>TATA DIVIDEND YIELD FUND</t>
  </si>
  <si>
    <t>TTSF96</t>
  </si>
  <si>
    <t>TATA ELSS TAX SAVER FUND</t>
  </si>
  <si>
    <t>TEQPEF</t>
  </si>
  <si>
    <t>TATA EQUITY P/E FUND</t>
  </si>
  <si>
    <t>TMIF</t>
  </si>
  <si>
    <t>TATA EQUITY SAVINGS FUND</t>
  </si>
  <si>
    <t>TCS</t>
  </si>
  <si>
    <t>TATA ETHICAL FUND</t>
  </si>
  <si>
    <t>TMCAPF</t>
  </si>
  <si>
    <t>TATA FLEXI CAP FUND</t>
  </si>
  <si>
    <t>TFEF</t>
  </si>
  <si>
    <t>TATA FOCUSED EQUITY FUND</t>
  </si>
  <si>
    <t>TGLDFOF</t>
  </si>
  <si>
    <t>TATA GOLD ETF FUND OF FUND</t>
  </si>
  <si>
    <t>TGLDETF</t>
  </si>
  <si>
    <t>TATA GOLD EXCHANGE TRADED FUND</t>
  </si>
  <si>
    <t>THOF</t>
  </si>
  <si>
    <t>TATA HOUSING OPPORTUNITIES FUND</t>
  </si>
  <si>
    <t>TEGF</t>
  </si>
  <si>
    <t>TATA HYBRID EQUITY FUND</t>
  </si>
  <si>
    <t>TICF</t>
  </si>
  <si>
    <t>TATA INDIA CONSUMER FUND</t>
  </si>
  <si>
    <t>TIPHF</t>
  </si>
  <si>
    <t>TATA INDIA PHARMA &amp; HEALTHCARE FUND</t>
  </si>
  <si>
    <t>TISF</t>
  </si>
  <si>
    <t>TATA INFRASTRUCTURE FUND</t>
  </si>
  <si>
    <t>TEOF</t>
  </si>
  <si>
    <t>TATA LARGE &amp; MID CAP FUND</t>
  </si>
  <si>
    <t>TTOFE</t>
  </si>
  <si>
    <t>TATA LARGE CAP FUND</t>
  </si>
  <si>
    <t>TINR</t>
  </si>
  <si>
    <t>TATA MID CAP GROWTH FUND</t>
  </si>
  <si>
    <t>TMAOF</t>
  </si>
  <si>
    <t>TATA MULTI ASSET OPPORTUNITIES FUND</t>
  </si>
  <si>
    <t>TMULTICF</t>
  </si>
  <si>
    <t>TATA MULTICAP FUND</t>
  </si>
  <si>
    <t>TNETF</t>
  </si>
  <si>
    <t>TATA NIFTY 50 EXCHANGE TRADED FUND</t>
  </si>
  <si>
    <t>TIFNA</t>
  </si>
  <si>
    <t>TATA NIFTY 50 INDEX FUND</t>
  </si>
  <si>
    <t>TNIDFOF</t>
  </si>
  <si>
    <t>TATA NIFTY INDIA DIGITAL ETF FUND OF FUND</t>
  </si>
  <si>
    <t>TNIDETF</t>
  </si>
  <si>
    <t>TATA NIFTY INDIA DIGITAL EXCHANGE TRADED FUND</t>
  </si>
  <si>
    <t>TNMMIF</t>
  </si>
  <si>
    <t>TATA NIFTY MIDCAP 150 MOMENTUM 50 INDEX FUND</t>
  </si>
  <si>
    <t>TNPBETF</t>
  </si>
  <si>
    <t>TATA NIFTY PRIVATE BANK EXCHANGE TRADED FUND</t>
  </si>
  <si>
    <t>TQNTF</t>
  </si>
  <si>
    <t>TATA QUANT FUND</t>
  </si>
  <si>
    <t>TREF</t>
  </si>
  <si>
    <t>TATA RESOURCES &amp; ENERGY FUND</t>
  </si>
  <si>
    <t>TRSFM</t>
  </si>
  <si>
    <t>TATA RETIREMENT SAVINGS FUND-MODERATE PLAN</t>
  </si>
  <si>
    <t>TRSFP</t>
  </si>
  <si>
    <t>TATA RETIREMENT SAVINGS FUND-PROGRESSIVE PLAN</t>
  </si>
  <si>
    <t>TIFSA</t>
  </si>
  <si>
    <t>TATA S&amp;P BSE SENSEX INDEX FUND</t>
  </si>
  <si>
    <t>TSLVFOF</t>
  </si>
  <si>
    <t>TATA SILVER ETF FUND OF FUND</t>
  </si>
  <si>
    <t>TSLVETF</t>
  </si>
  <si>
    <t>TATA SILVER EXCHANGE TRADED FUND</t>
  </si>
  <si>
    <t>TSCAPF</t>
  </si>
  <si>
    <t>TATA SMALL CAP FUND</t>
  </si>
  <si>
    <t>TYCF</t>
  </si>
  <si>
    <t>TATA YOUNG CITIZENS FUND</t>
  </si>
  <si>
    <t>Liquid</t>
  </si>
  <si>
    <t>TFRSTF</t>
  </si>
  <si>
    <t>TATA LIQUID FUND</t>
  </si>
  <si>
    <t>This product is suitable for investors who are seeking*:</t>
  </si>
  <si>
    <t>*Investors should consult their financial advisors if in doubt about whether the product is suitable for them</t>
  </si>
  <si>
    <t>Scheme Risk-O-Meter</t>
  </si>
  <si>
    <t>Benchmark Risk-O-Meter</t>
  </si>
  <si>
    <t>as on 31/01/24</t>
  </si>
  <si>
    <t>NAME OF THE INSTRUMENT</t>
  </si>
  <si>
    <t>YIELD ( IN % )</t>
  </si>
  <si>
    <t>RATINGS</t>
  </si>
  <si>
    <t>ISIN CODE</t>
  </si>
  <si>
    <t>QUANTITY</t>
  </si>
  <si>
    <t>MKT VAL(Rs. Lacs)</t>
  </si>
  <si>
    <t>% to NAV</t>
  </si>
  <si>
    <t>DEBT INSTRUMENTS</t>
  </si>
  <si>
    <t>A) LISTED/AWAITING LISTING ON STOCK EXCHANGES</t>
  </si>
  <si>
    <t>(I) GOVERNMENT SECURITIES</t>
  </si>
  <si>
    <t>SOV</t>
  </si>
  <si>
    <t>GOVERNMENT SECURITIES TOTAL</t>
  </si>
  <si>
    <t>(II) NON-CONVERTIBLE DEBENTURES/BONDS</t>
  </si>
  <si>
    <t>ICRA-AAA</t>
  </si>
  <si>
    <t>CRISIL-AAA</t>
  </si>
  <si>
    <t>NON-CONVERTIBLE DEBENTURES/BONDS TOTAL</t>
  </si>
  <si>
    <t>B) MONEY MARKET INSTRUMENTS</t>
  </si>
  <si>
    <t>CRISIL-A1+</t>
  </si>
  <si>
    <t>ICRA-A1+</t>
  </si>
  <si>
    <t>MONEY MARKET INSTRUMENTS TOTAL</t>
  </si>
  <si>
    <t>NA</t>
  </si>
  <si>
    <t>(C) TREPS</t>
  </si>
  <si>
    <t>PORTFOLIO TOTAL</t>
  </si>
  <si>
    <t>CASH / NET CURRENT ASSET</t>
  </si>
  <si>
    <t>NET ASSETS</t>
  </si>
  <si>
    <t>* % OF MARKET VALUE OF SECURITIES TO NET ASSETS IS &lt; 0.01</t>
  </si>
  <si>
    <t>** THINLY TRADED / NON TRADED SECURITIES / ILLIQUID SECURITIES</t>
  </si>
  <si>
    <t>THE SCHEME RISK-O-METERS AND SCHEME BENCHMARK RISK-O-METERS ARE AS OF</t>
  </si>
  <si>
    <t>31st January 2024</t>
  </si>
  <si>
    <t>NIL</t>
  </si>
  <si>
    <t>TOTAL BELOW INVESTMENT GRADE OR DEFAULT PROVIDED FOR:</t>
  </si>
  <si>
    <t>TOTAL OUTSTANDING EXPOSURE IN DERIVATIVE INSTRUMENTS :</t>
  </si>
  <si>
    <t>As mentioned below</t>
  </si>
  <si>
    <t>DIVIDEND DECLARED: NIL</t>
  </si>
  <si>
    <t>Details of Intra Scheme Investments as per given below Table</t>
  </si>
  <si>
    <t>Name of the Schemes</t>
  </si>
  <si>
    <t>Amount Invested ( Rs Crores)</t>
  </si>
  <si>
    <t>% of Investment by the Invested scheme</t>
  </si>
  <si>
    <t xml:space="preserve">^ Hedging positions through futures as on </t>
  </si>
  <si>
    <t>Underlying</t>
  </si>
  <si>
    <t>Long/Short</t>
  </si>
  <si>
    <t>Future price when purchased</t>
  </si>
  <si>
    <t>Current Price of the contract</t>
  </si>
  <si>
    <t>Margin maintained in Rs.lakhs</t>
  </si>
  <si>
    <t>Total % of Existing assets hedged through equity futures :</t>
  </si>
  <si>
    <t xml:space="preserve">For the period ended 31st January 2024 the following for hedging transactions through futures which have been squared off/expired </t>
  </si>
  <si>
    <t>Total Number of Contracts where stock futures were Bought :</t>
  </si>
  <si>
    <t>Nos.</t>
  </si>
  <si>
    <t>Total Number of Contracts where stock futures were Sold :</t>
  </si>
  <si>
    <t>Gross Notional Value of Contracts where stock futures were Sold :</t>
  </si>
  <si>
    <t xml:space="preserve"> Rs.</t>
  </si>
  <si>
    <t>Net Profit/(Net Loss) on all contracts combined :</t>
  </si>
  <si>
    <t xml:space="preserve">Other than Hedging positions through futures as on  </t>
  </si>
  <si>
    <t>Hedging Positions through Put Options as on 31st January 2024</t>
  </si>
  <si>
    <t>Number of Contracts</t>
  </si>
  <si>
    <t>Option Price when purchased</t>
  </si>
  <si>
    <t>Current Option Price</t>
  </si>
  <si>
    <t>Total %age of existing assets hedged through put options</t>
  </si>
  <si>
    <t>For the period ended 31st January 2024 the following for hedging transactions through options which have already been exercised/expired</t>
  </si>
  <si>
    <t>Total Number of contracts entered into</t>
  </si>
  <si>
    <t>Gross Notional Value of Contracts :</t>
  </si>
  <si>
    <t>Rs.</t>
  </si>
  <si>
    <t>Net Profit/Loss on all contracts</t>
  </si>
  <si>
    <t>Other than Hedging Positions through Options as on 31st January 2024</t>
  </si>
  <si>
    <t>Call / Put</t>
  </si>
  <si>
    <t>Hedging Positions through Interest Rate Swaps as on 31st January 2024</t>
  </si>
  <si>
    <t>Position</t>
  </si>
  <si>
    <t>Instrument Type</t>
  </si>
  <si>
    <t>Maturity/Next Interest Fixing Date **</t>
  </si>
  <si>
    <t>Notional Value (in Lakhs)</t>
  </si>
  <si>
    <t>**The maturity equivalent is the next interest fixing date in case of the floating Leg and for the Fixed leg it is the final maturity date of the contract.</t>
  </si>
  <si>
    <t>Tata Digital India Fund</t>
  </si>
  <si>
    <t>(An open-ended equity scheme investing in Information Technology Sector)</t>
  </si>
  <si>
    <t>•Long Term Capital Appreciation.</t>
  </si>
  <si>
    <t>•Investment in equity/equity related instruments of the companies in Information Technology Sector.</t>
  </si>
  <si>
    <t>INDUSTRY</t>
  </si>
  <si>
    <t/>
  </si>
  <si>
    <t>EQUITY &amp; EQUITY RELATED</t>
  </si>
  <si>
    <t>SILVER PHYSICAL -PURITY 999</t>
  </si>
  <si>
    <t>Precious Metals</t>
  </si>
  <si>
    <t>EQUITY &amp; EQUITY RELATED TOTAL</t>
  </si>
  <si>
    <t>(A) TREPS</t>
  </si>
  <si>
    <t xml:space="preserve">TOTAL VALUE AND PERCENTAGE OF ILLIQUID EQUITY SHARES : </t>
  </si>
  <si>
    <t>NAV AS ON 31-JAN-24: RS.7.1561 (DIRECT PLAN )</t>
  </si>
  <si>
    <t>TOTAL INVESTMENTS IN FOREIGN SECURITIES / ADRS / GDRS: NIL</t>
  </si>
  <si>
    <t>Name Of The Bank</t>
  </si>
  <si>
    <t>Amount of Margins_x000D_( Rs. in Lakhs )</t>
  </si>
  <si>
    <t>Cash As Margin</t>
  </si>
  <si>
    <t>Fixed Deposits</t>
  </si>
  <si>
    <t>Government Securities (Face Value)</t>
  </si>
  <si>
    <t>T-Bills (Face Value)</t>
  </si>
  <si>
    <t>Mutual Fund Units(Amt)</t>
  </si>
  <si>
    <t>Equity Margin</t>
  </si>
  <si>
    <t>Total Gross Margin</t>
  </si>
  <si>
    <t>GOLD PHYSICAL -  -PURITY  995</t>
  </si>
  <si>
    <t>GOLD PHYSICAL -  PURITY - 999</t>
  </si>
  <si>
    <t>NAV AS ON 31-JAN-24: RS.6.1588 (DIRECT PLAN)</t>
  </si>
  <si>
    <t>Tata Young Citizens' Fund</t>
  </si>
  <si>
    <t>(An open-ended fund for investment for children having a lock-in for at least 5 years or till the child attains age of majority (whichever is earlier))</t>
  </si>
  <si>
    <t>•Long Term Capital Appreciation by investing predominantly in equity &amp; equity related instruments.</t>
  </si>
  <si>
    <t>Banks</t>
  </si>
  <si>
    <t>INE040A01034</t>
  </si>
  <si>
    <t>Petroleum Products</t>
  </si>
  <si>
    <t>INE002A01018</t>
  </si>
  <si>
    <t>INE090A01021</t>
  </si>
  <si>
    <t>IT - Software</t>
  </si>
  <si>
    <t>INE009A01021</t>
  </si>
  <si>
    <t>INE036D01028</t>
  </si>
  <si>
    <t>INE467B01029</t>
  </si>
  <si>
    <t>Consumer Durables</t>
  </si>
  <si>
    <t>INE280A01028</t>
  </si>
  <si>
    <t>Diversified FMCG</t>
  </si>
  <si>
    <t>INE154A01025</t>
  </si>
  <si>
    <t>INE238A01034</t>
  </si>
  <si>
    <t>Construction</t>
  </si>
  <si>
    <t>INE018A01030</t>
  </si>
  <si>
    <t>INE237A01028</t>
  </si>
  <si>
    <t>INE262H01013</t>
  </si>
  <si>
    <t>Auto Components</t>
  </si>
  <si>
    <t>INE883A01011</t>
  </si>
  <si>
    <t>Electrical Equipment</t>
  </si>
  <si>
    <t>INE152A01029</t>
  </si>
  <si>
    <t>Cement &amp; Cement Products</t>
  </si>
  <si>
    <t>INE481G01011</t>
  </si>
  <si>
    <t>Transport Infrastructure</t>
  </si>
  <si>
    <t>INE517F01014</t>
  </si>
  <si>
    <t>Industrial Products</t>
  </si>
  <si>
    <t>INE536A01023</t>
  </si>
  <si>
    <t>Pharmaceuticals &amp; Biotechnology</t>
  </si>
  <si>
    <t>INE089A01023</t>
  </si>
  <si>
    <t>Realty</t>
  </si>
  <si>
    <t>INE671H01015</t>
  </si>
  <si>
    <t>Agricultural Food &amp; other Products</t>
  </si>
  <si>
    <t>INE192A01025</t>
  </si>
  <si>
    <t>Beverages</t>
  </si>
  <si>
    <t>INE854D01024</t>
  </si>
  <si>
    <t>INE030A01027</t>
  </si>
  <si>
    <t>INE461C01038</t>
  </si>
  <si>
    <t>Household Products</t>
  </si>
  <si>
    <t>INE668F01031</t>
  </si>
  <si>
    <t>INE302A01020</t>
  </si>
  <si>
    <t>Finance</t>
  </si>
  <si>
    <t>INE741K01010</t>
  </si>
  <si>
    <t>Chemicals &amp; Petrochemicals</t>
  </si>
  <si>
    <t>INE473A01011</t>
  </si>
  <si>
    <t>INE503A01015</t>
  </si>
  <si>
    <t>Capital Markets</t>
  </si>
  <si>
    <t>INE094J01016</t>
  </si>
  <si>
    <t>INE288B01029</t>
  </si>
  <si>
    <t>INE317I01021</t>
  </si>
  <si>
    <t>INE012A01025</t>
  </si>
  <si>
    <t>Diversified</t>
  </si>
  <si>
    <t>INE470A01017</t>
  </si>
  <si>
    <t>Insurance</t>
  </si>
  <si>
    <t>INE765G01017</t>
  </si>
  <si>
    <t>INE612J01015</t>
  </si>
  <si>
    <t>INE04I401011</t>
  </si>
  <si>
    <t>INE196A01026</t>
  </si>
  <si>
    <t>Retailing</t>
  </si>
  <si>
    <t>INE192R01011</t>
  </si>
  <si>
    <t>Leisure Services</t>
  </si>
  <si>
    <t>INE274F01020</t>
  </si>
  <si>
    <t>INE058A01010</t>
  </si>
  <si>
    <t>INE075A01022</t>
  </si>
  <si>
    <t>INE361B01024</t>
  </si>
  <si>
    <t>INE739E01017</t>
  </si>
  <si>
    <t>INE955V01021</t>
  </si>
  <si>
    <t>INE795G01014</t>
  </si>
  <si>
    <t>Healthcare Services</t>
  </si>
  <si>
    <t>INE682M01012</t>
  </si>
  <si>
    <t>Gas</t>
  </si>
  <si>
    <t>INE203G01027</t>
  </si>
  <si>
    <t>Transport Services</t>
  </si>
  <si>
    <t>INE766P01016</t>
  </si>
  <si>
    <t>INE054A01027</t>
  </si>
  <si>
    <t>AAVAS FINANCIERS LTD</t>
  </si>
  <si>
    <t>INE216P01012</t>
  </si>
  <si>
    <t>INE536H01010</t>
  </si>
  <si>
    <t>INDIAN BANK</t>
  </si>
  <si>
    <t>INE562A01011</t>
  </si>
  <si>
    <t>B) LISTED/AWAITING LISTING ON STOCK EXCHANGES</t>
  </si>
  <si>
    <t>BROOKFIELD INDIA REAL ESTATE TRUST</t>
  </si>
  <si>
    <t>INE0FDU25010</t>
  </si>
  <si>
    <t>A) REPO</t>
  </si>
  <si>
    <t>NAV AS ON 31-JAN-24: RS.54.6489 (REGULAR - GROWTH)</t>
  </si>
  <si>
    <t>NAV AS ON 31-JAN-24: RS.60.3269 (DIRECT - GROWTH)</t>
  </si>
  <si>
    <t>NAV AS ON 31-JUL-23: RS.47.9655 (REGULAR - GROWTH)</t>
  </si>
  <si>
    <t>NAV AS ON 31-JUL-23: RS.52.8323 (DIRECT - GROWTH)</t>
  </si>
  <si>
    <t>Tata Small Cap Fund</t>
  </si>
  <si>
    <t>(An open ended equity scheme predominantly investing in small cap stocks)</t>
  </si>
  <si>
    <t>•Long Term Capital Appreciation</t>
  </si>
  <si>
    <t>•Predominant investment in equity/equity related instruments of small cap companies.</t>
  </si>
  <si>
    <t>INE043D01016</t>
  </si>
  <si>
    <t>Commercial Services &amp; Supplies</t>
  </si>
  <si>
    <t>INE615P01015</t>
  </si>
  <si>
    <t>INE373A01013</t>
  </si>
  <si>
    <t>INE944F01028</t>
  </si>
  <si>
    <t>INE263M01029</t>
  </si>
  <si>
    <t>NETWEB TECHNOLOGIES INDIA LTD</t>
  </si>
  <si>
    <t>IT - Hardware</t>
  </si>
  <si>
    <t>INE0NT901020</t>
  </si>
  <si>
    <t>INE280B01018</t>
  </si>
  <si>
    <t>INE08LI01020</t>
  </si>
  <si>
    <t>INE891D01026</t>
  </si>
  <si>
    <t>INE0BV301023</t>
  </si>
  <si>
    <t>INE811A01020</t>
  </si>
  <si>
    <t>INE999A01015</t>
  </si>
  <si>
    <t>Textiles &amp; Apparels</t>
  </si>
  <si>
    <t>INE887G01027</t>
  </si>
  <si>
    <t>INE418H01029</t>
  </si>
  <si>
    <t>INE03QK01018</t>
  </si>
  <si>
    <t>INE209A01019</t>
  </si>
  <si>
    <t>Industrial Manufacturing</t>
  </si>
  <si>
    <t>INE634A01018</t>
  </si>
  <si>
    <t>INE075I01017</t>
  </si>
  <si>
    <t>INE508G01029</t>
  </si>
  <si>
    <t>INE298J01013</t>
  </si>
  <si>
    <t>SAMHI HOTELS LTD</t>
  </si>
  <si>
    <t>INE08U801020</t>
  </si>
  <si>
    <t>INE066O01014</t>
  </si>
  <si>
    <t>INE498B01024</t>
  </si>
  <si>
    <t>INE235A01022</t>
  </si>
  <si>
    <t>INE475B01022</t>
  </si>
  <si>
    <t>INE120A01034</t>
  </si>
  <si>
    <t>INE386A01015</t>
  </si>
  <si>
    <t>R R KABEL LTD</t>
  </si>
  <si>
    <t>INE777K01022</t>
  </si>
  <si>
    <t>INE987B01026</t>
  </si>
  <si>
    <t>INE133A01011</t>
  </si>
  <si>
    <t>Fertilizers &amp; Agrochemicals</t>
  </si>
  <si>
    <t>INE613A01020</t>
  </si>
  <si>
    <t>INE688A01022</t>
  </si>
  <si>
    <t>INE227C01017</t>
  </si>
  <si>
    <t>INE491J01022</t>
  </si>
  <si>
    <t>INE128A01029</t>
  </si>
  <si>
    <t>INE602A01031</t>
  </si>
  <si>
    <t>INE371A01025</t>
  </si>
  <si>
    <t>Other Construction Materials</t>
  </si>
  <si>
    <t>INE614A01028</t>
  </si>
  <si>
    <t>EUREKA FORBES LTD</t>
  </si>
  <si>
    <t>INE0KCE01017</t>
  </si>
  <si>
    <t>Ferrous Metals</t>
  </si>
  <si>
    <t>INE884B01025</t>
  </si>
  <si>
    <t>INE845D01014</t>
  </si>
  <si>
    <t>VARDHMAN SPECIAL STEELS LTD</t>
  </si>
  <si>
    <t>INE050M01012</t>
  </si>
  <si>
    <t>GODREJ INDUSTRIES LTD</t>
  </si>
  <si>
    <t>INE233A01035</t>
  </si>
  <si>
    <t>INE449A01011</t>
  </si>
  <si>
    <t>INE0O3901029</t>
  </si>
  <si>
    <t>POWERGRID INFRASTRUCTURE INVESTMENT TRUST</t>
  </si>
  <si>
    <t>Power</t>
  </si>
  <si>
    <t>INE0GGX23010</t>
  </si>
  <si>
    <t>NAV AS ON 31-JAN-24: RS.32.9489 (REGULAR - IDCW)</t>
  </si>
  <si>
    <t>NAV AS ON 31-JAN-24: RS.32.9489 (REGULAR - GROWTH)</t>
  </si>
  <si>
    <t>NAV AS ON 31-JAN-24: RS.36.2586 (DIRECT - IDCW)</t>
  </si>
  <si>
    <t>NAV AS ON 31-JAN-24: RS.36.2586 (DIRECT - GROWTH)</t>
  </si>
  <si>
    <t>NAV AS ON 31-JUL-23: RS.28.2722 (REGULAR - IDCW)</t>
  </si>
  <si>
    <t>NAV AS ON 31-JUL-23: RS.28.2722 (REGULAR - GROWTH)</t>
  </si>
  <si>
    <t>NAV AS ON 31-JUL-23: RS.30.8847 (DIRECT - IDCW)</t>
  </si>
  <si>
    <t>NAV AS ON 31-JUL-23: RS.30.8847 (DIRECT - GROWTH)</t>
  </si>
  <si>
    <t>PORTFOLIO TURNOVER RATIO: 0.14 TIMES</t>
  </si>
  <si>
    <t>INF277KA1984</t>
  </si>
  <si>
    <t>NAV AS ON 31-JAN-24: RS.10.012 (REGULAR - IDCW)</t>
  </si>
  <si>
    <t>NAV AS ON 31-JAN-24: RS.10.012 (REGULAR - GROWTH)</t>
  </si>
  <si>
    <t>NAV AS ON 31-JAN-24: RS.10.1035 (DIRECT - IDCW)</t>
  </si>
  <si>
    <t>NAV AS ON 31-JAN-24: RS.10.1035 (DIRECT - GROWTH)</t>
  </si>
  <si>
    <t xml:space="preserve">Tata  S&amp;P BSE Sensex Index Fund </t>
  </si>
  <si>
    <t>(An open-ended equity scheme tracking S&amp;P BSE Sensex)</t>
  </si>
  <si>
    <t>•To reflect / mirror the S&amp;P BSE Sensex returns by investing in the same stocks which comprises of S&amp;PBSE Sensex.</t>
  </si>
  <si>
    <t>Telecom - Services</t>
  </si>
  <si>
    <t>INE397D01024</t>
  </si>
  <si>
    <t>STATE BANK OF INDIA</t>
  </si>
  <si>
    <t>INE062A01020</t>
  </si>
  <si>
    <t>INE296A01024</t>
  </si>
  <si>
    <t>INE860A01027</t>
  </si>
  <si>
    <t>Automobiles</t>
  </si>
  <si>
    <t>INE155A01022</t>
  </si>
  <si>
    <t>INE101A01026</t>
  </si>
  <si>
    <t>INE044A01036</t>
  </si>
  <si>
    <t>INE733E01010</t>
  </si>
  <si>
    <t>INE585B01010</t>
  </si>
  <si>
    <t>INE021A01026</t>
  </si>
  <si>
    <t>INE752E01010</t>
  </si>
  <si>
    <t>INE081A01020</t>
  </si>
  <si>
    <t>INE095A01012</t>
  </si>
  <si>
    <t>Food Products</t>
  </si>
  <si>
    <t>INE239A01024</t>
  </si>
  <si>
    <t>INE918I01026</t>
  </si>
  <si>
    <t>INE669C01036</t>
  </si>
  <si>
    <t>INE019A01038</t>
  </si>
  <si>
    <t>NAV AS ON 31-JAN-24: RS.178.3058 (REGULAR - GROWTH)</t>
  </si>
  <si>
    <t>NAV AS ON 31-JAN-24: RS.187.865 (DIRECT - GROWTH)</t>
  </si>
  <si>
    <t>NAV AS ON 31-JUL-23: RS.165.1384 (REGULAR - GROWTH)</t>
  </si>
  <si>
    <t>NAV AS ON 31-JUL-23: RS.173.7252 (DIRECT - GROWTH)</t>
  </si>
  <si>
    <t>PORTFOLIO TURNOVER RATIO: 0.06 TIMES</t>
  </si>
  <si>
    <t>Tata Retirement Savings Fund -PROGRESSIVE PLAN</t>
  </si>
  <si>
    <t>(An open ended retirement solution oriented scheme having a lock-in of 5 years or till retirement age (whichever is earlier))</t>
  </si>
  <si>
    <t>TRSF-PROGRESSIVE PLAN: • Long Term Capital Appreciation. • An equity oriented (between 85%-100%) savings scheme which provides tool for retirement planning to individual investors.</t>
  </si>
  <si>
    <t>Agricultural, Commercial &amp; Construction Vehicles</t>
  </si>
  <si>
    <t>INE209L01016</t>
  </si>
  <si>
    <t>INE343H01029</t>
  </si>
  <si>
    <t>INE702C01027</t>
  </si>
  <si>
    <t>Financial Technology (Fintech)</t>
  </si>
  <si>
    <t>INE417T01026</t>
  </si>
  <si>
    <t>INE371P01015</t>
  </si>
  <si>
    <t>INE233B01017</t>
  </si>
  <si>
    <t>INE797F01020</t>
  </si>
  <si>
    <t>INE619B01017</t>
  </si>
  <si>
    <t>INE406A01037</t>
  </si>
  <si>
    <t>INE158A01026</t>
  </si>
  <si>
    <t>INE455K01017</t>
  </si>
  <si>
    <t>KAYNES TECHNOLOGY INDIA LTD</t>
  </si>
  <si>
    <t>INE918Z01012</t>
  </si>
  <si>
    <t>Aerospace and Defense</t>
  </si>
  <si>
    <t>INE263A01024</t>
  </si>
  <si>
    <t>IT - Services</t>
  </si>
  <si>
    <t>INE136B01020</t>
  </si>
  <si>
    <t>INE414G01012</t>
  </si>
  <si>
    <t>INE935N01020</t>
  </si>
  <si>
    <t>INE323A01026</t>
  </si>
  <si>
    <t>INE321T01012</t>
  </si>
  <si>
    <t>INE347G01014</t>
  </si>
  <si>
    <t>INE278Y01022</t>
  </si>
  <si>
    <t>INE214T01019</t>
  </si>
  <si>
    <t>Entertainment</t>
  </si>
  <si>
    <t>INE979A01025</t>
  </si>
  <si>
    <t>INE00LO01017</t>
  </si>
  <si>
    <t>INE118D01016</t>
  </si>
  <si>
    <t>INE199A01012</t>
  </si>
  <si>
    <t>JIO FINANCIAL SERVICES LTD</t>
  </si>
  <si>
    <t>INE758E01017</t>
  </si>
  <si>
    <t>INE318A01026</t>
  </si>
  <si>
    <t>INE457L01011</t>
  </si>
  <si>
    <t>INE866R01028</t>
  </si>
  <si>
    <t>INE743M01012</t>
  </si>
  <si>
    <t>NAV AS ON 31-JAN-24: RS.54.3463 (REGULAR - GROWTH)</t>
  </si>
  <si>
    <t>NAV AS ON 31-JAN-24: RS.64.5993 (DIRECT - GROWTH)</t>
  </si>
  <si>
    <t>NAV AS ON 31-JUL-23: RS.47.595 (REGULAR - GROWTH)</t>
  </si>
  <si>
    <t>NAV AS ON 31-JUL-23: RS.56.1602 (DIRECT - GROWTH)</t>
  </si>
  <si>
    <t>PORTFOLIO TURNOVER RATIO: 0.33 TIMES</t>
  </si>
  <si>
    <t>Tata Retirement Savings Fund - MODERATE PLAN</t>
  </si>
  <si>
    <t>TRSF-MODERATE PLAN: • Long Term Capital Appreciation &amp; Current Income. •   A predominantly equity oriented (between 65%-85%) savings scheme which provides tool for retirement planning to individual investors.</t>
  </si>
  <si>
    <t>GOI - 7.38% (20/06/2027)</t>
  </si>
  <si>
    <t>IN0020220037</t>
  </si>
  <si>
    <t>GOI - 7.27% (08/04/2026)</t>
  </si>
  <si>
    <t>IN0020190016</t>
  </si>
  <si>
    <t>GOI - 6.79% (26/12/2029)</t>
  </si>
  <si>
    <t>IN0020160118</t>
  </si>
  <si>
    <t>GOI - 6.10% (12/07/2031)</t>
  </si>
  <si>
    <t>IN0020210095</t>
  </si>
  <si>
    <t>GOI - 7.36% (12/09/2052)</t>
  </si>
  <si>
    <t>IN0020220086</t>
  </si>
  <si>
    <t>GOI - 7.26% (14/01/2029)</t>
  </si>
  <si>
    <t>IN0020180454</t>
  </si>
  <si>
    <t>INE040A08666</t>
  </si>
  <si>
    <t>** 06.35 % MINDSPACE BUSINESS PARKS REIT - 31/12/2024</t>
  </si>
  <si>
    <t>INE0CCU07058</t>
  </si>
  <si>
    <t>INE377Y07227</t>
  </si>
  <si>
    <t>INE936D07174</t>
  </si>
  <si>
    <t>INE999X07014</t>
  </si>
  <si>
    <t>INE001W07011</t>
  </si>
  <si>
    <t>CRISIL-AA+</t>
  </si>
  <si>
    <t>INE343G08026</t>
  </si>
  <si>
    <t>INE961M07017</t>
  </si>
  <si>
    <t>INE403D08165</t>
  </si>
  <si>
    <t>** 07.42 % POWER FINANCE CORPORATION - 19/11/2024</t>
  </si>
  <si>
    <t>INE134E08KH0</t>
  </si>
  <si>
    <t>INE848E07AY3</t>
  </si>
  <si>
    <t>INE848E07BB9</t>
  </si>
  <si>
    <t>INE964M07011</t>
  </si>
  <si>
    <t>B) REPO</t>
  </si>
  <si>
    <t>NAV AS ON 31-JAN-24: RS.53.5601 (REGULAR - GROWTH)</t>
  </si>
  <si>
    <t>NAV AS ON 31-JAN-24: RS.62.4885 (DIRECT - GROWTH)</t>
  </si>
  <si>
    <t>NAV AS ON 31-JUL-23: RS.48.0832 (REGULAR - GROWTH)</t>
  </si>
  <si>
    <t>NAV AS ON 31-JUL-23: RS.55.6997 (DIRECT - GROWTH)</t>
  </si>
  <si>
    <t>Tata Resources &amp; Energy Fund</t>
  </si>
  <si>
    <t>(An open-ended equity scheme investing in Resources &amp; Energy Sector)</t>
  </si>
  <si>
    <t>•Investment in equity/equity related instruments of the companies in the Resources &amp; Energy sector in India.</t>
  </si>
  <si>
    <t>INE079A01024</t>
  </si>
  <si>
    <t>INE245A01021</t>
  </si>
  <si>
    <t>INE220G01021</t>
  </si>
  <si>
    <t>OIL &amp; NATURAL GAS CO.</t>
  </si>
  <si>
    <t>Oil</t>
  </si>
  <si>
    <t>INE213A01029</t>
  </si>
  <si>
    <t>INE047A01021</t>
  </si>
  <si>
    <t>INE094A01015</t>
  </si>
  <si>
    <t>Diversified Metals</t>
  </si>
  <si>
    <t>INE205A01025</t>
  </si>
  <si>
    <t>INE749A01030</t>
  </si>
  <si>
    <t>INE00R701025</t>
  </si>
  <si>
    <t>INE331A01037</t>
  </si>
  <si>
    <t>INE603J01030</t>
  </si>
  <si>
    <t>Consumable Fuels</t>
  </si>
  <si>
    <t>INE522F01014</t>
  </si>
  <si>
    <t>INE421D01022</t>
  </si>
  <si>
    <t>PARADEEP PHOSPHATES LTD</t>
  </si>
  <si>
    <t>INE088F01024</t>
  </si>
  <si>
    <t>INE129A01019</t>
  </si>
  <si>
    <t>INE029A01011</t>
  </si>
  <si>
    <t>Non - Ferrous Metals</t>
  </si>
  <si>
    <t>INE038A01020</t>
  </si>
  <si>
    <t>INE119A01028</t>
  </si>
  <si>
    <t>INE844O01030</t>
  </si>
  <si>
    <t>INE769A01020</t>
  </si>
  <si>
    <t>INE258G01013</t>
  </si>
  <si>
    <t>INE647A01010</t>
  </si>
  <si>
    <t>INE169A01031</t>
  </si>
  <si>
    <t>INE048G01026</t>
  </si>
  <si>
    <t>INE03YM01018</t>
  </si>
  <si>
    <t>INE628A01036</t>
  </si>
  <si>
    <t>INE047A20013</t>
  </si>
  <si>
    <t>NAV AS ON 31-JAN-24: RS.35.0167 (REGULAR - IDCW)</t>
  </si>
  <si>
    <t>NAV AS ON 31-JAN-24: RS.38.2859 (REGULAR - GROWTH)</t>
  </si>
  <si>
    <t>NAV AS ON 31-JAN-24: RS.43.88 (DIRECT - IDCW)</t>
  </si>
  <si>
    <t>NAV AS ON 31-JAN-24: RS.43.88 (DIRECT - GROWTH)</t>
  </si>
  <si>
    <t>NAV AS ON 31-JUL-23: RS.29.0455 (REGULAR - IDCW)</t>
  </si>
  <si>
    <t>NAV AS ON 31-JUL-23: RS.31.7566 (REGULAR - GROWTH)</t>
  </si>
  <si>
    <t>NAV AS ON 31-JUL-23: RS.36.1097 (DIRECT - IDCW)</t>
  </si>
  <si>
    <t>NAV AS ON 31-JUL-23: RS.36.1097 (DIRECT - GROWTH)</t>
  </si>
  <si>
    <t>Tata Quant Fund</t>
  </si>
  <si>
    <t>(An open-ended equity scheme following quant based investing theme)</t>
  </si>
  <si>
    <t>•Medium to Long Term Capital Appreciation.</t>
  </si>
  <si>
    <t>•Investment in equity &amp; equity related instruments selected based on quant model.</t>
  </si>
  <si>
    <t>INE018E01016</t>
  </si>
  <si>
    <t>LIFE INSURANCE CORPORATION OF INDIA</t>
  </si>
  <si>
    <t>INE0J1Y01017</t>
  </si>
  <si>
    <t>INE358A01014</t>
  </si>
  <si>
    <t>INE674K01013</t>
  </si>
  <si>
    <t>INE545U01014</t>
  </si>
  <si>
    <t>INE671A01010</t>
  </si>
  <si>
    <t>INE774D01024</t>
  </si>
  <si>
    <t>INE003A01024</t>
  </si>
  <si>
    <t>(I) NON-CONVERTIBLE DEBENTURES/BONDS</t>
  </si>
  <si>
    <t>INE216A08027</t>
  </si>
  <si>
    <t>NAV AS ON 31-JAN-24: RS.13.2692 (REGULAR - IDCW)</t>
  </si>
  <si>
    <t>NAV AS ON 31-JAN-24: RS.13.2692 (REGULAR - GROWTH)</t>
  </si>
  <si>
    <t>NAV AS ON 31-JAN-24: RS.14.1903 (DIRECT - IDCW)</t>
  </si>
  <si>
    <t>NAV AS ON 31-JAN-24: RS.14.1903 (DIRECT - GROWTH)</t>
  </si>
  <si>
    <t>NAV AS ON 31-JUL-23: RS.11.8796 (REGULAR - IDCW)</t>
  </si>
  <si>
    <t>NAV AS ON 31-JUL-23: RS.11.8796 (REGULAR - GROWTH)</t>
  </si>
  <si>
    <t>NAV AS ON 31-JUL-23: RS.12.6082 (DIRECT - IDCW)</t>
  </si>
  <si>
    <t>NAV AS ON 31-JUL-23: RS.12.6082 (DIRECT - GROWTH)</t>
  </si>
  <si>
    <t>Tata Nifty Private Bank Exchange Traded Fund</t>
  </si>
  <si>
    <t>(An Open-Ended Exchange Traded Fund replicating/ tracking -Nifty Private Bank Index)</t>
  </si>
  <si>
    <t>•Long Term Capital Growth.</t>
  </si>
  <si>
    <t>•An exchange traded fund that aims to provide returns that closely correspond to the returns provided by Nifty Private Bank Index, subject to tracking error</t>
  </si>
  <si>
    <t>INE171A01029</t>
  </si>
  <si>
    <t>INE092T01019</t>
  </si>
  <si>
    <t>INE976G01028</t>
  </si>
  <si>
    <t>INE491A01021</t>
  </si>
  <si>
    <t>NAV AS ON 31-JAN-24: RS.240.9908 (DIRECT PLAN)</t>
  </si>
  <si>
    <t>NAV AS ON 31-JUL-23: RS.238.4093 (DIRECT PLAN)</t>
  </si>
  <si>
    <t>PORTFOLIO TURNOVER RATIO: 0.09 TIMES</t>
  </si>
  <si>
    <t>(An open-ended scheme replicating/tracking NIFTY Midcap 150 Momentum 50 Index)</t>
  </si>
  <si>
    <t>•Investment in equity and equity related instruments comprised in Nifty Midcap 150 Momentum 50 Index.</t>
  </si>
  <si>
    <t>INE020B01018</t>
  </si>
  <si>
    <t>INE134E01011</t>
  </si>
  <si>
    <t>INE326A01037</t>
  </si>
  <si>
    <t>INE053F01010</t>
  </si>
  <si>
    <t>INE257A01026</t>
  </si>
  <si>
    <t>Minerals &amp; Mining</t>
  </si>
  <si>
    <t>INE584A01023</t>
  </si>
  <si>
    <t>INE127D01025</t>
  </si>
  <si>
    <t>INE195A01028</t>
  </si>
  <si>
    <t>INE811K01011</t>
  </si>
  <si>
    <t>INE027H01010</t>
  </si>
  <si>
    <t>INE540L01014</t>
  </si>
  <si>
    <t>INE465A01025</t>
  </si>
  <si>
    <t>INE660A01013</t>
  </si>
  <si>
    <t>INE211B01039</t>
  </si>
  <si>
    <t>INE670K01029</t>
  </si>
  <si>
    <t>INE813H01021</t>
  </si>
  <si>
    <t>INE061F01013</t>
  </si>
  <si>
    <t>INE067A01029</t>
  </si>
  <si>
    <t>INE571A01038</t>
  </si>
  <si>
    <t>INE093I01010</t>
  </si>
  <si>
    <t>UNION BANK OF INDIA</t>
  </si>
  <si>
    <t>INE692A01016</t>
  </si>
  <si>
    <t>INE848E01016</t>
  </si>
  <si>
    <t>INE498L01015</t>
  </si>
  <si>
    <t>INE031B01049</t>
  </si>
  <si>
    <t>MAZAGON DOCK SHIPBUILDERS LTD</t>
  </si>
  <si>
    <t>INE249Z01012</t>
  </si>
  <si>
    <t>FERTILIZERS AND CHEMICALS TRAVANCORE LTD</t>
  </si>
  <si>
    <t>INE188A01015</t>
  </si>
  <si>
    <t>INE342J01019</t>
  </si>
  <si>
    <t>INE212H01026</t>
  </si>
  <si>
    <t>INE042A01014</t>
  </si>
  <si>
    <t>GENERAL INSURANCE CORPORATION OF INDIA</t>
  </si>
  <si>
    <t>INE481Y01014</t>
  </si>
  <si>
    <t>INE470Y01017</t>
  </si>
  <si>
    <t>INE387A01021</t>
  </si>
  <si>
    <t>INE930H01031</t>
  </si>
  <si>
    <t>INE405E01023</t>
  </si>
  <si>
    <t>CRISIL</t>
  </si>
  <si>
    <t>INE007A01025</t>
  </si>
  <si>
    <t>INE424H01027</t>
  </si>
  <si>
    <t>NAV AS ON 31-JAN-24: RS.15.4275 (REGULAR - IDCW)</t>
  </si>
  <si>
    <t>NAV AS ON 31-JAN-24: RS.15.4275 (REGULAR - GROWTH)</t>
  </si>
  <si>
    <t>NAV AS ON 31-JAN-24: RS.15.5968 (DIRECT - IDCW)</t>
  </si>
  <si>
    <t>NAV AS ON 31-JAN-24: RS.15.5968 (DIRECT - GROWTH)</t>
  </si>
  <si>
    <t>NAV AS ON 31-JUL-23: RS.11.4836 (REGULAR - IDCW)</t>
  </si>
  <si>
    <t>NAV AS ON 31-JUL-23: RS.11.4836 (REGULAR - GROWTH)</t>
  </si>
  <si>
    <t>NAV AS ON 31-JUL-23: RS.11.5669 (DIRECT - IDCW)</t>
  </si>
  <si>
    <t>NAV AS ON 31-JUL-23: RS.11.5669 (DIRECT - GROWTH)</t>
  </si>
  <si>
    <t>Tata Nifty India Digital Exchange Traded Fund</t>
  </si>
  <si>
    <t>(An Open-Ended Exchange Traded Fund replicating/tracking Nifty India Digital Index)</t>
  </si>
  <si>
    <t>•An exchange traded fund that aims to provide returns that corresponds to the returns provided by Nifty India Digital Index, subject to tracking error.</t>
  </si>
  <si>
    <t>INE758T01015</t>
  </si>
  <si>
    <t>INE663F01024</t>
  </si>
  <si>
    <t>INE335Y01020</t>
  </si>
  <si>
    <t>FSN E COMMERCE VENTURES LTD</t>
  </si>
  <si>
    <t>INE388Y01029</t>
  </si>
  <si>
    <t>INE151A01013</t>
  </si>
  <si>
    <t>INE982J01020</t>
  </si>
  <si>
    <t>INE669E01016</t>
  </si>
  <si>
    <t>INE591G01017</t>
  </si>
  <si>
    <t>INE933S01016</t>
  </si>
  <si>
    <t>INE670A01012</t>
  </si>
  <si>
    <t>INE356A01018</t>
  </si>
  <si>
    <t>INE010V01017</t>
  </si>
  <si>
    <t>INE881D01027</t>
  </si>
  <si>
    <t>INE269A01021</t>
  </si>
  <si>
    <t>INE836A01035</t>
  </si>
  <si>
    <t>INE306R01017</t>
  </si>
  <si>
    <t>INE00WC01027</t>
  </si>
  <si>
    <t>INE483C01032</t>
  </si>
  <si>
    <t>INE419U01012</t>
  </si>
  <si>
    <t>NAV AS ON 31-JAN-24: RS.78.4681 (DIRECT PLAN)</t>
  </si>
  <si>
    <t>NAV AS ON 31-JUL-23: RS.62.0158 (DIRECT PLAN)</t>
  </si>
  <si>
    <t>Tata Nifty India Digital Exchange Traded Fund of Fund</t>
  </si>
  <si>
    <t>(An Open ended fund of fund scheme investing in Tata Nifty India Digital Exchange Traded Fund)</t>
  </si>
  <si>
    <t>•Investment in Tata Nifty India Digital Exchange Traded Fund.</t>
  </si>
  <si>
    <t>MUTUAL FUND UNITS</t>
  </si>
  <si>
    <t>Mutual Fund</t>
  </si>
  <si>
    <t>INF277KA1364</t>
  </si>
  <si>
    <t>NAV AS ON 31-JAN-24: RS.12.2804 (REGULAR - IDCW)</t>
  </si>
  <si>
    <t>NAV AS ON 31-JAN-24: RS.12.2804 (REGULAR - GROWTH)</t>
  </si>
  <si>
    <t>NAV AS ON 31-JAN-24: RS.12.3917 (DIRECT - IDCW)</t>
  </si>
  <si>
    <t>NAV AS ON 31-JAN-24: RS.12.3917 (DIRECT - GROWTH)</t>
  </si>
  <si>
    <t>NAV AS ON 31-JUL-23: RS.9.7847 (REGULAR - IDCW)</t>
  </si>
  <si>
    <t>NAV AS ON 31-JUL-23: RS.9.7847 (REGULAR - GROWTH)</t>
  </si>
  <si>
    <t>NAV AS ON 31-JUL-23: RS.9.8524 (DIRECT - IDCW)</t>
  </si>
  <si>
    <t>NAV AS ON 31-JUL-23: RS.9.8524 (DIRECT - GROWTH)</t>
  </si>
  <si>
    <t>PORTFOLIO TURNOVER RATIO: 0.03 TIMES</t>
  </si>
  <si>
    <t>Tata Nifty 50 Index Fund</t>
  </si>
  <si>
    <t>(An open-ended equity scheme tracking Nifty 50 Index)</t>
  </si>
  <si>
    <t>• Long Term Capital Appreciation</t>
  </si>
  <si>
    <t>•To reflect / mirror the Nifty 50 returns by investing in the same stocks which comprises of NIFTY50.</t>
  </si>
  <si>
    <t>INE742F01042</t>
  </si>
  <si>
    <t>INE917I01010</t>
  </si>
  <si>
    <t>Metals &amp; Minerals Trading</t>
  </si>
  <si>
    <t>INE423A01024</t>
  </si>
  <si>
    <t>INE059A01026</t>
  </si>
  <si>
    <t>INE437A01024</t>
  </si>
  <si>
    <t>INE123W01016</t>
  </si>
  <si>
    <t>INE216A01030</t>
  </si>
  <si>
    <t>INE066A01021</t>
  </si>
  <si>
    <t>NAV AS ON 31-JAN-24: RS.133.6499 (REGULAR - GROWTH)</t>
  </si>
  <si>
    <t>NAV AS ON 31-JAN-24: RS.144.2699 (DIRECT - GROWTH)</t>
  </si>
  <si>
    <t>NAV AS ON 31-JUL-23: RS.121.3657 (REGULAR - GROWTH)</t>
  </si>
  <si>
    <t>NAV AS ON 31-JUL-23: RS.130.7966 (DIRECT - GROWTH)</t>
  </si>
  <si>
    <t>PORTFOLIO TURNOVER RATIO: 0.04 TIMES</t>
  </si>
  <si>
    <t>Tata Nifty 50 Exchange Traded Fund</t>
  </si>
  <si>
    <t>(An Open Ended Exchange Traded Fund tracking Nifty 50 Index)</t>
  </si>
  <si>
    <t>•Investments in Equity &amp; Equity related instruments covered by Nifty 50 Index.</t>
  </si>
  <si>
    <t>NAV AS ON 31-JAN-24: RS.229.6975 (DIRECT PLAN)</t>
  </si>
  <si>
    <t>NAV AS ON 31-JUL-23: RS.208.0398 (DIRECT PLAN)</t>
  </si>
  <si>
    <t>(An open ended equity scheme investing across large cap, mid cap, small cap stocks)</t>
  </si>
  <si>
    <t>•To Generate Long Term Capital Appreciation.</t>
  </si>
  <si>
    <t>•An open ended equity scheme investing across large cap, mid cap and small cap stocks</t>
  </si>
  <si>
    <t>YATRA ONLINE LTD</t>
  </si>
  <si>
    <t>INE0JR601024</t>
  </si>
  <si>
    <t>INE572E01012</t>
  </si>
  <si>
    <t>INE208A01029</t>
  </si>
  <si>
    <t>INE477A01020</t>
  </si>
  <si>
    <t>INE775A01035</t>
  </si>
  <si>
    <t>INE791I01019</t>
  </si>
  <si>
    <t>INE217B01036</t>
  </si>
  <si>
    <t>INE226A01021</t>
  </si>
  <si>
    <t>INE063P01018</t>
  </si>
  <si>
    <t>INE934S01014</t>
  </si>
  <si>
    <t>INE298A01020</t>
  </si>
  <si>
    <t>Personal Products</t>
  </si>
  <si>
    <t>INE016A01026</t>
  </si>
  <si>
    <t>INE191H01014</t>
  </si>
  <si>
    <t>INE228A01035</t>
  </si>
  <si>
    <t>INE382M01027</t>
  </si>
  <si>
    <t>INE647O01011</t>
  </si>
  <si>
    <t>INE271C01023</t>
  </si>
  <si>
    <t>RESTAURANT BRANDS ASIA LTD</t>
  </si>
  <si>
    <t>INE07T201019</t>
  </si>
  <si>
    <t>INE634I01029</t>
  </si>
  <si>
    <t>INE256A01028</t>
  </si>
  <si>
    <t>INE142Z01019</t>
  </si>
  <si>
    <t>INE039C01032</t>
  </si>
  <si>
    <t>INE140A01024</t>
  </si>
  <si>
    <t>INE176B01034</t>
  </si>
  <si>
    <t>RISHABH INSTRUMENTS LTD</t>
  </si>
  <si>
    <t>INE0N2P01017</t>
  </si>
  <si>
    <t>EMBASSY OFFICE PARKS REIT</t>
  </si>
  <si>
    <t>INE041025011</t>
  </si>
  <si>
    <t>NAV AS ON 31-JAN-24: RS.13.0154 (REGULAR - IDCW)</t>
  </si>
  <si>
    <t>NAV AS ON 31-JAN-24: RS.13.0154 (REGULAR - GROWTH)</t>
  </si>
  <si>
    <t>NAV AS ON 31-JAN-24: RS.13.2307 (DIRECT - IDCW)</t>
  </si>
  <si>
    <t>NAV AS ON 31-JAN-24: RS.13.2307 (DIRECT - GROWTH)</t>
  </si>
  <si>
    <t>NAV AS ON 31-JUL-23: RS.11.5023 (REGULAR - IDCW)</t>
  </si>
  <si>
    <t>NAV AS ON 31-JUL-23: RS.11.5023 (REGULAR - GROWTH)</t>
  </si>
  <si>
    <t>NAV AS ON 31-JUL-23: RS.11.595 (DIRECT - IDCW)</t>
  </si>
  <si>
    <t>NAV AS ON 31-JUL-23: RS.11.595 (DIRECT - GROWTH)</t>
  </si>
  <si>
    <t>PORTFOLIO TURNOVER RATIO: 0.07 TIMES</t>
  </si>
  <si>
    <t>Gross Notional Value of Contracts where stock futures were Bought :</t>
  </si>
  <si>
    <t>Tata Multi Asset Opportunities Fund</t>
  </si>
  <si>
    <t>(An open ended scheme investing in equity, debt &amp; exchange traded commodity derivatives)</t>
  </si>
  <si>
    <t>•Investment in equity &amp; equity related instruments, debt instruments, exchange traded commodity derivatives and other instruments.</t>
  </si>
  <si>
    <t>SILVER (30 KG) COMMODITY</t>
  </si>
  <si>
    <t>COPPER (2500 KGS) COMMODITY</t>
  </si>
  <si>
    <t>Industrial Metals</t>
  </si>
  <si>
    <t>COPPER</t>
  </si>
  <si>
    <t>BANK OF BARODA</t>
  </si>
  <si>
    <t>INE028A01039</t>
  </si>
  <si>
    <t>TEGA INDUSTRIES LTD</t>
  </si>
  <si>
    <t>INE011K01018</t>
  </si>
  <si>
    <t>INE389H01022</t>
  </si>
  <si>
    <t>FIVE-STAR BUSINESS FINANCE LTD</t>
  </si>
  <si>
    <t>INE128S01021</t>
  </si>
  <si>
    <t>INE191A01027</t>
  </si>
  <si>
    <t>TVS SUPPLY CHAIN SOLUTIONS LTD</t>
  </si>
  <si>
    <t>INE395N01027</t>
  </si>
  <si>
    <t>INE726G01019</t>
  </si>
  <si>
    <t>INE117A01022</t>
  </si>
  <si>
    <t>INE02IJ01035</t>
  </si>
  <si>
    <t>IN9397D01014</t>
  </si>
  <si>
    <t>*</t>
  </si>
  <si>
    <t>GOLD (1 KG-1000 GMS) COMMODITY^</t>
  </si>
  <si>
    <t>SILVER MINI (5 KGS) COMMODITY^</t>
  </si>
  <si>
    <t>GOLD MINI (100 GRAMS) COMMODITY^</t>
  </si>
  <si>
    <t>SILVER (30 KG) COMMODITY^</t>
  </si>
  <si>
    <t>CRUDE OIL (100 BARRELS) COMMODITY^</t>
  </si>
  <si>
    <t>OIL Commodities</t>
  </si>
  <si>
    <t>ALUMINIUM (5 MT-5000 GMS) COMMODITY^</t>
  </si>
  <si>
    <t>ALUMINIUM</t>
  </si>
  <si>
    <t>STATE BANK OF INDIA^</t>
  </si>
  <si>
    <t>COPPER (2500 KGS) COMMODITY^</t>
  </si>
  <si>
    <t>INF277K01OK4</t>
  </si>
  <si>
    <t>GOI - 7.18% (24/07/2037)</t>
  </si>
  <si>
    <t>IN0020230077</t>
  </si>
  <si>
    <t>GOI - 7.26% (06/02/2033)</t>
  </si>
  <si>
    <t>IN0020220151</t>
  </si>
  <si>
    <t>GOI - 5.63% (12/04/2026)</t>
  </si>
  <si>
    <t>IN0020210012</t>
  </si>
  <si>
    <t>SGS MAHARASHTRA 7.63% (31/01/2036)</t>
  </si>
  <si>
    <t>IN2220230204</t>
  </si>
  <si>
    <t>SGS MAHARASHTRA 7.63% (31/01/2035)</t>
  </si>
  <si>
    <t>IN2220230196</t>
  </si>
  <si>
    <t>GOI - 5.77% (03/08/2030)</t>
  </si>
  <si>
    <t>IN0020200153</t>
  </si>
  <si>
    <t>INE040A08997</t>
  </si>
  <si>
    <t>** 07.40 % NABARD - 30/01/2026</t>
  </si>
  <si>
    <t>INE261F08DO9</t>
  </si>
  <si>
    <t>** 07.85 % INDINFRAVIT TRUST - 31/03/2040</t>
  </si>
  <si>
    <t>INE790Z07053</t>
  </si>
  <si>
    <t>NAV AS ON 31-JAN-24: RS.19.8128 (REGULAR - IDCW)</t>
  </si>
  <si>
    <t>NAV AS ON 31-JAN-24: RS.19.8128 (REGULAR - GROWTH)</t>
  </si>
  <si>
    <t>NAV AS ON 31-JAN-24: RS.21.2365 (DIRECT - IDCW)</t>
  </si>
  <si>
    <t>NAV AS ON 31-JAN-24: RS.21.2365 (DIRECT - GROWTH)</t>
  </si>
  <si>
    <t>NAV AS ON 31-JUL-23: RS.17.887 (REGULAR - IDCW)</t>
  </si>
  <si>
    <t>NAV AS ON 31-JUL-23: RS.17.887 (REGULAR - GROWTH)</t>
  </si>
  <si>
    <t>NAV AS ON 31-JUL-23: RS.19.0238 (DIRECT - IDCW)</t>
  </si>
  <si>
    <t>NAV AS ON 31-JUL-23: RS.19.0238 (DIRECT - GROWTH)</t>
  </si>
  <si>
    <t>PORTFOLIO TURNOVER RATIO: 0.11 TIMES</t>
  </si>
  <si>
    <t>STATE BANK OF INDIA-FUT-29-FEB-24</t>
  </si>
  <si>
    <t>STATE BANK OF INDIA-FUT-25-JAN-24</t>
  </si>
  <si>
    <t>Tata Mid Cap Growth Fund</t>
  </si>
  <si>
    <t>(An open-ended equity scheme predominantly investing in mid cap stocks)</t>
  </si>
  <si>
    <t>• Investment predominantly in equity &amp; equity related instruments of growth oriented mid cap companies.</t>
  </si>
  <si>
    <t>JSW INFRASTRUCTURE LTD</t>
  </si>
  <si>
    <t>INE880J01026</t>
  </si>
  <si>
    <t>INE102D01028</t>
  </si>
  <si>
    <t>INE115A01026</t>
  </si>
  <si>
    <t>INE180A01020</t>
  </si>
  <si>
    <t>INE376G01013</t>
  </si>
  <si>
    <t>INE761H01022</t>
  </si>
  <si>
    <t>INE121J01017</t>
  </si>
  <si>
    <t>PIRAMAL PHARMA LTD</t>
  </si>
  <si>
    <t>INE0DK501011</t>
  </si>
  <si>
    <t>INE299U01018</t>
  </si>
  <si>
    <t>INE201P01022</t>
  </si>
  <si>
    <t>INE006I01046</t>
  </si>
  <si>
    <t>INE640A01023</t>
  </si>
  <si>
    <t>BANK OF INDIA</t>
  </si>
  <si>
    <t>INE084A01016</t>
  </si>
  <si>
    <t>INE985S01024</t>
  </si>
  <si>
    <t>INE513A01022</t>
  </si>
  <si>
    <t>NAV AS ON 31-JAN-24: RS.99.6874 (REGULAR - IDCW)</t>
  </si>
  <si>
    <t>NAV AS ON 31-JAN-24: RS.361.1679 (REGULAR - GROWTH)</t>
  </si>
  <si>
    <t>NAV AS ON 31-JAN-24: RS.133.1601 (DIRECT - IDCW)</t>
  </si>
  <si>
    <t>NAV AS ON 31-JAN-24: RS.403.4049 (DIRECT - GROWTH)</t>
  </si>
  <si>
    <t>NAV AS ON 31-JUL-23: RS.81.8768 (REGULAR - IDCW)</t>
  </si>
  <si>
    <t>NAV AS ON 31-JUL-23: RS.296.6409 (REGULAR - GROWTH)</t>
  </si>
  <si>
    <t>NAV AS ON 31-JUL-23: RS.108.761 (DIRECT - IDCW)</t>
  </si>
  <si>
    <t>NAV AS ON 31-JUL-23: RS.329.4871 (DIRECT - GROWTH)</t>
  </si>
  <si>
    <t>Tata large Cap Fund</t>
  </si>
  <si>
    <t>(An open-ended equity scheme predominantly investing in large cap stock)</t>
  </si>
  <si>
    <t>•Investment predominantly in equity &amp; equity related securities of large cap companies.</t>
  </si>
  <si>
    <t>INE259A01022</t>
  </si>
  <si>
    <t>INE121A01024</t>
  </si>
  <si>
    <t>INE768C01010</t>
  </si>
  <si>
    <t>MANKIND PHARMA LTD</t>
  </si>
  <si>
    <t>INE634S01028</t>
  </si>
  <si>
    <t>NAV AS ON 31-JAN-24: RS.429.8455 (REGULAR - GROWTH)</t>
  </si>
  <si>
    <t>NAV AS ON 31-JAN-24: RS.93.6596 (REGULAR - IDCW)</t>
  </si>
  <si>
    <t>NAV AS ON 31-JAN-24: RS.486.0865 (DIRECT - GROWTH)</t>
  </si>
  <si>
    <t>NAV AS ON 31-JAN-24: RS.110.4335 (DIRECT - IDCW)</t>
  </si>
  <si>
    <t>NAV AS ON 31-JUL-23: RS.379.6155 (REGULAR - GROWTH)</t>
  </si>
  <si>
    <t>NAV AS ON 31-JUL-23: RS.82.7143 (REGULAR - IDCW)</t>
  </si>
  <si>
    <t>NAV AS ON 31-JUL-23: RS.427.2505 (DIRECT - GROWTH)</t>
  </si>
  <si>
    <t>NAV AS ON 31-JUL-23: RS.97.0705 (DIRECT - IDCW)</t>
  </si>
  <si>
    <t>PORTFOLIO TURNOVER RATIO: 0.15 TIMES</t>
  </si>
  <si>
    <t>Tata large &amp; Mid Cap Fund</t>
  </si>
  <si>
    <t>(An open ended equity scheme investing in both large cap and mid cap stocks)</t>
  </si>
  <si>
    <t>•Investment in equity and equity related instruments of well researched value and growth oriented Large &amp; Mid Cap Companies.</t>
  </si>
  <si>
    <t>INE200M01021</t>
  </si>
  <si>
    <t>INE872J01023</t>
  </si>
  <si>
    <t>INE246F01010</t>
  </si>
  <si>
    <t>INE974X01010</t>
  </si>
  <si>
    <t>INE398R01022</t>
  </si>
  <si>
    <t>NAV AS ON 31-JAN-24: RS.72.9627 (REGULAR - IDCW)</t>
  </si>
  <si>
    <t>NAV AS ON 31-JAN-24: RS.452.646 (REGULAR - GROWTH)</t>
  </si>
  <si>
    <t>NAV AS ON 31-JAN-24: RS.99.4691 (DIRECT - IDCW)</t>
  </si>
  <si>
    <t>NAV AS ON 31-JAN-24: RS.507.6628 (DIRECT - GROWTH)</t>
  </si>
  <si>
    <t>NAV AS ON 31-JUL-23: RS.65.5261 (REGULAR - IDCW)</t>
  </si>
  <si>
    <t>NAV AS ON 31-JUL-23: RS.406.5098 (REGULAR - GROWTH)</t>
  </si>
  <si>
    <t>NAV AS ON 31-JUL-23: RS.88.8708 (DIRECT - IDCW)</t>
  </si>
  <si>
    <t>NAV AS ON 31-JUL-23: RS.453.5658 (DIRECT - GROWTH)</t>
  </si>
  <si>
    <t>Tata Infrastructure Fund</t>
  </si>
  <si>
    <t>(An open-ended equity scheme investing in Infrastructure sector)</t>
  </si>
  <si>
    <t>•Investment Predominantly in equity / equity related instruments of the companies in the Infrastructure sector in India.</t>
  </si>
  <si>
    <t>INE540H01012</t>
  </si>
  <si>
    <t>INE325A01013</t>
  </si>
  <si>
    <t>CYIENT DLM LTD</t>
  </si>
  <si>
    <t>INE055S01018</t>
  </si>
  <si>
    <t>Paper, Forest &amp; Jute Products</t>
  </si>
  <si>
    <t>INE055A01016</t>
  </si>
  <si>
    <t>INE07Y701011</t>
  </si>
  <si>
    <t>INE616N01034</t>
  </si>
  <si>
    <t>ISGEC HEAVY ENGINEERING LTD</t>
  </si>
  <si>
    <t>INE858B01029</t>
  </si>
  <si>
    <t>DATA PATTERNS (INDIA) LTD</t>
  </si>
  <si>
    <t>INE0IX101010</t>
  </si>
  <si>
    <t>INE177A01018</t>
  </si>
  <si>
    <t>TCI EXPRESS LTD</t>
  </si>
  <si>
    <t>INE586V01016</t>
  </si>
  <si>
    <t>INE805D01034</t>
  </si>
  <si>
    <t>NAV AS ON 31-JAN-24: RS.73.5101 (REGULAR - IDCW)</t>
  </si>
  <si>
    <t>NAV AS ON 31-JAN-24: RS.155.0852 (REGULAR - GROWTH)</t>
  </si>
  <si>
    <t>NAV AS ON 31-JAN-24: RS.87.1175 (DIRECT - IDCW)</t>
  </si>
  <si>
    <t>NAV AS ON 31-JAN-24: RS.166.2522 (DIRECT - GROWTH)</t>
  </si>
  <si>
    <t>NAV AS ON 31-JUL-23: RS.58.7634 (REGULAR - IDCW)</t>
  </si>
  <si>
    <t>NAV AS ON 31-JUL-23: RS.123.9735 (REGULAR - GROWTH)</t>
  </si>
  <si>
    <t>NAV AS ON 31-JUL-23: RS.69.3518 (DIRECT - IDCW)</t>
  </si>
  <si>
    <t>NAV AS ON 31-JUL-23: RS.132.3487 (DIRECT - GROWTH)</t>
  </si>
  <si>
    <t>Tata India Pharma &amp; Healthcare Fund</t>
  </si>
  <si>
    <t>(An open-ended equity scheme investing in Pharma &amp; Healthcare Services Sector)</t>
  </si>
  <si>
    <t>•Investment in equity/equity related instruments of the companies in the Pharma &amp; Healthcare sector in India.</t>
  </si>
  <si>
    <t>INE010B01027</t>
  </si>
  <si>
    <t>INE258B01022</t>
  </si>
  <si>
    <t>INE456Z01021</t>
  </si>
  <si>
    <t>INE685A01028</t>
  </si>
  <si>
    <t>INE914M01019</t>
  </si>
  <si>
    <t>INE873D01024</t>
  </si>
  <si>
    <t>INE804L01022</t>
  </si>
  <si>
    <t>INE00FF01017</t>
  </si>
  <si>
    <t>INE159A01016</t>
  </si>
  <si>
    <t>NAV AS ON 31-JAN-24: RS.24.0105 (REGULAR - IDCW)</t>
  </si>
  <si>
    <t>NAV AS ON 31-JAN-24: RS.24.0105 (REGULAR - GROWTH)</t>
  </si>
  <si>
    <t>NAV AS ON 31-JAN-24: RS.27.322 (DIRECT - IDCW)</t>
  </si>
  <si>
    <t>NAV AS ON 31-JAN-24: RS.27.322 (DIRECT - GROWTH)</t>
  </si>
  <si>
    <t>NAV AS ON 31-JUL-23: RS.19.7944 (REGULAR - IDCW)</t>
  </si>
  <si>
    <t>NAV AS ON 31-JUL-23: RS.19.7944 (REGULAR - GROWTH)</t>
  </si>
  <si>
    <t>NAV AS ON 31-JUL-23: RS.22.3642 (DIRECT - IDCW)</t>
  </si>
  <si>
    <t>NAV AS ON 31-JUL-23: RS.22.3642 (DIRECT - GROWTH)</t>
  </si>
  <si>
    <t>Tata India Consumer Fund</t>
  </si>
  <si>
    <t>(An open ended equity scheme investing in Consumption Oriented Sector)</t>
  </si>
  <si>
    <t>•Investment in equity/equity related instruments of the companies in the Consumption Oriented sector in India.</t>
  </si>
  <si>
    <t>INE849A01020</t>
  </si>
  <si>
    <t>BIKAJI FOODS INTERNATIONAL LTD</t>
  </si>
  <si>
    <t>INE00E101023</t>
  </si>
  <si>
    <t>INE08ZM01014</t>
  </si>
  <si>
    <t>CELLO WORLD LTD</t>
  </si>
  <si>
    <t>INE0LMW01024</t>
  </si>
  <si>
    <t>INE301A01014</t>
  </si>
  <si>
    <t>FLAIR WRITING INDUSTRIES LTD</t>
  </si>
  <si>
    <t>INE00Y201027</t>
  </si>
  <si>
    <t>INE322A01010</t>
  </si>
  <si>
    <t>NAV AS ON 31-JAN-24: RS.33.2901 (REGULAR - IDCW)</t>
  </si>
  <si>
    <t>NAV AS ON 31-JAN-24: RS.36.1006 (REGULAR - GROWTH)</t>
  </si>
  <si>
    <t>NAV AS ON 31-JAN-24: RS.40.7784 (DIRECT - IDCW)</t>
  </si>
  <si>
    <t>NAV AS ON 31-JAN-24: RS.40.7784 (DIRECT - GROWTH)</t>
  </si>
  <si>
    <t>NAV AS ON 31-JUL-23: RS.29.032 (REGULAR - IDCW)</t>
  </si>
  <si>
    <t>NAV AS ON 31-JUL-23: RS.31.4831 (REGULAR - GROWTH)</t>
  </si>
  <si>
    <t>NAV AS ON 31-JUL-23: RS.35.3367 (DIRECT - IDCW)</t>
  </si>
  <si>
    <t>NAV AS ON 31-JUL-23: RS.35.3367 (DIRECT - GROWTH)</t>
  </si>
  <si>
    <t>Tata Hybrid Equity Fund</t>
  </si>
  <si>
    <t>(An open-ended hybrid scheme investing predominantly in equity &amp; equity related instruments)</t>
  </si>
  <si>
    <t>•Investment predominantly in equity &amp; equity related instruments (65% - 80%) &amp; some portion (between 20% to 35%) in fixed income instruments.</t>
  </si>
  <si>
    <t>TATA MOTORS - DVR</t>
  </si>
  <si>
    <t>IN9155A01020</t>
  </si>
  <si>
    <t>SGS GUJARAT 7.64% (10/01/2031)</t>
  </si>
  <si>
    <t>IN1520230187</t>
  </si>
  <si>
    <t>GOI - 7.32% (13/11/2030)</t>
  </si>
  <si>
    <t>IN0020230135</t>
  </si>
  <si>
    <t>GOI - 7.17% (17/04/2030)</t>
  </si>
  <si>
    <t>IN0020230036</t>
  </si>
  <si>
    <t>GOI - 7.06% (10/04/2028)</t>
  </si>
  <si>
    <t>IN0020230010</t>
  </si>
  <si>
    <t>SDL GUJARAT  7.80% (27/12/2027)</t>
  </si>
  <si>
    <t>IN1520170151</t>
  </si>
  <si>
    <t>GOI - 7.26% (22/08/2032)</t>
  </si>
  <si>
    <t>IN0020220060</t>
  </si>
  <si>
    <t>SGS UTTAR PRADESH 7.62% (20/12/2034)</t>
  </si>
  <si>
    <t>IN3320230227</t>
  </si>
  <si>
    <t>SDL UTTAR PRADESH 7.85% (27/12/2027)</t>
  </si>
  <si>
    <t>IN3320170167</t>
  </si>
  <si>
    <t>GOI - 8.13% (22/06/2045)</t>
  </si>
  <si>
    <t>IN0020150044</t>
  </si>
  <si>
    <t>SGS MAHARASHTRA 7.70% (08/11/2034)</t>
  </si>
  <si>
    <t>IN2220230147</t>
  </si>
  <si>
    <t>GOI - 7.25% (12/06/2063)</t>
  </si>
  <si>
    <t>IN0020230044</t>
  </si>
  <si>
    <t>GOI -  8.30% (02/07/2040)</t>
  </si>
  <si>
    <t>IN0020100031</t>
  </si>
  <si>
    <t>SDL TAMILNADU  8.14% (27/05/2025)</t>
  </si>
  <si>
    <t>IN3120150047</t>
  </si>
  <si>
    <t>GOI - 6.19% (16/09/2034)</t>
  </si>
  <si>
    <t>IN0020200096</t>
  </si>
  <si>
    <t>SDL MAHARASHTRA 7.33% (13/09/2027)</t>
  </si>
  <si>
    <t>IN2220170103</t>
  </si>
  <si>
    <t>GOI - 6.57% (05/12/2033)</t>
  </si>
  <si>
    <t>IN0020160100</t>
  </si>
  <si>
    <t>** 07.81 % STATE BANK OF INDIA - 02/11/2038</t>
  </si>
  <si>
    <t>INE062A08405</t>
  </si>
  <si>
    <t>INE403D08181</t>
  </si>
  <si>
    <t>INE692Q07456</t>
  </si>
  <si>
    <t>INE115A07QB9</t>
  </si>
  <si>
    <t>** 07.55 % POWER FINANCE CORPORATION - 15/07/2026</t>
  </si>
  <si>
    <t>INE134E08ML8</t>
  </si>
  <si>
    <t>INE296A07SF4</t>
  </si>
  <si>
    <t>INE020B08DU5</t>
  </si>
  <si>
    <t>INE975F07IK3</t>
  </si>
  <si>
    <t>ICRA-AA+</t>
  </si>
  <si>
    <t>INE484J08048</t>
  </si>
  <si>
    <t>INE306N07NT6</t>
  </si>
  <si>
    <t>IND-AAA</t>
  </si>
  <si>
    <t>INE213Y07018</t>
  </si>
  <si>
    <t>INE225R08048</t>
  </si>
  <si>
    <t>** 07.00 % H.P.C.L. - 14/08/2024</t>
  </si>
  <si>
    <t>INE094A08036</t>
  </si>
  <si>
    <t>INE941D07208</t>
  </si>
  <si>
    <t>INE053F08122</t>
  </si>
  <si>
    <t>(B) TREPS</t>
  </si>
  <si>
    <t>NAV AS ON 31-JAN-24: RS.378.5009 (REGULAR - GROWTH)</t>
  </si>
  <si>
    <t>NAV AS ON 31-JAN-24: RS.89.9935 (REGULAR - IDCW)</t>
  </si>
  <si>
    <t>NAV AS ON 31-JAN-24: RS.81.8308 (REGULAR - MONTHLY IDCW)</t>
  </si>
  <si>
    <t>NAV AS ON 31-JAN-24: RS.419.1277 (DIRECT - GROWTH)</t>
  </si>
  <si>
    <t>NAV AS ON 31-JAN-24: RS.104.6971 (DIRECT - IDCW)</t>
  </si>
  <si>
    <t>NAV AS ON 31-JAN-24: RS.94.4291 (DIRECT - MONTHLY IDCW)</t>
  </si>
  <si>
    <t>NAV AS ON 31-JUL-23: RS.351.0122 (REGULAR - GROWTH)</t>
  </si>
  <si>
    <t>NAV AS ON 31-JUL-23: RS.83.457 (REGULAR - IDCW)</t>
  </si>
  <si>
    <t>NAV AS ON 31-JUL-23: RS.77.8173 (REGULAR - MONTHLY IDCW)</t>
  </si>
  <si>
    <t>NAV AS ON 31-JUL-23: RS.386.7945 (DIRECT - GROWTH)</t>
  </si>
  <si>
    <t>NAV AS ON 31-JUL-23: RS.96.6203 (DIRECT - IDCW)</t>
  </si>
  <si>
    <t>NAV AS ON 31-JUL-23: RS.89.0705 (DIRECT - MONTHLY IDCW)</t>
  </si>
  <si>
    <t>Tata Housing Opportunities Fund</t>
  </si>
  <si>
    <t>(An open-ended equity scheme following housing theme)</t>
  </si>
  <si>
    <t>•An Open ended equity scheme following housing theme</t>
  </si>
  <si>
    <t>INE878B01027</t>
  </si>
  <si>
    <t>INE843S01025</t>
  </si>
  <si>
    <t>INE472A01039</t>
  </si>
  <si>
    <t>INE922K01024</t>
  </si>
  <si>
    <t>ELECTRONICS MART INDIA LTD</t>
  </si>
  <si>
    <t>INE02YR01019</t>
  </si>
  <si>
    <t>NAV AS ON 31-JAN-24: RS.13.7315 (REGULAR - IDCW)</t>
  </si>
  <si>
    <t>NAV AS ON 31-JAN-24: RS.13.7315 (REGULAR - GROWTH)</t>
  </si>
  <si>
    <t>NAV AS ON 31-JAN-24: RS.14.0871 (DIRECT - IDCW)</t>
  </si>
  <si>
    <t>NAV AS ON 31-JAN-24: RS.14.0871 (DIRECT - GROWTH)</t>
  </si>
  <si>
    <t>NAV AS ON 31-JUL-23: RS.11.9497 (REGULAR - IDCW)</t>
  </si>
  <si>
    <t>NAV AS ON 31-JUL-23: RS.11.9497 (REGULAR - GROWTH)</t>
  </si>
  <si>
    <t>NAV AS ON 31-JUL-23: RS.12.1562 (DIRECT - IDCW)</t>
  </si>
  <si>
    <t>NAV AS ON 31-JUL-23: RS.12.1562 (DIRECT - GROWTH)</t>
  </si>
  <si>
    <t>INF277KA1976</t>
  </si>
  <si>
    <t>NAV AS ON 31-JAN-24: RS.10.1318 (REGULAR - IDCW)</t>
  </si>
  <si>
    <t>NAV AS ON 31-JAN-24: RS.10.1318 (REGULAR - GROWTH)</t>
  </si>
  <si>
    <t>NAV AS ON 31-JAN-24: RS.10.1404 (DIRECT - IDCW)</t>
  </si>
  <si>
    <t>NAV AS ON 31-JAN-24: RS.10.1404 (DIRECT - GROWTH)</t>
  </si>
  <si>
    <t>Tata Focused Equity Fund</t>
  </si>
  <si>
    <t>(An Open Ended Equity Scheme Investing in maximum 30 stocks across market caps (i.e Multi Cap))</t>
  </si>
  <si>
    <t>•Investment in equity/equity related instruments in a concentrated portfolio of maximum 30 stocks across market capitalisation.</t>
  </si>
  <si>
    <t>INE684F01012</t>
  </si>
  <si>
    <t>NAV AS ON 31-JAN-24: RS.20.3574 (REGULAR - IDCW)</t>
  </si>
  <si>
    <t>NAV AS ON 31-JAN-24: RS.20.3574 (REGULAR - GROWTH)</t>
  </si>
  <si>
    <t>NAV AS ON 31-JAN-24: RS.21.9019 (DIRECT - IDCW)</t>
  </si>
  <si>
    <t>NAV AS ON 31-JAN-24: RS.21.9019 (DIRECT - GROWTH)</t>
  </si>
  <si>
    <t>NAV AS ON 31-JUL-23: RS.17.3049 (REGULAR - IDCW)</t>
  </si>
  <si>
    <t>NAV AS ON 31-JUL-23: RS.17.3049 (REGULAR - GROWTH)</t>
  </si>
  <si>
    <t>NAV AS ON 31-JUL-23: RS.18.4775 (DIRECT - IDCW)</t>
  </si>
  <si>
    <t>NAV AS ON 31-JUL-23: RS.18.4775 (DIRECT - GROWTH)</t>
  </si>
  <si>
    <t>Tata Flexi Cap Fund</t>
  </si>
  <si>
    <t>(An open ended dynamic equity scheme investing across large cap, mid cap, small cap stocks)</t>
  </si>
  <si>
    <t>• Capital Appreciation over long term.</t>
  </si>
  <si>
    <t>•Investment in a diversified portfolio consisting of equity and equity related instruments across market capitalization</t>
  </si>
  <si>
    <t>SYRMA SGS TECHNOLOGY LTD</t>
  </si>
  <si>
    <t>INE0DYJ01015</t>
  </si>
  <si>
    <t>INE481N01025</t>
  </si>
  <si>
    <t>INE813A01018</t>
  </si>
  <si>
    <t>INE220B01022</t>
  </si>
  <si>
    <t>INE182A01018</t>
  </si>
  <si>
    <t>INE825V01034</t>
  </si>
  <si>
    <t>NAV AS ON 31-JAN-24: RS.20.1229 (REGULAR - IDCW)</t>
  </si>
  <si>
    <t>NAV AS ON 31-JAN-24: RS.20.1229 (REGULAR - GROWTH)</t>
  </si>
  <si>
    <t>NAV AS ON 31-JAN-24: RS.21.9276 (DIRECT - IDCW)</t>
  </si>
  <si>
    <t>NAV AS ON 31-JAN-24: RS.21.9276 (DIRECT - GROWTH)</t>
  </si>
  <si>
    <t>NAV AS ON 31-JUL-23: RS.17.6427 (REGULAR - IDCW)</t>
  </si>
  <si>
    <t>NAV AS ON 31-JUL-23: RS.17.6427 (REGULAR - GROWTH)</t>
  </si>
  <si>
    <t>NAV AS ON 31-JUL-23: RS.19.1025 (DIRECT - IDCW)</t>
  </si>
  <si>
    <t>NAV AS ON 31-JUL-23: RS.19.1025 (DIRECT - GROWTH)</t>
  </si>
  <si>
    <t>Tata Ethical Fund</t>
  </si>
  <si>
    <t>(An open-ended equity scheme following Shariah principles)</t>
  </si>
  <si>
    <t>•Investment predominantly in equity &amp; equity related instruments of shariah principles compliant companies and in other instruments allowed under shariah principles.</t>
  </si>
  <si>
    <t>INE0FS801015</t>
  </si>
  <si>
    <t>INE348B01021</t>
  </si>
  <si>
    <t>INE572A01036</t>
  </si>
  <si>
    <t>INE139A01034</t>
  </si>
  <si>
    <t>RELAXO FOOTWEARS LTD</t>
  </si>
  <si>
    <t>INE131B01039</t>
  </si>
  <si>
    <t>INE548C01032</t>
  </si>
  <si>
    <t>INE947Q01028</t>
  </si>
  <si>
    <t>NAV AS ON 31-JAN-24: RS.352.8761 (REGULAR - GROWTH)</t>
  </si>
  <si>
    <t>NAV AS ON 31-JAN-24: RS.143.8219 (REGULAR - IDCW)</t>
  </si>
  <si>
    <t>NAV AS ON 31-JAN-24: RS.395.5934 (DIRECT - GROWTH)</t>
  </si>
  <si>
    <t>NAV AS ON 31-JAN-24: RS.217.1608 (DIRECT - IDCW)</t>
  </si>
  <si>
    <t>NAV AS ON 31-JUL-23: RS.312.1938 (REGULAR - GROWTH)</t>
  </si>
  <si>
    <t>NAV AS ON 31-JUL-23: RS.127.2407 (REGULAR - IDCW)</t>
  </si>
  <si>
    <t>NAV AS ON 31-JUL-23: RS.347.8775 (DIRECT - GROWTH)</t>
  </si>
  <si>
    <t>NAV AS ON 31-JUL-23: RS.190.9688 (DIRECT - IDCW)</t>
  </si>
  <si>
    <t>Tata Equity Savings Fund</t>
  </si>
  <si>
    <t>(An open-ended scheme investing in equity, arbitrage and debt)</t>
  </si>
  <si>
    <t>•Long Term Capital Appreciation by investing in equity and equityrelatedinstruments</t>
  </si>
  <si>
    <t>•Income distribution by investing in equity arbitrage opportunities and debt &amp; money market instruments.</t>
  </si>
  <si>
    <t>INE646L01027</t>
  </si>
  <si>
    <t>TITAGARH RAIL SYSTEMS LTD</t>
  </si>
  <si>
    <t>INE615H01020</t>
  </si>
  <si>
    <t>INF277K01PR6</t>
  </si>
  <si>
    <t>IN0020210186</t>
  </si>
  <si>
    <t>INE936D07075</t>
  </si>
  <si>
    <t>NAV AS ON 31-JAN-24: RS.16.3534 (REGULAR - MONTHLY IDCW)</t>
  </si>
  <si>
    <t>NAV AS ON 31-JAN-24: RS.48.2765 (REGULAR - GROWTH)</t>
  </si>
  <si>
    <t>NAV AS ON 31-JAN-24: RS.23.1265 (REGULAR - PERIODIC IDCW)</t>
  </si>
  <si>
    <t>NAV AS ON 31-JAN-24: RS.19.6289 (DIRECT - MONTHLY IDCW)</t>
  </si>
  <si>
    <t>NAV AS ON 31-JAN-24: RS.53.9018 (DIRECT - GROWTH)</t>
  </si>
  <si>
    <t>NAV AS ON 31-JAN-24: RS.26.3371 (DIRECT - PERIODIC IDCW)</t>
  </si>
  <si>
    <t>NAV AS ON 31-JUL-23: RS.15.5521 (REGULAR - MONTHLY IDCW)</t>
  </si>
  <si>
    <t>NAV AS ON 31-JUL-23: RS.44.9992 (REGULAR - GROWTH)</t>
  </si>
  <si>
    <t>NAV AS ON 31-JUL-23: RS.21.5564 (REGULAR - PERIODIC IDCW)</t>
  </si>
  <si>
    <t>NAV AS ON 31-JUL-23: RS.18.5404 (DIRECT - MONTHLY IDCW)</t>
  </si>
  <si>
    <t>NAV AS ON 31-JUL-23: RS.50.0626 (DIRECT - GROWTH)</t>
  </si>
  <si>
    <t>NAV AS ON 31-JUL-23: RS.24.4628 (DIRECT - PERIODIC IDCW)</t>
  </si>
  <si>
    <t>Tata Equity P/E Fund</t>
  </si>
  <si>
    <t>(An open ended equity scheme following a value investment strategy)</t>
  </si>
  <si>
    <t>•Investment (minimum 70%) in equity &amp; equity related instruments of companies whose rolling P/E is lower than rolling P/E of S&amp;PBSE Sensex.</t>
  </si>
  <si>
    <t>INE066F01020</t>
  </si>
  <si>
    <t>INE885A01032</t>
  </si>
  <si>
    <t>INE732I01013</t>
  </si>
  <si>
    <t>INE510A01028</t>
  </si>
  <si>
    <t>NAV AS ON 31-JAN-24: RS.104.0924 (REGULAR - IDCW TRIGGER B (10%))</t>
  </si>
  <si>
    <t>NAV AS ON 31-JAN-24: RS.295.8431 (REGULAR - GROWTH)</t>
  </si>
  <si>
    <t>NAV AS ON 31-JAN-24: RS.114.2574 (REGULAR - IDCW TRIGGER A (5%))</t>
  </si>
  <si>
    <t>NAV AS ON 31-JAN-24: RS.117.4183 (DIRECT - IDCW TRIGGER B (10%))</t>
  </si>
  <si>
    <t>NAV AS ON 31-JAN-24: RS.328.4178 (DIRECT - GROWTH)</t>
  </si>
  <si>
    <t>NAV AS ON 31-JAN-24: RS.125.2934 (DIRECT - IDCW TRIGGER A (5%))</t>
  </si>
  <si>
    <t>NAV AS ON 31-JUL-23: RS.90.4958 (REGULAR - IDCW TRIGGER B (10%))</t>
  </si>
  <si>
    <t>NAV AS ON 31-JUL-23: RS.244.4108 (REGULAR - GROWTH)</t>
  </si>
  <si>
    <t>NAV AS ON 31-JUL-23: RS.96.7706 (REGULAR - IDCW TRIGGER A (5%))</t>
  </si>
  <si>
    <t>NAV AS ON 31-JUL-23: RS.101.4338 (DIRECT - IDCW TRIGGER B (10%))</t>
  </si>
  <si>
    <t>NAV AS ON 31-JUL-23: RS.269.9937 (DIRECT - GROWTH)</t>
  </si>
  <si>
    <t>NAV AS ON 31-JUL-23: RS.105.5761 (DIRECT - IDCW TRIGGER A (5%))</t>
  </si>
  <si>
    <t>(An open ended equity linked savings scheme with a statutory lock-in of 3 years &amp; tax benefit)</t>
  </si>
  <si>
    <t>•An equity linked savings scheme (ELSS) Investing predominantly in Equity &amp; Equity related instruments.</t>
  </si>
  <si>
    <t>INE726V01018</t>
  </si>
  <si>
    <t>INE406M01024</t>
  </si>
  <si>
    <t>VARROC ENGINEERING LTD</t>
  </si>
  <si>
    <t>INE665L01035</t>
  </si>
  <si>
    <t>INE665J01013</t>
  </si>
  <si>
    <t>INE242C01024</t>
  </si>
  <si>
    <t>INE136S01016</t>
  </si>
  <si>
    <t>NAV AS ON 31-JAN-24: RS.90.0437 (REGULAR - IDCW)</t>
  </si>
  <si>
    <t>NAV AS ON 31-JAN-24: RS.194.5993 (DIRECT - IDCW)</t>
  </si>
  <si>
    <t>NAV AS ON 31-JAN-24: RS.37.0911 (REGULAR - GROWTH)</t>
  </si>
  <si>
    <t>NAV AS ON 31-JAN-24: RS.41.769 (DIRECT - GROWTH)</t>
  </si>
  <si>
    <t>NAV AS ON 31-JUL-23: RS.80.21 (REGULAR - IDCW)</t>
  </si>
  <si>
    <t>NAV AS ON 31-JUL-23: RS.172.3819 (DIRECT - IDCW)</t>
  </si>
  <si>
    <t>NAV AS ON 31-JUL-23: RS.33.04 (REGULAR - GROWTH)</t>
  </si>
  <si>
    <t>NAV AS ON 31-JUL-23: RS.36.9989 (DIRECT - GROWTH)</t>
  </si>
  <si>
    <t>An open ended equity scheme predominatly  investing in dividend yielding stocks.</t>
  </si>
  <si>
    <t>•An open ended equity scheme that aims for growth by primarily investing in equity and equity related instruments of dividend yielding companies.</t>
  </si>
  <si>
    <t>INE053A01029</t>
  </si>
  <si>
    <t>INE366I01010</t>
  </si>
  <si>
    <t>NAV AS ON 31-JAN-24: RS.15.6728 (REGULAR - IDCW)</t>
  </si>
  <si>
    <t>NAV AS ON 31-JAN-24: RS.15.6728 (REGULAR - GROWTH)</t>
  </si>
  <si>
    <t>NAV AS ON 31-JAN-24: RS.16.468 (DIRECT - IDCW)</t>
  </si>
  <si>
    <t>NAV AS ON 31-JAN-24: RS.16.468 (DIRECT - GROWTH)</t>
  </si>
  <si>
    <t>NAV AS ON 31-JUL-23: RS.13.4 (REGULAR - IDCW)</t>
  </si>
  <si>
    <t>NAV AS ON 31-JUL-23: RS.13.4 (REGULAR - GROWTH)</t>
  </si>
  <si>
    <t>NAV AS ON 31-JUL-23: RS.13.9572 (DIRECT - IDCW)</t>
  </si>
  <si>
    <t>NAV AS ON 31-JUL-23: RS.13.9572 (DIRECT - GROWTH)</t>
  </si>
  <si>
    <t>INE118H01025</t>
  </si>
  <si>
    <t>INE520A01027</t>
  </si>
  <si>
    <t>INE759A01021</t>
  </si>
  <si>
    <t>INE0I7C01011</t>
  </si>
  <si>
    <t>INE0CLI01024</t>
  </si>
  <si>
    <t>NAV AS ON 31-JAN-24: RS.42.8477 (REGULAR - IDCW)</t>
  </si>
  <si>
    <t>NAV AS ON 31-JAN-24: RS.42.8477 (REGULAR - GROWTH)</t>
  </si>
  <si>
    <t>NAV AS ON 31-JAN-24: RS.48.9874 (DIRECT - IDCW)</t>
  </si>
  <si>
    <t>NAV AS ON 31-JAN-24: RS.48.9874 (DIRECT - GROWTH)</t>
  </si>
  <si>
    <t>NAV AS ON 31-JUL-23: RS.34.2675 (REGULAR - IDCW)</t>
  </si>
  <si>
    <t>NAV AS ON 31-JUL-23: RS.34.2675 (REGULAR - GROWTH)</t>
  </si>
  <si>
    <t>NAV AS ON 31-JUL-23: RS.38.9098 (DIRECT - IDCW)</t>
  </si>
  <si>
    <t>NAV AS ON 31-JUL-23: RS.38.9098 (DIRECT - GROWTH)</t>
  </si>
  <si>
    <t>Tata Business Cycle Fund</t>
  </si>
  <si>
    <t>(An open-ended equity scheme following business cycles  based investing theme.)</t>
  </si>
  <si>
    <t>•An equity scheme that invests predominantly in Indian markets with focus on riding business cycles through dynamic   allocation between various sectors and stocks at different stages of business cycles.</t>
  </si>
  <si>
    <t>INE868B01028</t>
  </si>
  <si>
    <t>INE573A01042</t>
  </si>
  <si>
    <t>NAV AS ON 31-JAN-24: RS.16.4592 (REGULAR - IDCW)</t>
  </si>
  <si>
    <t>NAV AS ON 31-JAN-24: RS.16.4592 (REGULAR - GROWTH)</t>
  </si>
  <si>
    <t>NAV AS ON 31-JAN-24: RS.17.169 (DIRECT - IDCW)</t>
  </si>
  <si>
    <t>NAV AS ON 31-JAN-24: RS.17.169 (DIRECT - GROWTH)</t>
  </si>
  <si>
    <t>NAV AS ON 31-JUL-23: RS.13.5269 (REGULAR - IDCW)</t>
  </si>
  <si>
    <t>NAV AS ON 31-JUL-23: RS.13.5269 (REGULAR - GROWTH)</t>
  </si>
  <si>
    <t>NAV AS ON 31-JUL-23: RS.13.9944 (DIRECT - IDCW)</t>
  </si>
  <si>
    <t>NAV AS ON 31-JUL-23: RS.13.9944 (DIRECT - GROWTH)</t>
  </si>
  <si>
    <t>Tata Banking &amp; Financial Service Fund</t>
  </si>
  <si>
    <t>(An open ended equity scheme investing in Banking &amp; Financial Services Sector)</t>
  </si>
  <si>
    <t>•Investment in equity/equity related instruments of the companies in Banking and Financial Services sector in India.</t>
  </si>
  <si>
    <t>INE572J01011</t>
  </si>
  <si>
    <t>INE852O01025</t>
  </si>
  <si>
    <t>INE522D01027</t>
  </si>
  <si>
    <t>SBFC FINANCE LTD</t>
  </si>
  <si>
    <t>INE423Y01016</t>
  </si>
  <si>
    <t>INE736A01011</t>
  </si>
  <si>
    <t>INE02NC01014</t>
  </si>
  <si>
    <t>NAV AS ON 31-JAN-24: RS.31.8292 (REGULAR - IDCW)</t>
  </si>
  <si>
    <t>NAV AS ON 31-JAN-24: RS.34.606 (REGULAR - GROWTH)</t>
  </si>
  <si>
    <t>NAV AS ON 31-JAN-24: RS.39.4473 (DIRECT - IDCW)</t>
  </si>
  <si>
    <t>NAV AS ON 31-JAN-24: RS.39.4473 (DIRECT - GROWTH)</t>
  </si>
  <si>
    <t>NAV AS ON 31-JUL-23: RS.29.6442 (REGULAR - IDCW)</t>
  </si>
  <si>
    <t>NAV AS ON 31-JUL-23: RS.32.2282 (REGULAR - GROWTH)</t>
  </si>
  <si>
    <t>NAV AS ON 31-JUL-23: RS.36.4594 (DIRECT - IDCW)</t>
  </si>
  <si>
    <t>NAV AS ON 31-JUL-23: RS.36.4594 (DIRECT - GROWTH)</t>
  </si>
  <si>
    <t>Tata Balanced Advantage Fund</t>
  </si>
  <si>
    <t>(An Open Ended Dynamic Asset Allocation Fund)</t>
  </si>
  <si>
    <t>•Capital Appreciation along with generation of income over medium to long term period.</t>
  </si>
  <si>
    <t>• Predominant investment in equity and equity related instruments as well as in debt and money market instruments.</t>
  </si>
  <si>
    <t>INE176A01028</t>
  </si>
  <si>
    <t>INE484J01027</t>
  </si>
  <si>
    <t>IND29FNSEFEB2024FUT^</t>
  </si>
  <si>
    <t>DATA INFRASTRUCTURE TRUST</t>
  </si>
  <si>
    <t>INE0BWS23018</t>
  </si>
  <si>
    <t>INF277KA1794</t>
  </si>
  <si>
    <t>IN0020220052</t>
  </si>
  <si>
    <t>IN0020200112</t>
  </si>
  <si>
    <t>SGS TAMILNADU 7.66% (27/12/2033)</t>
  </si>
  <si>
    <t>IN3120230344</t>
  </si>
  <si>
    <t>GOI - 7.18% (14/08/2033)</t>
  </si>
  <si>
    <t>IN0020230085</t>
  </si>
  <si>
    <t>SGS UTTAR PRADESH 7.67% (27/12/2033)</t>
  </si>
  <si>
    <t>IN3320230235</t>
  </si>
  <si>
    <t>SDL MADHYA PRADESH 6.69% (17/03/2025)</t>
  </si>
  <si>
    <t>IN2120200273</t>
  </si>
  <si>
    <t>IN0020200278</t>
  </si>
  <si>
    <t>SDL TAMILNADU 6.53% (06/01/2031)</t>
  </si>
  <si>
    <t>IN3120200339</t>
  </si>
  <si>
    <t>SDL KARNATAKA 6.83% (15/12/2031)</t>
  </si>
  <si>
    <t>IN1920210151</t>
  </si>
  <si>
    <t>SDL MAHARASHTRA 9.38% (23/04/2024)</t>
  </si>
  <si>
    <t>IN2220140015</t>
  </si>
  <si>
    <t>SGS HARYANA  7.66% (31/01/2036)</t>
  </si>
  <si>
    <t>IN1620230350</t>
  </si>
  <si>
    <t>IN0020160035</t>
  </si>
  <si>
    <t>SDL TAMILNADU 6.95% (07/07/2031)</t>
  </si>
  <si>
    <t>IN3120210106</t>
  </si>
  <si>
    <t>SGS MAHARASHTRA 7.73% (10/01/2036)</t>
  </si>
  <si>
    <t>IN2220230188</t>
  </si>
  <si>
    <t>SGS KARNATAKA 7.73% (03/01/2035)</t>
  </si>
  <si>
    <t>IN1920230175</t>
  </si>
  <si>
    <t>SGS UTTAR PRADESH 7.70% (22/11/2035)</t>
  </si>
  <si>
    <t>IN3320230185</t>
  </si>
  <si>
    <t>(II) NON-CONVERTIBLE DEBENTURES/BONDS/ZCB</t>
  </si>
  <si>
    <t>** 07.44 % POWER FINANCE CORPORATION - 10/05/2028</t>
  </si>
  <si>
    <t>INE134E08MN4</t>
  </si>
  <si>
    <t>** 07.59 % POWER FINANCE CORPORATION - 17/01/2028</t>
  </si>
  <si>
    <t>INE134E08LX5</t>
  </si>
  <si>
    <t>** 07.20 % NABARD - 23/09/2025</t>
  </si>
  <si>
    <t>INE261F08DR2</t>
  </si>
  <si>
    <t>INE115A07PM8</t>
  </si>
  <si>
    <t>** 07.80 % NABARD - 15/03/2027</t>
  </si>
  <si>
    <t>INE261F08EF5</t>
  </si>
  <si>
    <t>INE721A07RU2</t>
  </si>
  <si>
    <t>** 07.20 % EXIM - 05/06/2025</t>
  </si>
  <si>
    <t>INE514E08FY8</t>
  </si>
  <si>
    <t>** 07.15 % SMALL INDUST DEVLOP BANK  OF INDIA - 02/06/2025</t>
  </si>
  <si>
    <t>INE556F08JY8</t>
  </si>
  <si>
    <t>** 05.70 % NABARD - 31/07/2025</t>
  </si>
  <si>
    <t>INE261F08DK7</t>
  </si>
  <si>
    <t>INE121A07QU7</t>
  </si>
  <si>
    <t>** 08.20 % POWER FINANCE CORPORATION - 10/03/2025</t>
  </si>
  <si>
    <t>INE134E08GY3</t>
  </si>
  <si>
    <t>INE053F08312</t>
  </si>
  <si>
    <t>INE403D08157</t>
  </si>
  <si>
    <t>** POWER FINANCE CORPORATION - 02/08/2024 - FRB</t>
  </si>
  <si>
    <t>INE134E08LJ4</t>
  </si>
  <si>
    <t>INE936D07182</t>
  </si>
  <si>
    <t>** 07.57 % POWER FINANCE CORPORATION - 12/07/2033</t>
  </si>
  <si>
    <t>INE134E08MQ7</t>
  </si>
  <si>
    <t>INE115A07PW7</t>
  </si>
  <si>
    <t>INE371K08169</t>
  </si>
  <si>
    <t>INE414G07HK3</t>
  </si>
  <si>
    <t>** 07.50 % NABARD - 31/08/2026</t>
  </si>
  <si>
    <t>INE261F08EA6</t>
  </si>
  <si>
    <t>INE020B08CK8</t>
  </si>
  <si>
    <t>INE976I08342</t>
  </si>
  <si>
    <t>INE115A07PU1</t>
  </si>
  <si>
    <t>INE115A07PN6</t>
  </si>
  <si>
    <t>** 06.92 % POWER FINANCE CORPORATION - 14/04/2032</t>
  </si>
  <si>
    <t>INE134E08LN6</t>
  </si>
  <si>
    <t>INE115A07JQ2</t>
  </si>
  <si>
    <t>INE414G07GB4</t>
  </si>
  <si>
    <t>CRISIL-AA</t>
  </si>
  <si>
    <t>INE118D07195</t>
  </si>
  <si>
    <t>INE403D08140</t>
  </si>
  <si>
    <t>** 07.47 % SMALL INDUST DEVLOP BANK  OF INDIA - 25/11/2025</t>
  </si>
  <si>
    <t>INE556F08KE8</t>
  </si>
  <si>
    <t>INE115A07GT2</t>
  </si>
  <si>
    <t>** 07.43 % SMALL INDUST DEVLOP BANK  OF INDIA - 31/08/2026</t>
  </si>
  <si>
    <t>INE556F08KH1</t>
  </si>
  <si>
    <t>INE756I07EK0</t>
  </si>
  <si>
    <t>INE206D08170</t>
  </si>
  <si>
    <t>INE053F09GV6</t>
  </si>
  <si>
    <t>INE040A08674</t>
  </si>
  <si>
    <t>INE020B08DR1</t>
  </si>
  <si>
    <t>INE848E07BA1</t>
  </si>
  <si>
    <t>INE020B08930</t>
  </si>
  <si>
    <t>INE969M07010</t>
  </si>
  <si>
    <t>INE704I14IA8</t>
  </si>
  <si>
    <t>D) REPO</t>
  </si>
  <si>
    <t>NAV AS ON 31-JAN-24: RS.18.2313 (REGULAR - IDCW)</t>
  </si>
  <si>
    <t>NAV AS ON 31-JAN-24: RS.18.2313 (REGULAR - GROWTH)</t>
  </si>
  <si>
    <t>NAV AS ON 31-JAN-24: RS.19.8068 (DIRECT - IDCW)</t>
  </si>
  <si>
    <t>NAV AS ON 31-JAN-24: RS.19.8068 (DIRECT - GROWTH)</t>
  </si>
  <si>
    <t>NAV AS ON 31-JUL-23: RS.16.6943 (REGULAR - IDCW)</t>
  </si>
  <si>
    <t>NAV AS ON 31-JUL-23: RS.16.6943 (REGULAR - GROWTH)</t>
  </si>
  <si>
    <t>NAV AS ON 31-JUL-23: RS.18.0093 (DIRECT - IDCW)</t>
  </si>
  <si>
    <t>NAV AS ON 31-JUL-23: RS.18.0093 (DIRECT - GROWTH)</t>
  </si>
  <si>
    <t>PORTFOLIO TURNOVER RATIO: 0.26 TIMES</t>
  </si>
  <si>
    <t>IND29F-FUT-29-FEB-24</t>
  </si>
  <si>
    <t>IND29F-FUT-25-JAN-24</t>
  </si>
  <si>
    <t>Tata Arbitrage Fund</t>
  </si>
  <si>
    <t>(An open ended scheme investing in arbitrage opportunities)</t>
  </si>
  <si>
    <t>•Income over a short term investment horizon</t>
  </si>
  <si>
    <t>•Investments predominantly in arbitrage opportunities in the cash and derivative segments of the equity markets and by investing the balance in debt and money market instruments.</t>
  </si>
  <si>
    <t>CANARA BANK</t>
  </si>
  <si>
    <t>INE476A01014</t>
  </si>
  <si>
    <t>INE111A01025</t>
  </si>
  <si>
    <t>INE935A01035</t>
  </si>
  <si>
    <t>INE114A01011</t>
  </si>
  <si>
    <t>INE531E01026</t>
  </si>
  <si>
    <t>INE745G01035</t>
  </si>
  <si>
    <t>INE721A01013</t>
  </si>
  <si>
    <t>INE242A01010</t>
  </si>
  <si>
    <t>PUNJAB NATIONAL BANK</t>
  </si>
  <si>
    <t>INE160A01022</t>
  </si>
  <si>
    <t>INE101D01020</t>
  </si>
  <si>
    <t>INE113A01013</t>
  </si>
  <si>
    <t>INE383A01012</t>
  </si>
  <si>
    <t>INE022Q01020</t>
  </si>
  <si>
    <t>INE124G01033</t>
  </si>
  <si>
    <t>INE085A01013</t>
  </si>
  <si>
    <t>INE787D01026</t>
  </si>
  <si>
    <t>INE070A01015</t>
  </si>
  <si>
    <t>INE494B01023</t>
  </si>
  <si>
    <t>INE823G01014</t>
  </si>
  <si>
    <t>INE600L01024</t>
  </si>
  <si>
    <t>INE776C01039</t>
  </si>
  <si>
    <t>INE686F01025</t>
  </si>
  <si>
    <t>INE002S01010</t>
  </si>
  <si>
    <t>PUNJAB NATIONAL BANK^</t>
  </si>
  <si>
    <t>CANARA BANK^</t>
  </si>
  <si>
    <t>BANK OF BARODA^</t>
  </si>
  <si>
    <t>INF277K011T0</t>
  </si>
  <si>
    <t>INE721A07RJ5</t>
  </si>
  <si>
    <t>INE115A07PB1</t>
  </si>
  <si>
    <t>INE756I07DM8</t>
  </si>
  <si>
    <t>INE916DA7QX2</t>
  </si>
  <si>
    <t>** 05.23 % NABARD - 31/01/2025</t>
  </si>
  <si>
    <t>INE261F08DI1</t>
  </si>
  <si>
    <t>INE774D14RQ9</t>
  </si>
  <si>
    <t>INE700G14IF9</t>
  </si>
  <si>
    <t>INE121A14VM0</t>
  </si>
  <si>
    <t>INE414G14SU5</t>
  </si>
  <si>
    <t>INE700G14GY4</t>
  </si>
  <si>
    <t>INE121A14VF4</t>
  </si>
  <si>
    <t>INE860H142B2</t>
  </si>
  <si>
    <t>INE763G14RD3</t>
  </si>
  <si>
    <t>INE040A14201</t>
  </si>
  <si>
    <t>INE763G14PI6</t>
  </si>
  <si>
    <t>INE040A14268</t>
  </si>
  <si>
    <t>INE040A14227</t>
  </si>
  <si>
    <t>NAV AS ON 31-JAN-24: RS.12.4497 (REGULAR - MONTHLY IDCW)</t>
  </si>
  <si>
    <t>NAV AS ON 31-JAN-24: RS.13.0248 (REGULAR - GROWTH)</t>
  </si>
  <si>
    <t>NAV AS ON 31-JAN-24: RS.13.0172 (DIRECT - MONTHLY IDCW)</t>
  </si>
  <si>
    <t>NAV AS ON 31-JAN-24: RS.13.5508 (DIRECT - GROWTH)</t>
  </si>
  <si>
    <t>NAV AS ON 31-JUL-23: RS.11.9878 (REGULAR - MONTHLY IDCW)</t>
  </si>
  <si>
    <t>NAV AS ON 31-JUL-23: RS.12.542 (REGULAR - GROWTH)</t>
  </si>
  <si>
    <t>NAV AS ON 31-JUL-23: RS.12.4853 (DIRECT - MONTHLY IDCW)</t>
  </si>
  <si>
    <t>NAV AS ON 31-JUL-23: RS.12.9972 (DIRECT - GROWTH)</t>
  </si>
  <si>
    <t>CANARA BANK-FUT-29-FEB-24</t>
  </si>
  <si>
    <t>BANK OF BARODA-FUT-29-FEB-24</t>
  </si>
  <si>
    <t>STATE BANK OF INDIA-FUT-28-MAR-24</t>
  </si>
  <si>
    <t>PUNJAB NATIONAL BANK-FUT-29-FEB-24</t>
  </si>
  <si>
    <t>BANK OF BARODA-FUT-25-JAN-24</t>
  </si>
  <si>
    <t>CANARA BANK-FUT-25-JAN-24</t>
  </si>
  <si>
    <t>OIL &amp; NATURAL GAS CO.-FUT-25-JAN-24</t>
  </si>
  <si>
    <t>PUNJAB NATIONAL BANK-FUT-25-JAN-24</t>
  </si>
  <si>
    <t>C117</t>
  </si>
  <si>
    <t>$$ - This Security has been kept as Margin for Derivatives</t>
  </si>
  <si>
    <t>GOI - 5.15% (09/11/2025) $$</t>
  </si>
  <si>
    <t>GOI - 5.22% (15/06/2025) $$</t>
  </si>
  <si>
    <t>GOI - 5.63% (12/04/2026) $$</t>
  </si>
  <si>
    <t>GOI - 5.74% (15/11/2026) $$</t>
  </si>
  <si>
    <t>GOI - 6.69% (27/06/2024) $$</t>
  </si>
  <si>
    <t>GOI - 6.97% (06/09/2026) $$</t>
  </si>
  <si>
    <t>GOI - 7.38% (20/06/2027) $$</t>
  </si>
  <si>
    <t>(An Open-Ended Exchange Traded Fund replicating / tracking domestic price of Gold)</t>
  </si>
  <si>
    <t>•Returns that are in line with the performance of physical gold in domestic prices, subject to tracking error.</t>
  </si>
  <si>
    <t>•Investment in gold and gold related instruments</t>
  </si>
  <si>
    <t xml:space="preserve">(An Open-Ended Fund of Fund Scheme investing in Tata Gold Exchange Traded Fund) </t>
  </si>
  <si>
    <t>•Returns that are in line with returns provided by Tata Gold Exchange Traded Fund.</t>
  </si>
  <si>
    <t xml:space="preserve">(An Open-Ended Exchange Traded Fund replicating / tracking domestic price of Silver) </t>
  </si>
  <si>
    <t>•Returns that are in line with the performance of physical silver in domestic prices, subject to tracking error.</t>
  </si>
  <si>
    <t>•• Investment in silver and silver-related instruments.</t>
  </si>
  <si>
    <t>(An Open-Ended Fund of Fund Scheme investing in Tata Silver Exchange Traded Fund)</t>
  </si>
  <si>
    <t>•Returns that are in line with returns provided by Tata Silver Exchange Traded Fund</t>
  </si>
  <si>
    <t>TATA Nifty India Digital ETF Fund of Fund</t>
  </si>
  <si>
    <t>^Note: Includes amount of ~Rs. 3169.39 Lakhs (at cost) for 31693.92 units allotted towards Initial Contribution by the scheme (i.e. 25 bps of the schemes AUM as on December 31, 2022), as per SEBI Circular No. SEBI/HO/IMD/PoD2/P/CIR/2023/129 dated July 27, 2023.</t>
  </si>
  <si>
    <t>* in case of semi annual YTM,  it will be annualised </t>
  </si>
  <si>
    <t xml:space="preserve">As on (Date) </t>
  </si>
  <si>
    <t>1.44 months</t>
  </si>
  <si>
    <t>Residual Maturity</t>
  </si>
  <si>
    <t>Macaulay Duration</t>
  </si>
  <si>
    <t>Annualised Portfolio YTM* :</t>
  </si>
  <si>
    <t>Description (if any)</t>
  </si>
  <si>
    <t>Scheme Name :</t>
  </si>
  <si>
    <t>Portfolio Information</t>
  </si>
  <si>
    <t>DIVIDEND DECLARED: PLEASE REFER DIVIDEND HISTORY TABLE</t>
  </si>
  <si>
    <t>AVERAGE MATURITY : 1.44 MONTHS</t>
  </si>
  <si>
    <t>NAV AS ON 31-JUL-23: RS.3633.4978 (DIRECT - GROWTH)</t>
  </si>
  <si>
    <t>NAV AS ON 31-JUL-23: RS.1001.5187 (DIRECT - DAILY IDCW)</t>
  </si>
  <si>
    <t>NAV AS ON 31-JUL-23: RS.3598.2704 (REGULAR - GROWTH)</t>
  </si>
  <si>
    <t>NAV AS ON 31-JUL-23: RS.1001.5157 (REGULAR - DAILY IDCW)</t>
  </si>
  <si>
    <t>NAV AS ON 31-JAN-24: RS.3763.4133 (DIRECT - GROWTH)</t>
  </si>
  <si>
    <t>NAV AS ON 31-JAN-24: RS.1001.5187 (DIRECT - DAILY IDCW)</t>
  </si>
  <si>
    <t>NAV AS ON 31-JAN-24: RS.3724.7513 (REGULAR - GROWTH)</t>
  </si>
  <si>
    <t>NAV AS ON 31-JAN-24: RS.1001.5157 (REGULAR - DAILY IDCW)</t>
  </si>
  <si>
    <t>TOTAL NUMBER OF INSTANCES OF DEVIATION FROM VALUATION PRICE PROVIDED BY VALUATION AGENCIES</t>
  </si>
  <si>
    <t>31st December 2023</t>
  </si>
  <si>
    <t>AIF TOTAL</t>
  </si>
  <si>
    <t>INF0RQ622028</t>
  </si>
  <si>
    <t>SBIMF AIF - CAT II (CDMDF)27/10/2038 ^</t>
  </si>
  <si>
    <t>AIF CAT</t>
  </si>
  <si>
    <t>IN002023X377</t>
  </si>
  <si>
    <t>** TREASURY BILL 91 DAYS (07/03/2024)</t>
  </si>
  <si>
    <t>IN002023X427</t>
  </si>
  <si>
    <t>** TREASURY BILL 91 DAYS (11/04/2024)</t>
  </si>
  <si>
    <t>IN002023Y193</t>
  </si>
  <si>
    <t>** TREASURY BILL 182 DAYS (08/02/2024)</t>
  </si>
  <si>
    <t>INE417C14603</t>
  </si>
  <si>
    <t>** - PILANI INVESTMENT &amp; INDUSTRIES CORPORATION LTD - CP - 07/02/2024</t>
  </si>
  <si>
    <t>INE556F16AH5</t>
  </si>
  <si>
    <t>** - SMALL INDUST DEVLOP BANK  OF INDIA - CD - 27/03/2024</t>
  </si>
  <si>
    <t>INE476A16WQ2</t>
  </si>
  <si>
    <t>** - CANARA BANK - CD - 27/02/2024</t>
  </si>
  <si>
    <t>IN002022Z473</t>
  </si>
  <si>
    <t>** TREASURY BILL 364 DAYS (22/02/2024)</t>
  </si>
  <si>
    <t>INE692A16FY3</t>
  </si>
  <si>
    <t>** - UNION BANK OF INDIA - CD - 20/02/2024</t>
  </si>
  <si>
    <t>INE028A16EC9</t>
  </si>
  <si>
    <t>IND-A1+</t>
  </si>
  <si>
    <t>** - BANK OF BARODA - CD - 15/02/2024</t>
  </si>
  <si>
    <t>IN002023X336</t>
  </si>
  <si>
    <t>** TREASURY BILL 91 DAYS (08/02/2024)</t>
  </si>
  <si>
    <t>INE261F16702</t>
  </si>
  <si>
    <t>** - NABARD - CD - 08/03/2024</t>
  </si>
  <si>
    <t>INE146O14BP3</t>
  </si>
  <si>
    <t>** - HINDUJA LEYLAND FINANCE LTD - CP - 29/02/2024</t>
  </si>
  <si>
    <t>INE296A14WO4</t>
  </si>
  <si>
    <t>** - BAJAJ FINANCE LTD - CP - 12/03/2024</t>
  </si>
  <si>
    <t>INE238AD6389</t>
  </si>
  <si>
    <t>** - AXIS BANK LTD - CD - 14/03/2024</t>
  </si>
  <si>
    <t>INE704I14HY0</t>
  </si>
  <si>
    <t>** - BARCLAYS INVESTMENTS &amp; LOANS (INDIA) PVT LTD - CP - 05/03/2024</t>
  </si>
  <si>
    <t>INE824H14NH1</t>
  </si>
  <si>
    <t>** - JULIUS BAER CAPITAL IND PVT LTD - CP - 27/02/2024</t>
  </si>
  <si>
    <t>INE238AD6470</t>
  </si>
  <si>
    <t>** - AXIS BANK LTD - CD - 28/02/2024</t>
  </si>
  <si>
    <t>INE238AD6462</t>
  </si>
  <si>
    <t>** - AXIS BANK LTD - CD - 27/02/2024</t>
  </si>
  <si>
    <t>INE556F14JL3</t>
  </si>
  <si>
    <t>** - SMALL INDUST DEVLOP BANK  OF INDIA - CP - 15/02/2024</t>
  </si>
  <si>
    <t>INE238AD6348</t>
  </si>
  <si>
    <t>** - AXIS BANK LTD - CD - 14/02/2024</t>
  </si>
  <si>
    <t>INE417C14595</t>
  </si>
  <si>
    <t>** - PILANI INVESTMENT &amp; INDUSTRIES CORPORATION LTD - CP - 09/02/2024</t>
  </si>
  <si>
    <t>INE248U14OK8</t>
  </si>
  <si>
    <t>** - 360 ONE PRIME LTD - CP - 08/02/2024</t>
  </si>
  <si>
    <t>INE466L14CJ2</t>
  </si>
  <si>
    <t>** - 360 ONE WAM LTD(ERSTWHILE IIFL WEALTH MANAGEMENT LTD) - CP - 08/02/2024</t>
  </si>
  <si>
    <t>INE556F16AG7</t>
  </si>
  <si>
    <t>** - SMALL INDUST DEVLOP BANK  OF INDIA - CD - 14/03/2024</t>
  </si>
  <si>
    <t>IN002022Z499</t>
  </si>
  <si>
    <t>** TREASURY BILL 364 DAYS (07/03/2024)</t>
  </si>
  <si>
    <t>INE824H14KV8</t>
  </si>
  <si>
    <t>** - JULIUS BAER CAPITAL IND PVT LTD - CP - 28/02/2024</t>
  </si>
  <si>
    <t>INE476A16WS8</t>
  </si>
  <si>
    <t>** - CANARA BANK - CD - 23/02/2024</t>
  </si>
  <si>
    <t>INE891K14MT1</t>
  </si>
  <si>
    <t>** - AXIS FINANCE LTD - CP - 19/02/2024</t>
  </si>
  <si>
    <t>INE081A14EO8</t>
  </si>
  <si>
    <t>** - TATA STEEL LTD - CP - 19/02/2024</t>
  </si>
  <si>
    <t>INE929O14BD8</t>
  </si>
  <si>
    <t>** - RELIANCE RETAIL VENTURES LTD - CP - 23/02/2024</t>
  </si>
  <si>
    <t>INE941D14519</t>
  </si>
  <si>
    <t>** - SIKKA PORTS AND TERMINALS LTD - CP - 19/03/2024</t>
  </si>
  <si>
    <t>INE572E14IW2</t>
  </si>
  <si>
    <t>** - PNB HOUSING FINANCE LTD - CP - 06/03/2024</t>
  </si>
  <si>
    <t>INE160A16NH0</t>
  </si>
  <si>
    <t>** - PUNJAB NATIONAL BANK - CD - 07/03/2024</t>
  </si>
  <si>
    <t>INE160A16OB1</t>
  </si>
  <si>
    <t>** - PUNJAB NATIONAL BANK - CD - 05/03/2024</t>
  </si>
  <si>
    <t>INE403D14502</t>
  </si>
  <si>
    <t>** - BHARTI TELECOM LTD - CP - 28/02/2024</t>
  </si>
  <si>
    <t>INE146O14BO6</t>
  </si>
  <si>
    <t>** - HINDUJA LEYLAND FINANCE LTD - CP - 28/02/2024</t>
  </si>
  <si>
    <t>INE831R14DC7</t>
  </si>
  <si>
    <t>** - ADITYA BIRLA HOUSING FINANCE LTD - CP - 29/02/2024</t>
  </si>
  <si>
    <t>INE081A14EQ3</t>
  </si>
  <si>
    <t>** - TATA STEEL LTD - CP - 28/02/2024</t>
  </si>
  <si>
    <t>INE824H14NE8</t>
  </si>
  <si>
    <t>** - JULIUS BAER CAPITAL IND PVT LTD - CP - 16/02/2024</t>
  </si>
  <si>
    <t>INE562A16LL3</t>
  </si>
  <si>
    <t>** - INDIAN BANK - CD - 14/02/2024</t>
  </si>
  <si>
    <t>INE556F16AC6</t>
  </si>
  <si>
    <t>** - SMALL INDUST DEVLOP BANK  OF INDIA - CD - 14/02/2024</t>
  </si>
  <si>
    <t>IN002022Z465</t>
  </si>
  <si>
    <t>** TREASURY BILL 364 DAYS (15/02/2024)</t>
  </si>
  <si>
    <t>INE763G14RX1</t>
  </si>
  <si>
    <t>** - ICICI SECURITIES LTD - CP - 04/03/2024</t>
  </si>
  <si>
    <t>INE160A16NW9</t>
  </si>
  <si>
    <t>** - PUNJAB NATIONAL BANK - CD - 20/02/2024</t>
  </si>
  <si>
    <t>INE160A16OD7</t>
  </si>
  <si>
    <t>** - PUNJAB NATIONAL BANK - CD - 02/04/2024</t>
  </si>
  <si>
    <t>INE476A16XC0</t>
  </si>
  <si>
    <t>** - CANARA BANK - CD - 20/03/2024</t>
  </si>
  <si>
    <t>INE040A16DU8</t>
  </si>
  <si>
    <t>** - HDFC BANK LTD - CD - 20/03/2024</t>
  </si>
  <si>
    <t>INE824H14NM1</t>
  </si>
  <si>
    <t>** - JULIUS BAER CAPITAL IND PVT LTD - CP - 13/03/2024</t>
  </si>
  <si>
    <t>INE047A14867</t>
  </si>
  <si>
    <t>** - GRASIM INDUSTRIES LTD - CP - 07/03/2024</t>
  </si>
  <si>
    <t>INE647O14FA3</t>
  </si>
  <si>
    <t>** - ADITYA BIRLA FASHION &amp; RETAIL LTD - CP - 05/03/2024</t>
  </si>
  <si>
    <t>INE929O14BF3</t>
  </si>
  <si>
    <t>** - RELIANCE RETAIL VENTURES LTD - CP - 04/03/2024</t>
  </si>
  <si>
    <t>INE01C314585</t>
  </si>
  <si>
    <t>** - BAJAJ FINANCIAL SECURITIES LTD - CP - 28/02/2024</t>
  </si>
  <si>
    <t>INE018A14KL3</t>
  </si>
  <si>
    <t>** - LARSEN &amp; TOUBRO LTD - CP - 29/02/2024</t>
  </si>
  <si>
    <t>INE700G14HT2</t>
  </si>
  <si>
    <t>** - HDFC SECURITIES LTD - CP - 28/02/2024</t>
  </si>
  <si>
    <t>INE396J14240</t>
  </si>
  <si>
    <t>** - BHARTI ENTERPRISES LTD - CP - 27/02/2024</t>
  </si>
  <si>
    <t>INE403D14494</t>
  </si>
  <si>
    <t>** - BHARTI TELECOM LTD - CP - 16/02/2024</t>
  </si>
  <si>
    <t>INE476A16XA4</t>
  </si>
  <si>
    <t>** - CANARA BANK - CD - 11/03/2024</t>
  </si>
  <si>
    <t>INE110O14BU9</t>
  </si>
  <si>
    <t>** - AXIS SECURITIES LTD - CP - 19/04/2024</t>
  </si>
  <si>
    <t>IN002023X328</t>
  </si>
  <si>
    <t>** TREASURY BILL 91 DAYS (01/02/2024)</t>
  </si>
  <si>
    <t>INE028A16EK2</t>
  </si>
  <si>
    <t>** - BANK OF BARODA - CD - 15/03/2024</t>
  </si>
  <si>
    <t>INE891K14MV7</t>
  </si>
  <si>
    <t>** - AXIS FINANCE LTD - CP - 22/02/2024</t>
  </si>
  <si>
    <t>INE941D14485</t>
  </si>
  <si>
    <t>** - SIKKA PORTS AND TERMINALS LTD - CP - 09/02/2024</t>
  </si>
  <si>
    <t>INE556F14JV2</t>
  </si>
  <si>
    <t>** - SMALL INDUST DEVLOP BANK  OF INDIA - CP - 22/03/2024</t>
  </si>
  <si>
    <t>INE018A14KH1</t>
  </si>
  <si>
    <t>** - LARSEN &amp; TOUBRO LTD - CP - 12/03/2024</t>
  </si>
  <si>
    <t>INE261F14KS3</t>
  </si>
  <si>
    <t>** - NABARD - CP - 25/04/2024</t>
  </si>
  <si>
    <t>INE296A14WY3</t>
  </si>
  <si>
    <t>** - BAJAJ FINANCE LTD - CP - 19/04/2024</t>
  </si>
  <si>
    <t>INE562A16MK3</t>
  </si>
  <si>
    <t>** - INDIAN BANK - CD - 02/04/2024</t>
  </si>
  <si>
    <t>INE261F14KP9</t>
  </si>
  <si>
    <t>** - NABARD - CP - 20/03/2024</t>
  </si>
  <si>
    <t>INE028E14MT3</t>
  </si>
  <si>
    <t>** - KOTAK SECURITIES LTD - CP - 13/03/2024</t>
  </si>
  <si>
    <t>INE261F14KL8</t>
  </si>
  <si>
    <t>** - NABARD - CP - 22/02/2024</t>
  </si>
  <si>
    <t>INE692A16GO2</t>
  </si>
  <si>
    <t>** - UNION BANK OF INDIA - CD - 20/03/2024</t>
  </si>
  <si>
    <t>INE929O14BB2</t>
  </si>
  <si>
    <t>** - RELIANCE RETAIL VENTURES LTD - CP - 14/02/2024</t>
  </si>
  <si>
    <t>IN002023X344</t>
  </si>
  <si>
    <t>** TREASURY BILL 91 DAYS (15/02/2024)</t>
  </si>
  <si>
    <t>INE01C314643</t>
  </si>
  <si>
    <t>** - BAJAJ FINANCIAL SECURITIES LTD - CP - 19/04/2024</t>
  </si>
  <si>
    <t>IN002023X351</t>
  </si>
  <si>
    <t>** TREASURY BILL 91 DAYS (22/02/2024)</t>
  </si>
  <si>
    <t>INE692A16GP9</t>
  </si>
  <si>
    <t>** - UNION BANK OF INDIA - CD - 15/03/2024</t>
  </si>
  <si>
    <t>IN002023X419</t>
  </si>
  <si>
    <t>** TREASURY BILL 91 DAYS (04/04/2024)</t>
  </si>
  <si>
    <t>INE160A16OE5</t>
  </si>
  <si>
    <t>** - PUNJAB NATIONAL BANK - CD - 15/03/2024</t>
  </si>
  <si>
    <t>INE261F14KT1</t>
  </si>
  <si>
    <t>** - NABARD - CP - 30/04/2024</t>
  </si>
  <si>
    <t>INE476A16XF3</t>
  </si>
  <si>
    <t>** - CANARA BANK - CD - 02/04/2024</t>
  </si>
  <si>
    <t>INE476A16XE6</t>
  </si>
  <si>
    <t>** - CANARA BANK - CD - 26/03/2024</t>
  </si>
  <si>
    <t>IN002023X443</t>
  </si>
  <si>
    <t>** TREASURY BILL 91 DAYS (25/04/2024)</t>
  </si>
  <si>
    <t>IN002023X435</t>
  </si>
  <si>
    <t>** TREASURY BILL 91 DAYS (18/04/2024)</t>
  </si>
  <si>
    <t>INE556F08JS0</t>
  </si>
  <si>
    <t>** 05.24 % SMALL INDUST DEVLOP BANK  OF INDIA - 26/03/2024</t>
  </si>
  <si>
    <t>INE031A08822</t>
  </si>
  <si>
    <t>** 04.78 % HOUSING &amp; URBAN DEVELOPMENT CORPORATION LTD - 28/02/2024</t>
  </si>
  <si>
    <t>IN0020079045</t>
  </si>
  <si>
    <t>GOI - SBI RT SB 8.35% (27/03/2024)</t>
  </si>
  <si>
    <t>PRC Matrix</t>
  </si>
  <si>
    <t>Relatively High (Class III)</t>
  </si>
  <si>
    <t>Moderate (Class II)</t>
  </si>
  <si>
    <t>B-I</t>
  </si>
  <si>
    <t>Relatively Low (Class I)</t>
  </si>
  <si>
    <t>Interest Rate Risk ↓</t>
  </si>
  <si>
    <t>Relatively High (Class C)</t>
  </si>
  <si>
    <t>Moderate (Class B)</t>
  </si>
  <si>
    <t>Relatively Low (Class A)</t>
  </si>
  <si>
    <t>Credit Risk →</t>
  </si>
  <si>
    <t>Potential Risk Class</t>
  </si>
  <si>
    <t>• Investment in Debt / Money Market Instruments.</t>
  </si>
  <si>
    <t>• Regular Income for Short Term.</t>
  </si>
  <si>
    <t>(An open ended Liquid Scheme. A Relatively Low Interest Rate Risk and Moderate Credit Risk)</t>
  </si>
  <si>
    <t>Tata liquid fund</t>
  </si>
  <si>
    <t>FIXED</t>
  </si>
  <si>
    <t>Short</t>
  </si>
  <si>
    <t>INDINFRAVIT 7.85% NCD (31/03/2040) (P/C 13/06/2025)</t>
  </si>
  <si>
    <t>Floating</t>
  </si>
  <si>
    <t>Long</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</si>
  <si>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</si>
  <si>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 In terms of sub clause 5 of clause C of SEBI circular no. SEBI/HO/IMD/DF2/CIR/P/2019/104 dated 01.10.2019, the Instrument has Structured Obligation (SO) / Credit Enhancement (CE) features.</t>
  </si>
  <si>
    <t>^Note: Includes amount of ~Rs.372.60 Lakhs (at cost) for 3,726.01 units allotted towards Initial Contribution by the scheme (i.e. 25 bps of the schemes AUM as on December 31, 2022), as per SEBI Circular No. SEBI/HO/IMD/PoD2/P/CIR/2023/129 dated July 27, 2023.</t>
  </si>
  <si>
    <t>5.36 Months</t>
  </si>
  <si>
    <t>4.90 Months</t>
  </si>
  <si>
    <t>AVERAGE MATURITY : 5.36 months</t>
  </si>
  <si>
    <t>NAV AS ON 31-JUL-23: RS.12.8953 (DIRECT - GROWTH)</t>
  </si>
  <si>
    <t>NAV AS ON 31-JUL-23: RS.12.976 (DIRECT - MONTHLY IDCW)</t>
  </si>
  <si>
    <t>NAV AS ON 31-JUL-23: RS.10.4138 (DIRECT - WEEKLY IDCW)</t>
  </si>
  <si>
    <t>NAV AS ON 31-JUL-23: RS.12.4665 (REGULAR - GROWTH)</t>
  </si>
  <si>
    <t>NAV AS ON 31-JUL-23: RS.12.4702 (REGULAR - MONTHLY IDCW)</t>
  </si>
  <si>
    <t>NAV AS ON 31-JUL-23: RS.10.3858 (REGULAR - WEEKLY IDCW)</t>
  </si>
  <si>
    <t>NAV AS ON 31-JAN-24: RS.13.3604 (DIRECT - GROWTH)</t>
  </si>
  <si>
    <t>NAV AS ON 31-JAN-24: RS.13.4452 (DIRECT - MONTHLY IDCW)</t>
  </si>
  <si>
    <t>NAV AS ON 31-JAN-24: RS.10.4044 (DIRECT - WEEKLY IDCW)</t>
  </si>
  <si>
    <t>NAV AS ON 31-JAN-24: RS.12.8603 (REGULAR - GROWTH)</t>
  </si>
  <si>
    <t>NAV AS ON 31-JAN-24: RS.12.8653 (REGULAR - MONTHLY IDCW)</t>
  </si>
  <si>
    <t>NAV AS ON 31-JAN-24: RS.10.3776 (REGULAR - WEEKLY IDCW)</t>
  </si>
  <si>
    <t>#with Interest Rate Swap Positions</t>
  </si>
  <si>
    <t>INE525R14932</t>
  </si>
  <si>
    <t>** - JM FINANCIAL PROPERTIES AND HOLDINGS LTD - CP - 05/03/2024</t>
  </si>
  <si>
    <t>INE704I14IF7</t>
  </si>
  <si>
    <t>** - BARCLAYS INVESTMENTS &amp; LOANS (INDIA) PVT LTD - CP - 23/01/2025</t>
  </si>
  <si>
    <t>INE417C14645</t>
  </si>
  <si>
    <t>** - PILANI INVESTMENT &amp; INDUSTRIES CORPORATION LTD - CP - 14/01/2025</t>
  </si>
  <si>
    <t>INE403G14RV8</t>
  </si>
  <si>
    <t>** - STANDARD CHARTERED CAPITAL LTD - CP - 20/11/2024</t>
  </si>
  <si>
    <t>IN002023Y425</t>
  </si>
  <si>
    <t>** TREASURY BILL 182 DAYS (21/07/2024)</t>
  </si>
  <si>
    <t>INE916D142O3</t>
  </si>
  <si>
    <t>** - KOTAK MAHINDRA PRIME LTD - CP - 05/06/2024</t>
  </si>
  <si>
    <t>INE144H14GF2</t>
  </si>
  <si>
    <t>** - DEUTSCHE INVESTMENT INDIA PVT LTD - CP - 30/04/2024</t>
  </si>
  <si>
    <t>INE012I14OU2</t>
  </si>
  <si>
    <t>** - JM FINANCIAL SERVICES LTD - CP - 28/02/2024</t>
  </si>
  <si>
    <t>INE516Y14DM9</t>
  </si>
  <si>
    <t>** - PIRAMAL CAPITAL &amp; HOUSING FINANCE LTD - CP - 28/02/2024</t>
  </si>
  <si>
    <t>INE432R14261</t>
  </si>
  <si>
    <t>** - SHRIRAM HOUSING FINANCE LTD - CP - 27/12/2024</t>
  </si>
  <si>
    <t>INE238AD6645</t>
  </si>
  <si>
    <t>** - AXIS BANK LTD - CD - 30/01/2025</t>
  </si>
  <si>
    <t>INE556F16AM5</t>
  </si>
  <si>
    <t>** - SMALL INDUST DEVLOP BANK  OF INDIA - CD - 11/12/2024</t>
  </si>
  <si>
    <t>INE040A16EH3</t>
  </si>
  <si>
    <t>** - HDFC BANK LTD - CD - 06/12/2024</t>
  </si>
  <si>
    <t>INE403G14RK1</t>
  </si>
  <si>
    <t>** - STANDARD CHARTERED CAPITAL LTD - CP - 21/08/2024</t>
  </si>
  <si>
    <t>INE949L16BW7</t>
  </si>
  <si>
    <t>** - AU SMALL FINANCE BANK - CD - 02/09/2024</t>
  </si>
  <si>
    <t>INE01C314635</t>
  </si>
  <si>
    <t>** - BAJAJ FINANCIAL SECURITIES LTD - CP - 15/03/2024</t>
  </si>
  <si>
    <t>IN002023Y268</t>
  </si>
  <si>
    <t>** TREASURY BILL 182 DAYS (21/03/2024)</t>
  </si>
  <si>
    <t>INE514E16CF7</t>
  </si>
  <si>
    <t>** - EXIM - CD - 15/03/2024</t>
  </si>
  <si>
    <t>INE466L14CD5</t>
  </si>
  <si>
    <t>** - 360 ONE WAM LTD(ERSTWHILE IIFL WEALTH MANAGEMENT LTD) - CP - 28/02/2024</t>
  </si>
  <si>
    <t>INE020B14672</t>
  </si>
  <si>
    <t>** - REC LTD - CP - 01/03/2024</t>
  </si>
  <si>
    <t>IN002023Y276</t>
  </si>
  <si>
    <t>** TREASURY BILL 182 DAYS (29/03/2024)</t>
  </si>
  <si>
    <t>INE238AD6561</t>
  </si>
  <si>
    <t>** - AXIS BANK LTD - CD - 21/06/2024</t>
  </si>
  <si>
    <t>INE040A16DZ7</t>
  </si>
  <si>
    <t>** - HDFC BANK LTD - CD - 14/06/2024</t>
  </si>
  <si>
    <t>INE062A16481</t>
  </si>
  <si>
    <t>** - STATE BANK OF INDIA - CD - 15/03/2024</t>
  </si>
  <si>
    <t>INE371K08185</t>
  </si>
  <si>
    <t>** 06.50 % TATA REALTY AND INFRASTRUCTURE LTD - 17/07/2024</t>
  </si>
  <si>
    <t>INE556F08JW2</t>
  </si>
  <si>
    <t>** 05.40 % SMALL INDUST DEVLOP BANK  OF INDIA - 17/03/2025</t>
  </si>
  <si>
    <t>INE667F07IA7</t>
  </si>
  <si>
    <t>CARE-AA+</t>
  </si>
  <si>
    <t>** SUNDARAM HOME FINANCE LTD - 14/06/2024 - FRB</t>
  </si>
  <si>
    <t>INE012I07041</t>
  </si>
  <si>
    <t>** 09.10 % JM FINANCIAL SERVICES LTD - 11/03/2026</t>
  </si>
  <si>
    <t>INE572E07118</t>
  </si>
  <si>
    <t>** 08.53 % PNB HOUSING FINANCE LTD - 29/12/2024</t>
  </si>
  <si>
    <t>** 09.75 % JAMNAGAR UTILITIES &amp; POWER PVT. LTD - 02/08/2024</t>
  </si>
  <si>
    <t>INE087M08050</t>
  </si>
  <si>
    <t>ICRA-AA</t>
  </si>
  <si>
    <t>** 09.47 % BAHADUR CHAND INVESTMENTS PVT. LTD - 01/03/2024</t>
  </si>
  <si>
    <t>INE071G07488</t>
  </si>
  <si>
    <t>** 05.85 % ICICI HOME FINANCE CO.LTD - 01/03/2024</t>
  </si>
  <si>
    <t>** 07.09 % TATA REALTY AND INFRASTRUCTURE LTD - 21/06/2024</t>
  </si>
  <si>
    <t>INE01WN07094</t>
  </si>
  <si>
    <t>** 09.50 % MOTILAL OSWAL FINVEST LTD - 12/09/2025</t>
  </si>
  <si>
    <t>INE020B08898</t>
  </si>
  <si>
    <t>** 08.23 % REC LTD - 23/01/2025</t>
  </si>
  <si>
    <t>** 07.85 % INDINFRAVIT TRUST - 31/03/2040 #</t>
  </si>
  <si>
    <t>INE950O08253</t>
  </si>
  <si>
    <t>IND-AA+</t>
  </si>
  <si>
    <t>** 07.05 % MAHINDRA RURAL HOUSING FINANCE LTD - 26/09/2024</t>
  </si>
  <si>
    <t>** 06.49 % YARROW INFRASTRUCTURE PVT LTD - 01/07/2024</t>
  </si>
  <si>
    <t>SDL MADHYA PRADESH 6.69% (17/03/2025)  #</t>
  </si>
  <si>
    <t>•Investment in Debt &amp; Money Market instruments such that the Macaulay Duration of the portfolio is between 3 months - 6 months.</t>
  </si>
  <si>
    <t>•Regular Income Over Short Term.</t>
  </si>
  <si>
    <t>(An open ended ultra‐short term debt scheme investing in instruments such that the Macaulay duration (Refer page 17 of SID) of the portfolio is between 3 months and 6 months. A Relatively Low Interest Rate Risk and Moderate Credit Risk.)</t>
  </si>
  <si>
    <t>Tata Ultra Short Term Fund</t>
  </si>
  <si>
    <t>Cash received from DHFL Procceds have been distributed to the unit holders in the month of October 2021 &amp; February 2022</t>
  </si>
  <si>
    <t>Net payout to Investors   ( A + B )</t>
  </si>
  <si>
    <t>Amount received on sale of (PIRAMAL CAPITAL &amp; HOUSING FINANCE LTD 6.75 LOA 26SP31 FVRS1000) (Incl interest) ( B )</t>
  </si>
  <si>
    <t>Face Value of the new security (PIRAMAL CAPITAL &amp; HOUSING FINANCE LTD 6.75 LOA 26SP31 FVRS1000) received</t>
  </si>
  <si>
    <t>Cash Received (amount Credited to Bank Account of the Scheme)  - ( A )</t>
  </si>
  <si>
    <t>Recovery from DHFL pursuant the NCLT Order dt.07th June 2021.</t>
  </si>
  <si>
    <t xml:space="preserve">Net Exposure accounted in the Net assets on the date of Maturity </t>
  </si>
  <si>
    <t>Less: Provisions made against DHFL Exposure due to default by DHFL</t>
  </si>
  <si>
    <t>Gross Exposure to DHFL  on the date of Maturity of the Security</t>
  </si>
  <si>
    <t>Exposure to Securites of Dewan Housing Finace corporation LTD (DHFL)</t>
  </si>
  <si>
    <t>RECOVERY PROCEEDINGS</t>
  </si>
  <si>
    <t>as on 31-1-24</t>
  </si>
  <si>
    <t>TATA TREASURY ADVANTAGE FUND SEGREGATED PORTFOLIO 1</t>
  </si>
  <si>
    <t>^Note: Includes amount of ~Rs.675.59 Lakhs (at cost) for 6755.86 units allotted towards Initial Contribution by the scheme (i.e. 25 bps of the schemes AUM as on December 31, 2022), as per SEBI Circular No. SEBI/HO/IMD/PoD2/P/CIR/2023/129 dated July 27, 2023.</t>
  </si>
  <si>
    <t>11.49 Months</t>
  </si>
  <si>
    <t>10.84 Months</t>
  </si>
  <si>
    <t>AVERAGE MATURITY : 11.49 MONTHS</t>
  </si>
  <si>
    <t>NAV AS ON 31-JUL-23: RS.2220.6802 (DIRECT - PERIODIC IDCW)</t>
  </si>
  <si>
    <t>NAV AS ON 31-JUL-23: RS.3502.3086 (DIRECT - GROWTH)</t>
  </si>
  <si>
    <t>NAV AS ON 31-JUL-23: RS.1009.0609 (DIRECT - WEEKLY IDCW)</t>
  </si>
  <si>
    <t>NAV AS ON 31-JUL-23: RS.1003.5316 (DIRECT - DAILY IDCW)</t>
  </si>
  <si>
    <t>NAV AS ON 31-JUL-23: RS.2173.524 (REGULAR - PERIODIC IDCW)</t>
  </si>
  <si>
    <t>NAV AS ON 31-JUL-23: RS.3429.0828 (REGULAR - GROWTH)</t>
  </si>
  <si>
    <t>NAV AS ON 31-JUL-23: RS.1009.011 (REGULAR - WEEKLY IDCW)</t>
  </si>
  <si>
    <t>NAV AS ON 31-JUL-23: RS.1003.5288 (REGULAR - DAILY IDCW)</t>
  </si>
  <si>
    <t>NAV AS ON 31-JAN-24: RS.2296.072 (DIRECT - PERIODIC IDCW)</t>
  </si>
  <si>
    <t>NAV AS ON 31-JAN-24: RS.3621.359 (DIRECT - GROWTH)</t>
  </si>
  <si>
    <t>NAV AS ON 31-JAN-24: RS.1008.2981 (DIRECT - WEEKLY IDCW)</t>
  </si>
  <si>
    <t>NAV AS ON 31-JAN-24: RS.1003.5316 (DIRECT - DAILY IDCW)</t>
  </si>
  <si>
    <t>NAV AS ON 31-JAN-24: RS.2243.8181 (REGULAR - PERIODIC IDCW)</t>
  </si>
  <si>
    <t>NAV AS ON 31-JAN-24: RS.3540.1251 (REGULAR - GROWTH)</t>
  </si>
  <si>
    <t>NAV AS ON 31-JAN-24: RS.1008.2892 (REGULAR - WEEKLY IDCW)</t>
  </si>
  <si>
    <t>NAV AS ON 31-JAN-24: RS.1003.5288 (REGULAR - DAILY IDCW)</t>
  </si>
  <si>
    <t>INE238AD6579</t>
  </si>
  <si>
    <t>** - AXIS BANK LTD - CD - 29/11/2024</t>
  </si>
  <si>
    <t>INE403G14RM7</t>
  </si>
  <si>
    <t>** - STANDARD CHARTERED CAPITAL LTD - CP - 19/06/2024</t>
  </si>
  <si>
    <t>INE403G14RQ8</t>
  </si>
  <si>
    <t>** - STANDARD CHARTERED CAPITAL LTD - CP - 03/06/2024</t>
  </si>
  <si>
    <t>INE514E16CE0</t>
  </si>
  <si>
    <t>** - EXIM - CD - 14/03/2024</t>
  </si>
  <si>
    <t>INE040A16DV6</t>
  </si>
  <si>
    <t>** - HDFC BANK LTD - CD - 11/03/2024</t>
  </si>
  <si>
    <t>** - BARCLAYS INVESTMENTS &amp; LOANS (INDIA) PVT LTD - CP - 18/12/2024</t>
  </si>
  <si>
    <t>INE212K14452</t>
  </si>
  <si>
    <t>** - SBICAP SECURITIES LTD - CP - 30/05/2024</t>
  </si>
  <si>
    <t>INE774D14SA1</t>
  </si>
  <si>
    <t>** - MAHINDRA &amp; MAHINDRA FINANCIAL SERVICES LTD - CP - 15/03/2024</t>
  </si>
  <si>
    <t>IN002023Y235</t>
  </si>
  <si>
    <t>** TREASURY BILL 182 DAYS (29/02/2024)</t>
  </si>
  <si>
    <t>** 08.95 % INDIAN RAILWAYS FINANCE CORPORATION LTD - 10/03/2025</t>
  </si>
  <si>
    <t>INE752E07IJ1</t>
  </si>
  <si>
    <t>** 09.64 % POWER GRID CORPORATION OF INDIA LTD - 31/05/2024</t>
  </si>
  <si>
    <t>INE071G07454</t>
  </si>
  <si>
    <t>** ICICI HOME FINANCE CO.LTD - 27/09/2024 - FRB</t>
  </si>
  <si>
    <t>** 09.18 % NUCLEAR POWER CORP LTD - 23/01/2025</t>
  </si>
  <si>
    <t>INE020B08906</t>
  </si>
  <si>
    <t>** 08.27 % REC LTD - 06/02/2025</t>
  </si>
  <si>
    <t>** 07.22 % TATA CAPITAL LTD - 04/08/2025</t>
  </si>
  <si>
    <t>INE020B08DH2</t>
  </si>
  <si>
    <t>** 05.81 % REC LTD - 31/12/2025</t>
  </si>
  <si>
    <t>INE020B08DF6</t>
  </si>
  <si>
    <t>** 05.85 % REC LTD - 20/12/2025</t>
  </si>
  <si>
    <t>INE556F08KA6</t>
  </si>
  <si>
    <t>** 07.25 % SMALL INDUST DEVLOP BANK  OF INDIA - 31/07/2025</t>
  </si>
  <si>
    <t>INE115A07PS5</t>
  </si>
  <si>
    <t>** 05.75 % LIC HOUSING FINANCE LTD - 14/06/2024</t>
  </si>
  <si>
    <t>INE134E08KT5</t>
  </si>
  <si>
    <t>** 07.17 % POWER FINANCE CORPORATION - 22/05/2025</t>
  </si>
  <si>
    <t>INE040A08AG0</t>
  </si>
  <si>
    <t>** HDFC BANK LTD - 28/10/2024 - FRB</t>
  </si>
  <si>
    <t>** REC LTD - 31/10/2024 - FRB</t>
  </si>
  <si>
    <t>INE134E08LU1</t>
  </si>
  <si>
    <t>** 07.59 % POWER FINANCE CORPORATION - 03/11/2025</t>
  </si>
  <si>
    <t>INE733E07JX0</t>
  </si>
  <si>
    <t>** 08.19 % NTPC LTD - 15/12/2025</t>
  </si>
  <si>
    <t>INE975F07HX8</t>
  </si>
  <si>
    <t>** KOTAK MAHINDRA INVESTMENTS LTD - 28/02/2025 - ZCB</t>
  </si>
  <si>
    <t>** 05.74 % REC LTD - 20/06/2024</t>
  </si>
  <si>
    <t>INE134E08MO2</t>
  </si>
  <si>
    <t>** 07.37 % POWER FINANCE CORPORATION - 22/05/2026</t>
  </si>
  <si>
    <t>** HDFC BANK LTD - 30/09/2024 - FRB</t>
  </si>
  <si>
    <t>INE033L07HV8</t>
  </si>
  <si>
    <t>** 07.97 % TATA CAPITAL HOUSING FINANCE LTD - 03/11/2025</t>
  </si>
  <si>
    <t>INE756I07EG8</t>
  </si>
  <si>
    <t>** 07.70 % HDB FINANCIAL SERVICES LTD - 11/08/2025</t>
  </si>
  <si>
    <t>INE031A08855</t>
  </si>
  <si>
    <t>** 07.54 % HOUSING &amp; URBAN DEVELOPMENT CORPORATION LTD - 11/02/2026</t>
  </si>
  <si>
    <t>INE071G07413</t>
  </si>
  <si>
    <t>** 05.89 % ICICI HOME FINANCE CO.LTD - 19/07/2024</t>
  </si>
  <si>
    <t>IN2020130166</t>
  </si>
  <si>
    <t>SDL KERALA 9.75% (26/02/2024)</t>
  </si>
  <si>
    <t>IN2220130180</t>
  </si>
  <si>
    <t>SDL MAHARASHTRA 9.63% (12/02/2024)</t>
  </si>
  <si>
    <t>IN1920180081</t>
  </si>
  <si>
    <t>SDL KARNATAKA 8.52% (28/11/2028)</t>
  </si>
  <si>
    <t>IN3120180143</t>
  </si>
  <si>
    <t>SDL TAMILNADU 08.68% (10/10/2028)</t>
  </si>
  <si>
    <t>IN3120170128</t>
  </si>
  <si>
    <t>SDL TAMILNADU 8.28% (21/02/2028)</t>
  </si>
  <si>
    <t>IN1620130196</t>
  </si>
  <si>
    <t>SDL HARYANA  9.80% (26/02/2024)</t>
  </si>
  <si>
    <t>IN1920180115</t>
  </si>
  <si>
    <t>SDL KARNATAKA 08.08% (26/12/2028)</t>
  </si>
  <si>
    <t>IN3120130197</t>
  </si>
  <si>
    <t>SDL TAMILNADU  9.47% (26/03/2024)</t>
  </si>
  <si>
    <t>IN1920140036</t>
  </si>
  <si>
    <t>SDL KARNATAKA 8.97% (23/07/2024)</t>
  </si>
  <si>
    <t>IN1620130204</t>
  </si>
  <si>
    <t>SDL HARYANA  9.71% (12/03/2024)</t>
  </si>
  <si>
    <t>IN1520140014</t>
  </si>
  <si>
    <t>SDL GUJARAT  9.01% (25/06/2024)</t>
  </si>
  <si>
    <t>IN3120140139</t>
  </si>
  <si>
    <t>SDL TAMILNADU 8.72% (29/10/2024)</t>
  </si>
  <si>
    <t>IN3120140188</t>
  </si>
  <si>
    <t>SDL TAMILNADU  8.13% (14/01/2025)</t>
  </si>
  <si>
    <t>IN2220140098</t>
  </si>
  <si>
    <t>SDL MAHARASHTRA 8.98% (27/08/2024)</t>
  </si>
  <si>
    <t>IN2920180030</t>
  </si>
  <si>
    <t>SDL RAJASTHAN  08.16% (09/05/2028)</t>
  </si>
  <si>
    <t>IN2220230014</t>
  </si>
  <si>
    <t>SGS MAHARASHTRA 7.36% (12/04/2028)</t>
  </si>
  <si>
    <t>IN2220140072</t>
  </si>
  <si>
    <t>SDL MAHARASHTRA 8.94% (23/07/2024)</t>
  </si>
  <si>
    <t>IN1020200144</t>
  </si>
  <si>
    <t>SDL ANDHRA PRADESH 6.55% (27/05/2028)</t>
  </si>
  <si>
    <t>IN0020140045</t>
  </si>
  <si>
    <t>GOI - 8.40% (28/07/2024)</t>
  </si>
  <si>
    <t>B-II</t>
  </si>
  <si>
    <t>• Investment in Debt &amp; Money Market Instruments.</t>
  </si>
  <si>
    <t>• Regular Fixed Income for Short Term.</t>
  </si>
  <si>
    <t>(An open ended low duration debt scheme investing in instruments such that the Macaulay duration of portfolio is
between 6 months and 12 months. (Refer page 15 of the SID).A Moderate Interest Rate Risk and Moderate Credit Risk.)</t>
  </si>
  <si>
    <t>Tata Treasury Advantage Fund</t>
  </si>
  <si>
    <t>TATA TREASURY ADVANTAGE FUND ( Scheme had 1 Segregrated Portfolio )</t>
  </si>
  <si>
    <t>(The scheme had 1 segregated portfolio which was created under Tata Corporate Bond Fund. Main portfolio Tata Corporate Bond Fund was merged with Tata Short Term Bond Fund w.e.f. 14th December 2019)</t>
  </si>
  <si>
    <t>as on 31-01-2024</t>
  </si>
  <si>
    <t>TATA CORPORATE BOND FUND SEGREGATED PORTFOLIO 1</t>
  </si>
  <si>
    <t>^ IL&amp;FS group has made an interim distribution payout to IL&amp;FS Financial Services LTD (IFIN), an IL&amp;FS Group company on 1st March 2023. Tata Short Term Bond Fund has received Rs 6.5 crores payment towards securities of IL&amp;FS Financial Services LTD (IFIN), an IL&amp;FS Group company. Face Value of IL&amp;FS Financial Services LTD NCD was Rs 25 crores. Interim Payout is subject to final settlement.</t>
  </si>
  <si>
    <t>$$$  - IL &amp; FS FINANCIAL SERVICES LTD 8.54% NCD - (08/11/2019) - Principal due on 8th November 2019 is Rs 2,500.00 Lakhs and Interest is Rs.266.58 Lakhs</t>
  </si>
  <si>
    <t>$$  - INFRASTRUCTURE LEASING &amp; FINANCIAL SERVICES LTD CP (27/11/2018) - Principal due on 27th November 2018 is Rs 14,500.00 Lakhs</t>
  </si>
  <si>
    <t>$  - INFRASTRUCTURE LEASING &amp; FINANCIAL SERVICES LTD CP (26/09/2018) - Principal due on 26th September 2018 is Rs 2,500.00 Lakhs</t>
  </si>
  <si>
    <t>^</t>
  </si>
  <si>
    <t>$$$</t>
  </si>
  <si>
    <t xml:space="preserve"> -   </t>
  </si>
  <si>
    <t>Nil</t>
  </si>
  <si>
    <t>INE121H07BO7</t>
  </si>
  <si>
    <t>IL &amp; FS FINANCIAL SERVICES LTD 8.54% NCD - 08/11/2019</t>
  </si>
  <si>
    <t>$$</t>
  </si>
  <si>
    <t>INE871D14JU2</t>
  </si>
  <si>
    <t>INFRASTRUCTURE LEASING &amp; FINANCIAL SERVICES LTD CP (27/11/2018)</t>
  </si>
  <si>
    <t>$</t>
  </si>
  <si>
    <t>INE871D14JS6</t>
  </si>
  <si>
    <t xml:space="preserve">INFRASTRUCTURE LEASING &amp; FINANCIAL SERVICES LTD CP (26/09/2018)  </t>
  </si>
  <si>
    <t xml:space="preserve">Total Amount due ( principal and interest ) 
(Rupees in Lakhs) </t>
  </si>
  <si>
    <t xml:space="preserve">value of the security considered under net receivables ( value recognized in NAV as % to NAV) </t>
  </si>
  <si>
    <t>value of the security considered under net receivables  (value recognized in NAV in absolute terms. Rupees in Lakhs)</t>
  </si>
  <si>
    <t>ISIN Number</t>
  </si>
  <si>
    <t>Name  / Description Of The Security</t>
  </si>
  <si>
    <t>DETAILS OF INSTRUMENTS BELOW INVESTMENT GRADE OR DEFAULT</t>
  </si>
  <si>
    <t>^Note: Includes amount of ~Rs. 558.70 Lakhs (at cost) for 5,587.02 units allotted towards Initial Contribution by the scheme (i.e. 25 bps of the schemes AUM as on December 31, 2022), as per SEBI Circular No. SEBI/HO/IMD/PoD2/P/CIR/2023/129 dated July 27, 2023.</t>
  </si>
  <si>
    <t>3.33 years</t>
  </si>
  <si>
    <t>2.66 years</t>
  </si>
  <si>
    <t>AVERAGE MATURITY : 3.33 YEARS</t>
  </si>
  <si>
    <t>NAV AS ON 31-JUL-23: RS.24.1364 (DIRECT - PERIODIC IDCW)</t>
  </si>
  <si>
    <t>NAV AS ON 31-JUL-23: RS.22.1311 (REGULAR - PERIODIC IDCW)</t>
  </si>
  <si>
    <t>NAV AS ON 31-JUL-23: RS.45.4926 (DIRECT - GROWTH)</t>
  </si>
  <si>
    <t>NAV AS ON 31-JUL-23: RS.20.6592 (DIRECT - MONTHLY IDCW)</t>
  </si>
  <si>
    <t>NAV AS ON 31-JUL-23: RS.41.7708 (REGULAR - GROWTH)</t>
  </si>
  <si>
    <t>NAV AS ON 31-JUL-23: RS.18.8618 (REGULAR - MONTHLY IDCW)</t>
  </si>
  <si>
    <t>NAV AS ON 31-JAN-24: RS.24.9721 (DIRECT - PERIODIC IDCW)</t>
  </si>
  <si>
    <t>NAV AS ON 31-JAN-24: RS.22.8061 (REGULAR - PERIODIC IDCW)</t>
  </si>
  <si>
    <t>NAV AS ON 31-JAN-24: RS.47.0678 (DIRECT - GROWTH)</t>
  </si>
  <si>
    <t>NAV AS ON 31-JAN-24: RS.21.3745 (DIRECT - MONTHLY IDCW)</t>
  </si>
  <si>
    <t>NAV AS ON 31-JAN-24: RS.43.0448 (REGULAR - GROWTH)</t>
  </si>
  <si>
    <t>NAV AS ON 31-JAN-24: RS.19.437 (REGULAR - MONTHLY IDCW)</t>
  </si>
  <si>
    <t>INE906B07GP0</t>
  </si>
  <si>
    <t>** 08.27 % NATIONAL HIGHWAYS AUTHORITY OF INDIA - 28/03/2029</t>
  </si>
  <si>
    <t>INE040A08989</t>
  </si>
  <si>
    <t>** 07.35 % HDFC BANK LTD - 10/02/2025</t>
  </si>
  <si>
    <t>INE935V07012</t>
  </si>
  <si>
    <t>** 06.49 % VECTOR GREEN PRAYAGRAJ SOLAR PVT LTD - 01/07/2024</t>
  </si>
  <si>
    <t>INE756I07ED5</t>
  </si>
  <si>
    <t>** 06.30 % HDB FINANCIAL SERVICES LTD - 17/03/2025</t>
  </si>
  <si>
    <t>INE261F08DF7</t>
  </si>
  <si>
    <t>** 05.27 % NABARD - 23/07/2024</t>
  </si>
  <si>
    <t>INE556F08JZ5</t>
  </si>
  <si>
    <t>** 07.15 % SMALL INDUST DEVLOP BANK  OF INDIA - 21/07/2025</t>
  </si>
  <si>
    <t>** 07.97 % KOTAK MAHINDRA INVESTMENTS LTD - 05/05/2025</t>
  </si>
  <si>
    <t>INE556F08KF5</t>
  </si>
  <si>
    <t>** 07.54 % SMALL INDUST DEVLOP BANK  OF INDIA - 12/01/2026</t>
  </si>
  <si>
    <t>INE020B08EA5</t>
  </si>
  <si>
    <t>** 07.55 % REC LTD - 31/03/2028</t>
  </si>
  <si>
    <t>** 07.72 % LIC HOUSING FINANCE LTD - 12/02/2026</t>
  </si>
  <si>
    <t>INE020B08EW9</t>
  </si>
  <si>
    <t>** 07.71 % REC LTD - 26/02/2027</t>
  </si>
  <si>
    <t>INE306N07NL3</t>
  </si>
  <si>
    <t>** 08.30 % TATA CAPITAL LTD - 13/03/2026</t>
  </si>
  <si>
    <t>INE020B08ES7</t>
  </si>
  <si>
    <t>** 07.80 % REC LTD - 30/05/2026</t>
  </si>
  <si>
    <t>INE115A07ML7</t>
  </si>
  <si>
    <t>** 07.40 % LIC HOUSING FINANCE LTD - 06/09/2024</t>
  </si>
  <si>
    <t>INE660A07RH9</t>
  </si>
  <si>
    <t>** 07.40 % SUNDARAM FIN LTD - 26/08/2025</t>
  </si>
  <si>
    <t>** 06.40 % JAMNAGAR UTILITIES &amp; POWER PVT. LTD - 29/09/2026</t>
  </si>
  <si>
    <t>INE261F08DX0</t>
  </si>
  <si>
    <t>** 07.58 % NABARD - 31/07/2026</t>
  </si>
  <si>
    <t>** 07.61 % LIC HOUSING FINANCE LTD - 30/07/2025</t>
  </si>
  <si>
    <t>INE377Y07318</t>
  </si>
  <si>
    <t>** 07.42 % BAJAJ HOUSING FINANCE LTD - 12/07/2024</t>
  </si>
  <si>
    <t>INE134E08MT1</t>
  </si>
  <si>
    <t>** 07.64 % POWER FINANCE CORPORATION - 25/08/2026</t>
  </si>
  <si>
    <t>INE261F08DW2</t>
  </si>
  <si>
    <t>** 07.57 % NABARD - 19/03/2026</t>
  </si>
  <si>
    <t>** 07.90 % BAJAJ FINANCE LTD - 17/11/2025</t>
  </si>
  <si>
    <t>IN3120180192</t>
  </si>
  <si>
    <t>SDL TAMILNADU 8.18% (19/12/2028)</t>
  </si>
  <si>
    <t>IN0020210244</t>
  </si>
  <si>
    <t>GOI - 6.54% (17/01/2032)</t>
  </si>
  <si>
    <t>IN0020200070</t>
  </si>
  <si>
    <t>GOI - 5.79% (11/05/2030)</t>
  </si>
  <si>
    <t>IN1520160186</t>
  </si>
  <si>
    <t>SDL GUJARAT  7.19% (25/01/2027)</t>
  </si>
  <si>
    <t>IN0020220011</t>
  </si>
  <si>
    <t>GOI - 7.10% (18/04/2029)</t>
  </si>
  <si>
    <t>GOI - 5.74% (15/11/2026)</t>
  </si>
  <si>
    <t>GOI - 5.63% (12/04/2026) #</t>
  </si>
  <si>
    <t>INF277KA1372</t>
  </si>
  <si>
    <t>B-III</t>
  </si>
  <si>
    <t>↓</t>
  </si>
  <si>
    <t xml:space="preserve">Interest Rate Risk </t>
  </si>
  <si>
    <t>•Investment in Debt / Money Market instruments / GovernmentSecurities.</t>
  </si>
  <si>
    <t>•Regular Fixed Income for Short Term.</t>
  </si>
  <si>
    <t>(An open ended short term debt scheme investing in instruments with Macaulay duration between 1 year and 3 years (Refer to page no. 15 of SID). A Relatively High Interest Rate Risk and Moderate Credit Risk.)</t>
  </si>
  <si>
    <t>Tata Short Term Bond Fund</t>
  </si>
  <si>
    <t>TATA SHORT TERM BOND FUND (The scheme had 1 segregated portfolio which was created under Tata Corporate Bond Fund )</t>
  </si>
  <si>
    <t>4.59 Years</t>
  </si>
  <si>
    <t>2.88 Years</t>
  </si>
  <si>
    <t>AVERAGE MATURITY : 4.59 YEARS</t>
  </si>
  <si>
    <t>NAV AS ON 31-JUL-23: RS.30.474 (DIRECT - GROWTH)</t>
  </si>
  <si>
    <t>NAV AS ON 31-JUL-23: RS.26.6354 (REGULAR - GROWTH)</t>
  </si>
  <si>
    <t>NAV AS ON 31-JAN-24: RS.32.4614 (DIRECT - GROWTH)</t>
  </si>
  <si>
    <t>NAV AS ON 31-JAN-24: RS.28.2163 (REGULAR - GROWTH)</t>
  </si>
  <si>
    <t>** 08.60 % BHARTI TELECOM LTD - 12/12/2025</t>
  </si>
  <si>
    <t>** VARANASI SANGAM EXPRESSWAY PVT. LTD - 29/12/2034 - FRB</t>
  </si>
  <si>
    <t>** 05.70 % BAJAJ HOUSING FINANCE LTD - 10/06/2024</t>
  </si>
  <si>
    <t>IN2220140155</t>
  </si>
  <si>
    <t>SDL MAHARASHTRA 8.44% (26/11/2024)</t>
  </si>
  <si>
    <t>IN0020120047</t>
  </si>
  <si>
    <t>GOI -  8.20% (24/09/2025)</t>
  </si>
  <si>
    <t>IN0020060078</t>
  </si>
  <si>
    <t>GOI 8.24% 15/02/2027</t>
  </si>
  <si>
    <t>KIRLOSKAR PNEUMATIC COMPANY LTD</t>
  </si>
  <si>
    <t>PIDILITE INDUSTRIES  LTD</t>
  </si>
  <si>
    <t>NUVOCO VISTAS CORPORATION LTD</t>
  </si>
  <si>
    <t>UTI ASSET MANAGEMENT COMPANY LTD</t>
  </si>
  <si>
    <t>BOSCH LTD</t>
  </si>
  <si>
    <t>CAMPUS ACTIVEWEAR LTD</t>
  </si>
  <si>
    <t>RHI MAGNESITA INDIA LTD</t>
  </si>
  <si>
    <t>PETRONET LNG LTD</t>
  </si>
  <si>
    <t>WESTLIFE FOODWORLD LTD</t>
  </si>
  <si>
    <t>KOTAK MAHINDRA BANK LTD</t>
  </si>
  <si>
    <t>DIXON TECHNOLOGIES (INDIA) LTD</t>
  </si>
  <si>
    <t>PROCTER &amp; GAMBLE HEALTH LTD</t>
  </si>
  <si>
    <t>SAREGAMA INDIA LTD</t>
  </si>
  <si>
    <t>UNITED SPIRITS LTD</t>
  </si>
  <si>
    <t>BHARAT ELECTRONICS LTD</t>
  </si>
  <si>
    <t>EXIDE INDUSTRIES LTD</t>
  </si>
  <si>
    <t>CYIENT LTD</t>
  </si>
  <si>
    <t>POLYCAB INDIA LTD</t>
  </si>
  <si>
    <t>HERO MOTOCORP LTD</t>
  </si>
  <si>
    <t>TITAN COMPANY LTD</t>
  </si>
  <si>
    <t>DOMS INDUSTRIES LTD</t>
  </si>
  <si>
    <t>ICICI BANK LTD</t>
  </si>
  <si>
    <t>NESTLE INDIA LTD</t>
  </si>
  <si>
    <t>AVENUE SUPERMARTS LTD</t>
  </si>
  <si>
    <t>BLUE DART EXPRESS LTD</t>
  </si>
  <si>
    <t>NTPC LTD</t>
  </si>
  <si>
    <t>AMBER ENTERPRISES INDIA LTD</t>
  </si>
  <si>
    <t>METRO BRANDS LTD</t>
  </si>
  <si>
    <t>AUROBINDO PHARMA LTD</t>
  </si>
  <si>
    <t>RADICO KHAITAN LTD</t>
  </si>
  <si>
    <t>NEWGEN SOFTWARE TECHNOLOGIES LTD</t>
  </si>
  <si>
    <t>JUBILANT FOODWORKS LTD</t>
  </si>
  <si>
    <t>KARUR VYSYA BANK LTD</t>
  </si>
  <si>
    <t>3M INDIA LTD</t>
  </si>
  <si>
    <t>JUPITER WAGONS LTD</t>
  </si>
  <si>
    <t>PB FINTECH LTD</t>
  </si>
  <si>
    <t>SOLAR INDUSTRIES INDIA LTD</t>
  </si>
  <si>
    <t>ACC LTD</t>
  </si>
  <si>
    <t>APL APOLLO TUBES LTD</t>
  </si>
  <si>
    <t>TATA CONSUMER PRODUCTS LTD</t>
  </si>
  <si>
    <t>TATA CONSULTANCY SERVICES LTD</t>
  </si>
  <si>
    <t>ITC LTD</t>
  </si>
  <si>
    <t>HDFC BANK LTD</t>
  </si>
  <si>
    <t>RELIANCE INDUSTRIES LTD</t>
  </si>
  <si>
    <t>TRSF-CONSERVATIVE PLAN: • Long Term Capital Appreciation &amp; Current Income. • A debt oriented (between 70%-100%) savings scheme which provides tool for retirement planning to individual investors</t>
  </si>
  <si>
    <t>0.04 months</t>
  </si>
  <si>
    <t>0.04 Months</t>
  </si>
  <si>
    <t>AVERAGE MATURITY : 0.04 months</t>
  </si>
  <si>
    <t>NAV AS ON 31-JUL-23: RS.1208.3291 (DIRECT - GROWTH)</t>
  </si>
  <si>
    <t>NAV AS ON 31-JUL-23: RS.1000 (DIRECT - DAILY IDCW)</t>
  </si>
  <si>
    <t>NAV AS ON 31-JUL-23: RS.1202.6846 (REGULAR - GROWTH)</t>
  </si>
  <si>
    <t>NAV AS ON 31-JUL-23: RS.1000 (REGULAR - DAILY IDCW)</t>
  </si>
  <si>
    <t>NAV AS ON 31-JAN-24: RS.1249.6295 (DIRECT - GROWTH)</t>
  </si>
  <si>
    <t>NAV AS ON 31-JAN-24: RS.1000.0004 (DIRECT - DAILY IDCW)</t>
  </si>
  <si>
    <t>NAV AS ON 31-JAN-24: RS.1243.0331 (REGULAR - GROWTH)</t>
  </si>
  <si>
    <t>NAV AS ON 31-JAN-24: RS.1000.0005 (REGULAR - DAILY IDCW)</t>
  </si>
  <si>
    <t>$$ - Pursuant to SEBI circular no. SEBI/HO/IMD/DF2/CIR/P/2021/683 dated December 10, 2021, these securities are kept as margin and collateral for certain transactions.</t>
  </si>
  <si>
    <t>C) REPO</t>
  </si>
  <si>
    <t>IN002023Y227</t>
  </si>
  <si>
    <t>** TREASURY BILL 182 DAYS (22/02/2024) $$</t>
  </si>
  <si>
    <t>IN002022Z457</t>
  </si>
  <si>
    <t>** TREASURY BILL 364 DAYS (08/02/2024) $$</t>
  </si>
  <si>
    <t>A) MONEY MARKET INSTRUMENTS</t>
  </si>
  <si>
    <t>YIELD</t>
  </si>
  <si>
    <t>A-I</t>
  </si>
  <si>
    <t>•Investment in debt and money market instruments havingmaturity of upto 1 business day.</t>
  </si>
  <si>
    <t>•To generate reasonable returns in line with overnight rates and high liquidity over short term.</t>
  </si>
  <si>
    <t>(An open ended Debt scheme investing in Overnight Securities. A Relatively Low Interest Rate Risk and Relatively Low Credit Risk.)</t>
  </si>
  <si>
    <t>Tata Overnight Fund</t>
  </si>
  <si>
    <t>3.70 years</t>
  </si>
  <si>
    <t>3.25 Years</t>
  </si>
  <si>
    <t>AVERAGE MATURITY : 3.70 YEARS</t>
  </si>
  <si>
    <t>NAV AS ON 31-JUL-23: RS.10.7251 (DIRECT - GROWTH)</t>
  </si>
  <si>
    <t>NAV AS ON 31-JUL-23: RS.10.7251 (DIRECT - IDCW)</t>
  </si>
  <si>
    <t>NAV AS ON 31-JUL-23: RS.10.6795 (REGULAR - GROWTH)</t>
  </si>
  <si>
    <t>NAV AS ON 31-JUL-23: RS.10.6795 (REGULAR - IDCW)</t>
  </si>
  <si>
    <t>NAV AS ON 31-JAN-24: RS.11.078 (DIRECT - GROWTH)</t>
  </si>
  <si>
    <t>NAV AS ON 31-JAN-24: RS.11.078 (DIRECT - IDCW)</t>
  </si>
  <si>
    <t>NAV AS ON 31-JAN-24: RS.11.017 (REGULAR - GROWTH)</t>
  </si>
  <si>
    <t>NAV AS ON 31-JAN-24: RS.11.017 (REGULAR - IDCW)</t>
  </si>
  <si>
    <t>INE094A08135</t>
  </si>
  <si>
    <t>** 07.64 % H.P.C.L. - 04/11/2027</t>
  </si>
  <si>
    <t>INE053F07AA7</t>
  </si>
  <si>
    <t>** 07.49 % INDIAN RAILWAYS FINANCE CORPORATION LTD - 28/05/2027</t>
  </si>
  <si>
    <t>INE053F07AC3</t>
  </si>
  <si>
    <t>** 07.33 % INDIAN RAILWAYS FINANCE CORPORATION LTD - 27/08/2027</t>
  </si>
  <si>
    <t>INE242A08544</t>
  </si>
  <si>
    <t>** 07.44 % INDIAN OIL CORP LTD - 25/11/2027</t>
  </si>
  <si>
    <t>INE752E07OF7</t>
  </si>
  <si>
    <t>** 07.30 % POWER GRID CORPORATION OF INDIA LTD - 19/06/2027</t>
  </si>
  <si>
    <t>INE134E08JG4</t>
  </si>
  <si>
    <t>** 07.65 % POWER FINANCE CORPORATION - 22/11/2027</t>
  </si>
  <si>
    <t>INE053F07983</t>
  </si>
  <si>
    <t>** 07.83 % INDIAN RAILWAYS FINANCE CORPORATION LTD - 19/03/2027</t>
  </si>
  <si>
    <t>INE020B08AH8</t>
  </si>
  <si>
    <t>** 07.95 % REC LTD - 12/03/2027</t>
  </si>
  <si>
    <t>INE053F07AD1</t>
  </si>
  <si>
    <t>** 07.54 % INDIAN RAILWAYS FINANCE CORPORATION LTD - 31/10/2027</t>
  </si>
  <si>
    <t>INE752E07OG5</t>
  </si>
  <si>
    <t>** 07.20 % POWER GRID CORPORATION OF INDIA LTD - 09/08/2027</t>
  </si>
  <si>
    <t>INE053F07AB5</t>
  </si>
  <si>
    <t>** 07.27 % INDIAN RAILWAYS FINANCE CORPORATION LTD - 15/06/2027</t>
  </si>
  <si>
    <t>INE020B08AQ9</t>
  </si>
  <si>
    <t>** 07.70 % REC LTD - 10/12/2027</t>
  </si>
  <si>
    <t>IN1520170144</t>
  </si>
  <si>
    <t>SDL GUJARAT  7.69% (20/12/2027)</t>
  </si>
  <si>
    <t>IN1920170124</t>
  </si>
  <si>
    <t>SDL KARNATAKA 7.69% (20/12/2027)</t>
  </si>
  <si>
    <t>IN1920170041</t>
  </si>
  <si>
    <t>SDL KARNATAKA 7.55% (25/10/2027)</t>
  </si>
  <si>
    <t>IN3320170118</t>
  </si>
  <si>
    <t>SDL UTTAR PRADESH 7.56% (11/10/2027)</t>
  </si>
  <si>
    <t>IN1920170108</t>
  </si>
  <si>
    <t>SDL KARNATAKA 7.65% (06/12/2027)</t>
  </si>
  <si>
    <t>IN2920170106</t>
  </si>
  <si>
    <t>SDL RAJASTHAN 7.65% (29/11/2027)</t>
  </si>
  <si>
    <t>IN1920170066</t>
  </si>
  <si>
    <t>SDL KARNATAKA 7.64% (08/11/2027)</t>
  </si>
  <si>
    <t>IN3420170133</t>
  </si>
  <si>
    <t>SDL WEST BENGAL 7.68% (06/12/2027)</t>
  </si>
  <si>
    <t>IN3120170102</t>
  </si>
  <si>
    <t>SDL TAMILNADU 7.69% (20/12/2027)</t>
  </si>
  <si>
    <t>IN1920170132</t>
  </si>
  <si>
    <t>SDL KARNATAKA 7.82% (27/12/2027)</t>
  </si>
  <si>
    <t>IN2920170098</t>
  </si>
  <si>
    <t>SDL RAJASTHAN 7.64% (01/11/2027)</t>
  </si>
  <si>
    <t>IN2920170122</t>
  </si>
  <si>
    <t>SDL RAJASTHAN 7.86% (27/12/2027)</t>
  </si>
  <si>
    <t>IN1920170074</t>
  </si>
  <si>
    <t>SDL KARNATAKA 7.70% (15/11/2027)</t>
  </si>
  <si>
    <t>IN1520170110</t>
  </si>
  <si>
    <t>SDL GUJARAT  7.62% (01/11/2027)</t>
  </si>
  <si>
    <t>IN3320170126</t>
  </si>
  <si>
    <t>SDL UTTAR PRADESH 7.59% (25/10/2027)</t>
  </si>
  <si>
    <t>IN3320170142</t>
  </si>
  <si>
    <t>SDL UTTAR PRADESH 7.67% (29/11/2027)</t>
  </si>
  <si>
    <t>IN3420170158</t>
  </si>
  <si>
    <t>SDL WEST BENGAL 7.72% (20/12/2027)</t>
  </si>
  <si>
    <t>IN1520190126</t>
  </si>
  <si>
    <t>SDL GUJARAT  7.19% (23/10/2027)</t>
  </si>
  <si>
    <t>IN3120180119</t>
  </si>
  <si>
    <t>SDL TAMILNADU 8.61% (03/09/2027)</t>
  </si>
  <si>
    <t>IN1920170116</t>
  </si>
  <si>
    <t>SDL KARNATAKA 7.76% (13/12/2027)</t>
  </si>
  <si>
    <t>IN1520170136</t>
  </si>
  <si>
    <t>SDL GUJARAT  7.75% (13/12/2027)</t>
  </si>
  <si>
    <t>IN3120170094</t>
  </si>
  <si>
    <t>SDL TAMILNADU 7.65% (06/12/2027)</t>
  </si>
  <si>
    <t>IN1520170128</t>
  </si>
  <si>
    <t>SDL GUJARAT  7.64% (08/11/2027)</t>
  </si>
  <si>
    <t>A-III</t>
  </si>
  <si>
    <t>•Investing in constituents similar to composition of Nifty SDL Plus AAA PSU Bond Dec 2027 60:40 Index.</t>
  </si>
  <si>
    <t>•Income over the target maturity period.</t>
  </si>
  <si>
    <t>An open-ended Target Maturity Index Fund investing in constituents of Nifty SDL Plus AAA PSU Bond Dec 2027 60: 40 Index. A Scheme with Relatively High Interest Rate Risk and Relatively Low Credit Risk.</t>
  </si>
  <si>
    <t>TATA NIFTY SDL PLUS AAA PSU BOND DEC 2027 6040 INDEX FUND</t>
  </si>
  <si>
    <t>5.38 years</t>
  </si>
  <si>
    <t>4.49 years</t>
  </si>
  <si>
    <t>AVERAGE MATURITY : 5.38 YEARS</t>
  </si>
  <si>
    <t>NAV AS ON 31-JUL-23: RS.10.4279 (DIRECT - GROWTH)</t>
  </si>
  <si>
    <t>NAV AS ON 31-JUL-23: RS.10.4279 (DIRECT - IDCW)</t>
  </si>
  <si>
    <t>NAV AS ON 31-JUL-23: RS.10.4024 (REGULAR - GROWTH)</t>
  </si>
  <si>
    <t>NAV AS ON 31-JUL-23: RS.10.4024 (REGULAR - IDCW)</t>
  </si>
  <si>
    <t>NAV AS ON 31-JAN-24: RS.10.8387 (DIRECT - GROWTH)</t>
  </si>
  <si>
    <t>NAV AS ON 31-JAN-24: RS.10.8387 (DIRECT - IDCW)</t>
  </si>
  <si>
    <t>NAV AS ON 31-JAN-24: RS.10.7949 (REGULAR - GROWTH)</t>
  </si>
  <si>
    <t>NAV AS ON 31-JAN-24: RS.10.7949 (REGULAR - IDCW)</t>
  </si>
  <si>
    <t>•Investing in constituents similar to composition of  Nifty G-Sec Dec 2029 Index.</t>
  </si>
  <si>
    <t>An open-ended Target Maturity Index Fund investing in constituents of Nifty G-Sec Dec 2029 Index. A Scheme with Relatively High Interest Rate Risk and Relatively Low Credit Risk</t>
  </si>
  <si>
    <t>2.75 years</t>
  </si>
  <si>
    <t>2.51 years</t>
  </si>
  <si>
    <t>AVERAGE MATURITY : 2.75 YEARS</t>
  </si>
  <si>
    <t>NAV AS ON 31-JUL-23: RS.10.3777 (DIRECT - GROWTH)</t>
  </si>
  <si>
    <t>NAV AS ON 31-JUL-23: RS.10.3777 (DIRECT - IDCW)</t>
  </si>
  <si>
    <t>NAV AS ON 31-JUL-23: RS.10.3527 (REGULAR - GROWTH)</t>
  </si>
  <si>
    <t>NAV AS ON 31-JUL-23: RS.10.3527 (REGULAR - IDCW)</t>
  </si>
  <si>
    <t>NAV AS ON 31-JAN-24: RS.10.7696 (DIRECT - GROWTH)</t>
  </si>
  <si>
    <t>NAV AS ON 31-JAN-24: RS.10.7696 (DIRECT - IDCW)</t>
  </si>
  <si>
    <t>NAV AS ON 31-JAN-24: RS.10.727 (REGULAR - GROWTH)</t>
  </si>
  <si>
    <t>NAV AS ON 31-JAN-24: RS.10.727 (REGULAR - IDCW)</t>
  </si>
  <si>
    <t>GOI - 6.97% (06/09/2026)</t>
  </si>
  <si>
    <t>IN0020140060</t>
  </si>
  <si>
    <t>GOI - 8.15% (24/11/2026)</t>
  </si>
  <si>
    <t>•Investing in constituents similar to composition of Nifty G-Sec Dec 2026 Index.</t>
  </si>
  <si>
    <t>An open-ended Target Maturity Index Fund investing in constituents of Nifty G-Sec Dec 2026 Index. A Scheme with Relatively High Interest Rate Risk and Relatively Low Credit Risk</t>
  </si>
  <si>
    <t>$  - INFRASTRUCTURE LEASING &amp; FINANCIAL SERVICES LTD CP (29/10/2018) - Principal due on 29th October 2018 is Rs 5,000.00 Lakhs</t>
  </si>
  <si>
    <t>INE871D14KF1</t>
  </si>
  <si>
    <t>INFRASTRUCTURE LEASING &amp; FINANCIAL SERVICES LTD CP (29/10/2018)</t>
  </si>
  <si>
    <t>Tata Dividend Yield Fund</t>
  </si>
  <si>
    <t>^Note: Includes amount of ~Rs. 2,216.49 Lakhs (at cost) for 22,164.89 units allotted towards Initial Contribution by the scheme (i.e. 25 bps of the schemes AUM as on December 31, 2022), as per SEBI Circular No. SEBI/HO/IMD/PoD2/P/CIR/2023/129 dated July 27, 2023.</t>
  </si>
  <si>
    <t>4.65 Months</t>
  </si>
  <si>
    <t>AVERAGE MATURITY : 4.65 MONTHS</t>
  </si>
  <si>
    <t>NAV AS ON 31-JUL-23: RS.1114.52 (DIRECT - DAILY IDCW)</t>
  </si>
  <si>
    <t>NAV AS ON 31-JUL-23: RS.4153.8238 (DIRECT - GROWTH)</t>
  </si>
  <si>
    <t>NAV AS ON 31-JUL-23: RS.1114.52 (REGULAR - DAILY IDCW)</t>
  </si>
  <si>
    <t>NAV AS ON 31-JUL-23: RS.4097.1635 (REGULAR - GROWTH)</t>
  </si>
  <si>
    <t>NAV AS ON 31-JAN-24: RS.1114.52 (DIRECT - DAILY IDCW)</t>
  </si>
  <si>
    <t>NAV AS ON 31-JAN-24: RS.4305.0264 (DIRECT - GROWTH)</t>
  </si>
  <si>
    <t>NAV AS ON 31-JAN-24: RS.1114.52 (REGULAR - DAILY IDCW)</t>
  </si>
  <si>
    <t>NAV AS ON 31-JAN-24: RS.4241.2357 (REGULAR - GROWTH)</t>
  </si>
  <si>
    <t>IN002023Y342</t>
  </si>
  <si>
    <t>** TREASURY BILL 182 DAYS (16/05/2024)</t>
  </si>
  <si>
    <t>INE237A163U1</t>
  </si>
  <si>
    <t>** - KOTAK MAHINDRA BANK - CD - 07/06/2024</t>
  </si>
  <si>
    <t>INE514E14QX5</t>
  </si>
  <si>
    <t>** - EXIM - CP - 21/03/2024</t>
  </si>
  <si>
    <t>INE238AD6496</t>
  </si>
  <si>
    <t>** - AXIS BANK LTD - CD - 11/03/2024</t>
  </si>
  <si>
    <t>INE667F14GG4</t>
  </si>
  <si>
    <t>** - SUNDARAM HOME FINANCE LTD - CP - 28/02/2024</t>
  </si>
  <si>
    <t>IN002023Z091</t>
  </si>
  <si>
    <t>** TREASURY BILL 364 DAYS (23/05/2024)</t>
  </si>
  <si>
    <t>INE556F14JB4</t>
  </si>
  <si>
    <t>** - SMALL INDUST DEVLOP BANK  OF INDIA - CP - 15/03/2024</t>
  </si>
  <si>
    <t>INE476A16WT6</t>
  </si>
  <si>
    <t>** - CANARA BANK - CD - 05/03/2024</t>
  </si>
  <si>
    <t>INE516Y14ED6</t>
  </si>
  <si>
    <t>** - PIRAMAL CAPITAL &amp; HOUSING FINANCE LTD - CP - 15/02/2024</t>
  </si>
  <si>
    <t>INE608A16QF5</t>
  </si>
  <si>
    <t>** - PUNJAB &amp; SIND BANK - CD - 09/02/2024</t>
  </si>
  <si>
    <t>INE115A14EF2</t>
  </si>
  <si>
    <t>** - LIC HOUSING FINANCE LTD - CP - 06/02/2024</t>
  </si>
  <si>
    <t>INE040A16DT0</t>
  </si>
  <si>
    <t>** - HDFC BANK LTD - CD - 05/02/2024</t>
  </si>
  <si>
    <t>INE403G14RF1</t>
  </si>
  <si>
    <t>** - STANDARD CHARTERED CAPITAL LTD - CP - 28/02/2024</t>
  </si>
  <si>
    <t>INE02FN14218</t>
  </si>
  <si>
    <t>** - IGH HOLDING PVT LTD - CP - 24/12/2024</t>
  </si>
  <si>
    <t>INE704I14IB6</t>
  </si>
  <si>
    <t>** - BARCLAYS INVESTMENTS &amp; LOANS (INDIA) PVT LTD - CP - 24/12/2024</t>
  </si>
  <si>
    <t>INE516Y14EC8</t>
  </si>
  <si>
    <t>** - PIRAMAL CAPITAL &amp; HOUSING FINANCE LTD - CP - 07/03/2024</t>
  </si>
  <si>
    <t>INE525R14924</t>
  </si>
  <si>
    <t>** - JM FINANCIAL PROPERTIES AND HOLDINGS LTD - CP - 29/02/2024</t>
  </si>
  <si>
    <t>INE516Y14DN7</t>
  </si>
  <si>
    <t>** - PIRAMAL CAPITAL &amp; HOUSING FINANCE LTD - CP - 29/02/2024</t>
  </si>
  <si>
    <t>INE516Y14DO5</t>
  </si>
  <si>
    <t>** - PIRAMAL CAPITAL &amp; HOUSING FINANCE LTD - CP - 27/02/2024</t>
  </si>
  <si>
    <t>INE692A16FX5</t>
  </si>
  <si>
    <t>** - UNION BANK OF INDIA - CD - 14/02/2024</t>
  </si>
  <si>
    <t>INE261F16694</t>
  </si>
  <si>
    <t>** - NABARD - CD - 06/02/2024</t>
  </si>
  <si>
    <t>IN002023Y284</t>
  </si>
  <si>
    <t>** TREASURY BILL 182 DAYS (04/04/2024)</t>
  </si>
  <si>
    <t>INE012I14QA9</t>
  </si>
  <si>
    <t>** - JM FINANCIAL SERVICES LTD - CP - 22/01/2025</t>
  </si>
  <si>
    <t>INE377Y14AL4</t>
  </si>
  <si>
    <t>** - BAJAJ HOUSING FINANCE LTD - CP - 28/03/2024</t>
  </si>
  <si>
    <t>INE338I14EQ0</t>
  </si>
  <si>
    <t>** - MOTILAL OSWAL FINANCIAL SERV. LTD - CP - 15/03/2024</t>
  </si>
  <si>
    <t>INE338I14FL8</t>
  </si>
  <si>
    <t>** - MOTILAL OSWAL FINANCIAL SERV. LTD - CP - 28/02/2024</t>
  </si>
  <si>
    <t>INE523L14583</t>
  </si>
  <si>
    <t>** - NUVAMA WEALTH AND INVESTMENT LTD - CP - 28/02/2024</t>
  </si>
  <si>
    <t>INE012I14QB7</t>
  </si>
  <si>
    <t>** - JM FINANCIAL SERVICES LTD - CP - 29/01/2025</t>
  </si>
  <si>
    <t>INE144H14GM8</t>
  </si>
  <si>
    <t>** - DEUTSCHE INVESTMENT INDIA PVT LTD - CP - 28/01/2025</t>
  </si>
  <si>
    <t>INE261F16710</t>
  </si>
  <si>
    <t>** - NABARD - CD - 13/03/2024</t>
  </si>
  <si>
    <t>INE556F14JT6</t>
  </si>
  <si>
    <t>** - SMALL INDUST DEVLOP BANK  OF INDIA - CP - 28/02/2024</t>
  </si>
  <si>
    <t>INE608A16QE8</t>
  </si>
  <si>
    <t>** - PUNJAB &amp; SIND BANK - CD - 13/06/2024</t>
  </si>
  <si>
    <t>INE556F16AJ1</t>
  </si>
  <si>
    <t>** - SMALL INDUST DEVLOP BANK  OF INDIA - CD - 29/05/2024</t>
  </si>
  <si>
    <t>IN002023Z463</t>
  </si>
  <si>
    <t>** TREASURY BILL 364 DAYS (30/01/2025)</t>
  </si>
  <si>
    <t>INE090A169Z3</t>
  </si>
  <si>
    <t>** - ICICI BANK LTD - CD - 13/06/2024</t>
  </si>
  <si>
    <t>INE144H14FZ2</t>
  </si>
  <si>
    <t>** - DEUTSCHE INVESTMENT INDIA PVT LTD - CP - 07/03/2024</t>
  </si>
  <si>
    <t>INE237A168S4</t>
  </si>
  <si>
    <t>** - KOTAK MAHINDRA BANK - CD - 08/03/2024</t>
  </si>
  <si>
    <t>INE144H14GA3</t>
  </si>
  <si>
    <t>** - DEUTSCHE INVESTMENT INDIA PVT LTD - CP - 28/02/2024</t>
  </si>
  <si>
    <t>INE040A16EB6</t>
  </si>
  <si>
    <t>** - HDFC BANK LTD - CD - 20/02/2024</t>
  </si>
  <si>
    <t>INE562A16LN9</t>
  </si>
  <si>
    <t>** - INDIAN BANK - CD - 05/03/2024</t>
  </si>
  <si>
    <t>INE476A16WK5</t>
  </si>
  <si>
    <t>** - CANARA BANK - CD - 01/02/2024</t>
  </si>
  <si>
    <t>INE763G14SM2</t>
  </si>
  <si>
    <t>** - ICICI SECURITIES LTD - CP - 29/01/2025</t>
  </si>
  <si>
    <t>INE476A16XK3</t>
  </si>
  <si>
    <t>** - CANARA BANK - CD - 22/01/2025</t>
  </si>
  <si>
    <t>INE556F16AN3</t>
  </si>
  <si>
    <t>** - SMALL INDUST DEVLOP BANK  OF INDIA - CD - 18/12/2024</t>
  </si>
  <si>
    <t>IN002023Y367</t>
  </si>
  <si>
    <t>** TREASURY BILL 182 DAYS (30/05/2024)</t>
  </si>
  <si>
    <t>IN002023Y458</t>
  </si>
  <si>
    <t>** TREASURY BILL 182 DAYS (01/08/2024)</t>
  </si>
  <si>
    <t>INE090AD6089</t>
  </si>
  <si>
    <t>** - ICICI BANK LTD - CD - 12/06/2024</t>
  </si>
  <si>
    <t>INE403G14RO3</t>
  </si>
  <si>
    <t>** - STANDARD CHARTERED CAPITAL LTD - CP - 29/04/2024</t>
  </si>
  <si>
    <t>IN002023Z059</t>
  </si>
  <si>
    <t>** TREASURY BILL 364 DAYS (25/04/2024)</t>
  </si>
  <si>
    <t>INE692A16GH6</t>
  </si>
  <si>
    <t>** - UNION BANK OF INDIA - CD - 02/04/2024</t>
  </si>
  <si>
    <t>INE530B14BT7</t>
  </si>
  <si>
    <t>** - IIFL FINANCE LTD - CP - 28/02/2024</t>
  </si>
  <si>
    <t>INE261F14KK0</t>
  </si>
  <si>
    <t>** - NABARD - CP - 08/02/2024</t>
  </si>
  <si>
    <t>IN002023Y375</t>
  </si>
  <si>
    <t>** TREASURY BILL 182 DAYS (06/06/2024)</t>
  </si>
  <si>
    <t>IN002023Y383</t>
  </si>
  <si>
    <t>** TREASURY BILL 182 DAYS (13/06/2024)</t>
  </si>
  <si>
    <t>INE572E14IP6</t>
  </si>
  <si>
    <t>** - PNB HOUSING FINANCE LTD - CP - 28/02/2024</t>
  </si>
  <si>
    <t>INE556F16AP8</t>
  </si>
  <si>
    <t>** - SMALL INDUST DEVLOP BANK  OF INDIA - CD - 16/01/2025</t>
  </si>
  <si>
    <t>IN002023Y441</t>
  </si>
  <si>
    <t>** TREASURY BILL 182 DAYS (25/07/2024)</t>
  </si>
  <si>
    <t>INE261F16769</t>
  </si>
  <si>
    <t>** - NABARD - CD - 17/01/2025</t>
  </si>
  <si>
    <t>INE238AD6637</t>
  </si>
  <si>
    <t>** - AXIS BANK LTD - CD - 14/01/2025</t>
  </si>
  <si>
    <t>INE377Y14AR1</t>
  </si>
  <si>
    <t>** - BAJAJ HOUSING FINANCE LTD - CP - 10/01/2025</t>
  </si>
  <si>
    <t>IN002023Y391</t>
  </si>
  <si>
    <t>** TREASURY BILL 182 DAYS (20/06/2024)</t>
  </si>
  <si>
    <t>INE556F16AK9</t>
  </si>
  <si>
    <t>** - SMALL INDUST DEVLOP BANK  OF INDIA - CD - 06/06/2024</t>
  </si>
  <si>
    <t>INE763G14SK6</t>
  </si>
  <si>
    <t>** - ICICI SECURITIES LTD - CP - 23/01/2025</t>
  </si>
  <si>
    <t>IN2220140049</t>
  </si>
  <si>
    <t>SDL MAHARASHTRA 8.83% (11/06/2024)</t>
  </si>
  <si>
    <t>IN2220140106</t>
  </si>
  <si>
    <t>SDL MAHARASHTRA 9.01% (10/09/2024)</t>
  </si>
  <si>
    <t>IN2220140056</t>
  </si>
  <si>
    <t>SDL MAHARASHTRA 8.99% (25/06/2024)</t>
  </si>
  <si>
    <t>•Investment in Money Market Instruments.</t>
  </si>
  <si>
    <t>(An open ended debt scheme investing in money market instruments. A Relatively Low Interest Rate Risk and Moderate Credit Risk.)</t>
  </si>
  <si>
    <t>Tata Money Market Fund</t>
  </si>
  <si>
    <t>5.37 years</t>
  </si>
  <si>
    <t>7.90 years</t>
  </si>
  <si>
    <t>AVERAGE MATURITY : 5.37 YEARS</t>
  </si>
  <si>
    <t>NAV AS ON 31-JUL-23: RS.67.7886 (REGULAR - GROWTH)</t>
  </si>
  <si>
    <t>NAV AS ON 31-JUL-23: RS.74.3253 (DIRECT - GROWTH)</t>
  </si>
  <si>
    <t>NAV AS ON 31-JUL-23: RS.20.9263 (DIRECT - IDCW)</t>
  </si>
  <si>
    <t>NAV AS ON 31-JUL-23: RS.30.9172 (RP280225 - GROWTH)</t>
  </si>
  <si>
    <t>NAV AS ON 31-JUL-23: RS.30.8668 (RP280225 - IDCW)</t>
  </si>
  <si>
    <t>NAV AS ON 31-JUL-23: RS.18.7898 (REGULAR - IDCW)</t>
  </si>
  <si>
    <t>NAV AS ON 31-JAN-24: RS.70.1074 (REGULAR - GROWTH)</t>
  </si>
  <si>
    <t>NAV AS ON 31-JAN-24: RS.77.2354 (DIRECT - GROWTH)</t>
  </si>
  <si>
    <t>NAV AS ON 31-JAN-24: RS.21.7462 (DIRECT - IDCW)</t>
  </si>
  <si>
    <t>NAV AS ON 31-JAN-24: RS.31.9749 (RP280225 - GROWTH)</t>
  </si>
  <si>
    <t>NAV AS ON 31-JAN-24: RS.31.9228 (RP280225 - IDCW)</t>
  </si>
  <si>
    <t>NAV AS ON 31-JAN-24: RS.19.4329 (REGULAR - IDCW)</t>
  </si>
  <si>
    <t>IN002022Z440</t>
  </si>
  <si>
    <t>** TREASURY BILL 364 DAYS (01/02/2024)</t>
  </si>
  <si>
    <t>IN1920230183</t>
  </si>
  <si>
    <t>SGS KARNATAKA 7.74% (10/01/2036)</t>
  </si>
  <si>
    <t>• Predominant investments in Government Securities.</t>
  </si>
  <si>
    <t>• Long Term Capital Appreciation &amp; Regular Income.</t>
  </si>
  <si>
    <t>(An open‐ended debt scheme investing predominantly in government securities across maturity. A Relatively High Interest Rate Risk and Relatively Low Credit Risk.)</t>
  </si>
  <si>
    <t>Tata GILT Securities Fund</t>
  </si>
  <si>
    <t>SMALL INDUSTRIES DEVELOPMENT BANK OF INDIA (SR-VII - FY 2022-23) 7.47% NCD (25/11/2025)</t>
  </si>
  <si>
    <t>NATIONAL BANK FOR AGRICULTURE AND RURAL DEVELOPMENT  7.50% NCD (SR-23F) (17/12/2025)</t>
  </si>
  <si>
    <t>SDL KARNATAKA 5.75% (10/06/2025)</t>
  </si>
  <si>
    <t>^Note: Includes amount of ~Rs. 69.61 lakhs (at cost) for 696.07 units allotted towards Initial Contribution by the scheme (i.e. 25 bps of the schemes AUM as on December 31, 2022), as per SEBI Circular No. SEBI/HO/IMD/PoD2/P/CIR/2023/129 dated July 27, 2023.</t>
  </si>
  <si>
    <t>1.06 years</t>
  </si>
  <si>
    <t>0.92 years</t>
  </si>
  <si>
    <t>AVERAGE MATURITY : 1.06 YEARS</t>
  </si>
  <si>
    <t>NAV AS ON 31-JUL-23: RS.11.1566 (DIRECT - GROWTH)</t>
  </si>
  <si>
    <t>NAV AS ON 31-JUL-23: RS.11.1566 (DIRECT - PERIODIC IDCW)</t>
  </si>
  <si>
    <t>NAV AS ON 31-JUL-23: RS.11.1566 (DIRECT - QUARTERLY IDCW)</t>
  </si>
  <si>
    <t>NAV AS ON 31-JUL-23: RS.11.1566 (DIRECT - MONTHLY IDCW)</t>
  </si>
  <si>
    <t>NAV AS ON 31-JUL-23: RS.11.0544 (REGULAR - GROWTH)</t>
  </si>
  <si>
    <t>NAV AS ON 31-JUL-23: RS.11.0544 (REGULAR - PERIODIC IDCW)</t>
  </si>
  <si>
    <t>NAV AS ON 31-JUL-23: RS.11.0544 (REGULAR - QUARTERLY IDCW)</t>
  </si>
  <si>
    <t>NAV AS ON 31-JUL-23: RS.11.0544 (REGULAR - MONTHLY IDCW)</t>
  </si>
  <si>
    <t>NAV AS ON 31-JAN-24: RS.11.5469 (DIRECT - GROWTH)</t>
  </si>
  <si>
    <t>NAV AS ON 31-JAN-24: RS.11.5469 (DIRECT - PERIODIC IDCW)</t>
  </si>
  <si>
    <t>NAV AS ON 31-JAN-24: RS.11.5469 (DIRECT - QUARTERLY IDCW)</t>
  </si>
  <si>
    <t>NAV AS ON 31-JAN-24: RS.11.5469 (DIRECT - MONTHLY IDCW)</t>
  </si>
  <si>
    <t>NAV AS ON 31-JAN-24: RS.11.4188 (REGULAR - GROWTH)</t>
  </si>
  <si>
    <t>NAV AS ON 31-JAN-24: RS.11.4188 (REGULAR - PERIODIC IDCW)</t>
  </si>
  <si>
    <t>NAV AS ON 31-JAN-24: RS.11.4188 (REGULAR - QUARTERLY IDCW)</t>
  </si>
  <si>
    <t>NAV AS ON 31-JAN-24: RS.11.4188 (REGULAR - MONTHLY IDCW)</t>
  </si>
  <si>
    <t>INE134E08LK2</t>
  </si>
  <si>
    <t>** 06.09 % POWER FINANCE CORPORATION - 27/08/2026</t>
  </si>
  <si>
    <t>INE115A07PF2</t>
  </si>
  <si>
    <t>** 06.01 % LIC HOUSING FINANCE LTD - 19/05/2026</t>
  </si>
  <si>
    <t>INE957N07625</t>
  </si>
  <si>
    <t>** HERO FINCORP LTD - 19/07/2024 - FRB</t>
  </si>
  <si>
    <t>INE756I07EB9</t>
  </si>
  <si>
    <t>** 06.00 % HDB FINANCIAL SERVICES LTD - 19/06/2025</t>
  </si>
  <si>
    <t>** 07.47 % SMALL INDUST DEVLOP BANK  OF INDIA - 25/11/2025 #</t>
  </si>
  <si>
    <t>INE261F08DT8</t>
  </si>
  <si>
    <t>** 07.50 % NABARD - 17/12/2025 #</t>
  </si>
  <si>
    <t>IN1020140092</t>
  </si>
  <si>
    <t>SDL ANDHRA PRADESH 8.09% (28/01/2025)</t>
  </si>
  <si>
    <t>IN1920200061</t>
  </si>
  <si>
    <t>SDL KARNATAKA 5.75% (10/06/2025) #</t>
  </si>
  <si>
    <t>•Regular Income by investing predominantly in a portfolio of floating rate instruments (including Fixed rate instruments converted for floating rate exposures using swaps / derivatives)</t>
  </si>
  <si>
    <t xml:space="preserve">This product is suitable for investors who are seeking*: </t>
  </si>
  <si>
    <t>(An open ended debt scheme investing predominantly in floating rate instruments (including Fixed rate instruments converted to floating rate exposures using swaps/ derivatives), A Relatively High Interest Rate Risk and Moderate Credit Risk.))</t>
  </si>
  <si>
    <t>Tata Floating Rate Fund</t>
  </si>
  <si>
    <t>2.09 years</t>
  </si>
  <si>
    <t>1.97 years</t>
  </si>
  <si>
    <t>AVERAGE MATURITY : 2.09 YEARS</t>
  </si>
  <si>
    <t>NAV AS ON 31-JUL-23: RS.10.6308 (DIRECT - GROWTH)</t>
  </si>
  <si>
    <t>NAV AS ON 31-JUL-23: RS.10.6308 (DIRECT - IDCW)</t>
  </si>
  <si>
    <t>NAV AS ON 31-JUL-23: RS.10.6042 (REGULAR - GROWTH)</t>
  </si>
  <si>
    <t>NAV AS ON 31-JUL-23: RS.10.6042 (REGULAR - IDCW)</t>
  </si>
  <si>
    <t>NAV AS ON 31-JAN-24: RS.11.0281 (DIRECT - GROWTH)</t>
  </si>
  <si>
    <t>NAV AS ON 31-JAN-24: RS.11.0281 (DIRECT - IDCW)</t>
  </si>
  <si>
    <t>NAV AS ON 31-JAN-24: RS.10.9871 (REGULAR - GROWTH)</t>
  </si>
  <si>
    <t>NAV AS ON 31-JAN-24: RS.10.9871 (REGULAR - IDCW)</t>
  </si>
  <si>
    <t>GOI - 5.15% (09/11/2025)</t>
  </si>
  <si>
    <t>IN0020150093</t>
  </si>
  <si>
    <t>GOI - 7.59% (11/01/2026)</t>
  </si>
  <si>
    <t>• Investing in constituents similar to composition of CRISIL-IBX Gilt Index – April 2026.</t>
  </si>
  <si>
    <t>• Income over the target maturity period.</t>
  </si>
  <si>
    <t>(An open-ended Target Maturity Index Fund investing in constituents of CRISIL-IBX Gilt Index – April 2026. A Scheme with Relatively High Interest Rate Risk and Relatively Low Credit Risk.)</t>
  </si>
  <si>
    <t>(The scheme had 1 segregated portfolio which was created under Tata Medium Term Fund ).</t>
  </si>
  <si>
    <t>(Portfolios  of Tata Dynamic Bond Fund, Tata Income Fund and Tata Medium Term Fund have merged with Tata Corporate Bond Fund w.e.f. 24th September 2022)</t>
  </si>
  <si>
    <t>TATA MEDIUM TERM FUND SEGREGATED PORTFOLIO 1</t>
  </si>
  <si>
    <t>4.45 years</t>
  </si>
  <si>
    <t>3.37 years</t>
  </si>
  <si>
    <t>AVERAGE MATURITY : 4.45 YEARS</t>
  </si>
  <si>
    <t>NAV AS ON 31-JUL-23: RS.10.7938 (DIRECT - GROWTH)</t>
  </si>
  <si>
    <t>NAV AS ON 31-JUL-23: RS.10.7938 (DIRECT - PERIODIC IDCW)</t>
  </si>
  <si>
    <t>NAV AS ON 31-JUL-23: RS.10.7938 (DIRECT - QUARTERLY IDCW)</t>
  </si>
  <si>
    <t>NAV AS ON 31-JUL-23: RS.10.7938 (DIRECT - MONTHLY IDCW)</t>
  </si>
  <si>
    <t>NAV AS ON 31-JUL-23: RS.10.6823 (REGULAR - GROWTH)</t>
  </si>
  <si>
    <t>NAV AS ON 31-JUL-23: RS.10.6823 (REGULAR - PERIODIC IDCW)</t>
  </si>
  <si>
    <t>NAV AS ON 31-JUL-23: RS.10.6823 (REGULAR - QUARTERLY IDCW)</t>
  </si>
  <si>
    <t>NAV AS ON 31-JUL-23: RS.10.6823 (REGULAR - MONTHLY IDCW)</t>
  </si>
  <si>
    <t>NAV AS ON 31-JAN-24: RS.11.167 (DIRECT - GROWTH)</t>
  </si>
  <si>
    <t>NAV AS ON 31-JAN-24: RS.11.167 (DIRECT - PERIODIC IDCW)</t>
  </si>
  <si>
    <t>NAV AS ON 31-JAN-24: RS.11.167 (DIRECT - QUARTERLY IDCW)</t>
  </si>
  <si>
    <t>NAV AS ON 31-JAN-24: RS.11.167 (DIRECT - MONTHLY IDCW)</t>
  </si>
  <si>
    <t>NAV AS ON 31-JAN-24: RS.11.0223 (REGULAR - GROWTH)</t>
  </si>
  <si>
    <t>NAV AS ON 31-JAN-24: RS.11.0223 (REGULAR - PERIODIC IDCW)</t>
  </si>
  <si>
    <t>NAV AS ON 31-JAN-24: RS.11.0223 (REGULAR - QUARTERLY IDCW)</t>
  </si>
  <si>
    <t>NAV AS ON 31-JAN-24: RS.11.0223 (REGULAR - MONTHLY IDCW)</t>
  </si>
  <si>
    <t>** 06.92 % INDIAN RAILWAYS FINANCE CORPORATION LTD - 31/08/2031</t>
  </si>
  <si>
    <t>** 06.75 % SIKKA PORTS AND TERMINALS LTD - 22/04/2026</t>
  </si>
  <si>
    <t>INE053F07BC1</t>
  </si>
  <si>
    <t>** 08.35 % INDIAN RAILWAYS FINANCE CORPORATION LTD - 13/03/2029</t>
  </si>
  <si>
    <t>INE115A07OR0</t>
  </si>
  <si>
    <t>** 07.97 % LIC HOUSING FINANCE LTD - 28/01/2030</t>
  </si>
  <si>
    <t>** 06.49 % MALWA SOLAR POWER GENERATION PVT LTD - 01/07/2024</t>
  </si>
  <si>
    <t>INE053F07BA5</t>
  </si>
  <si>
    <t>** 08.55 % INDIAN RAILWAYS FINANCE CORPORATION LTD - 21/02/2029</t>
  </si>
  <si>
    <t>** 06.49 % SEPSET CONSTRUCTION LTD - 01/07/2024</t>
  </si>
  <si>
    <t>INE163N08131</t>
  </si>
  <si>
    <t>ICRA-AAA(CE)</t>
  </si>
  <si>
    <t>** 08.00 % ONGC PETRO-ADDITIONS LTD - 11/04/2025</t>
  </si>
  <si>
    <t>INE403D08108</t>
  </si>
  <si>
    <t>** 06.42 % BHARTI TELECOM LTD - 18/10/2024</t>
  </si>
  <si>
    <t>INE909H08337</t>
  </si>
  <si>
    <t>** 07.75 % TMF HOLDINGS LTD - 30/12/2120</t>
  </si>
  <si>
    <t>INE020B08CU7</t>
  </si>
  <si>
    <t>** 07.55 % REC LTD - 11/05/2030</t>
  </si>
  <si>
    <t>INE134E08JX9</t>
  </si>
  <si>
    <t>** 09.10 % POWER FINANCE CORPORATION - 23/03/2029</t>
  </si>
  <si>
    <t>** 07.75 % NUVOCO VISTAS CORPORATION LTD - 28/08/2025</t>
  </si>
  <si>
    <t>INE0CCU07033</t>
  </si>
  <si>
    <t>** 06.69 % MINDSPACE BUSINESS PARKS REIT - 17/05/2024</t>
  </si>
  <si>
    <t>** 08.60 % BHARTI TELECOM LTD - 05/12/2024</t>
  </si>
  <si>
    <t>INE403D08132</t>
  </si>
  <si>
    <t>** 08.80 % BHARTI TELECOM LTD - 21/11/2025</t>
  </si>
  <si>
    <t>INE103D08039</t>
  </si>
  <si>
    <t>CRISIL-AAA(CE)</t>
  </si>
  <si>
    <t>** 07.72 % BHARAT SANCHAR NIGAM LTD - 22/12/2032</t>
  </si>
  <si>
    <t>INE572E07134</t>
  </si>
  <si>
    <t>** 08.43 % PNB HOUSING FINANCE LTD - 14/03/2025</t>
  </si>
  <si>
    <t>INE414G07HU2</t>
  </si>
  <si>
    <t>** 08.65 % MUTHOOT FINANCE LTD - 15/12/2025</t>
  </si>
  <si>
    <t>INE040A08641</t>
  </si>
  <si>
    <t>** 07.70 % HDFC BANK LTD - 18/11/2025</t>
  </si>
  <si>
    <t>INE020B08EI8</t>
  </si>
  <si>
    <t>** 07.51 % REC LTD - 31/07/2026</t>
  </si>
  <si>
    <t>INE071G07603</t>
  </si>
  <si>
    <t>** 07.85 % ICICI HOME FINANCE CO.LTD - 12/05/2028</t>
  </si>
  <si>
    <t>** 08.15 % GODREJ PROPERTIES LTD - 03/07/2026</t>
  </si>
  <si>
    <t>** 09.25 % SHRIRAM FINANCE LTD - 19/12/2025</t>
  </si>
  <si>
    <t>INE0CCU07074</t>
  </si>
  <si>
    <t>** 08.02 % MINDSPACE BUSINESS PARKS REIT - 13/04/2026</t>
  </si>
  <si>
    <t>INE115A07QI4</t>
  </si>
  <si>
    <t>** 07.71 % LIC HOUSING FINANCE LTD - 09/05/2033</t>
  </si>
  <si>
    <t>IN0020190040</t>
  </si>
  <si>
    <t>GOI - 7.69% (17/06/2043)</t>
  </si>
  <si>
    <t>IN3320220194</t>
  </si>
  <si>
    <t>SGS UTTAR PRADESH 7.81% (29/03/2034)</t>
  </si>
  <si>
    <t>IN3120180127</t>
  </si>
  <si>
    <t>SDL TAMILNADU 8.72% (19/09/2026)</t>
  </si>
  <si>
    <t>IN0020170042</t>
  </si>
  <si>
    <t xml:space="preserve">GOI - 6.68% (17/09/2031) </t>
  </si>
  <si>
    <t>IN2220220239</t>
  </si>
  <si>
    <t>SGS MAHARASHTRA 7.72% (23/03/2032)</t>
  </si>
  <si>
    <t>• Predominant investment in corporate debt securities</t>
  </si>
  <si>
    <t>•Regular income for medium term.</t>
  </si>
  <si>
    <t>(An open-ended debt scheme predominantly investing in AA+ and above rated corporate bonds, with flexibility of any Macaulay Duration and relatively high interest rate risk and moderate credit risk)</t>
  </si>
  <si>
    <t>Tata Corporate Bond Fund</t>
  </si>
  <si>
    <t>TATA CORPORATE BOND FUND (The scheme had 1 segregated portfolio which was created under Tata Medium Term Fund )</t>
  </si>
  <si>
    <r>
      <rPr>
        <b/>
        <u/>
        <sz val="11"/>
        <rFont val="Calibri"/>
        <family val="2"/>
        <scheme val="minor"/>
      </rPr>
      <t xml:space="preserve">^Note: </t>
    </r>
    <r>
      <rPr>
        <sz val="11"/>
        <rFont val="Calibri"/>
        <family val="2"/>
        <scheme val="minor"/>
      </rPr>
      <t>Includes amount of ~Rs. 68.62 Lakhs  (at cost) for 686.17 units allotted towards Initial Contribution by the scheme (i.e. 25 bps of the schemes AUM as on December 31, 2022), as per SEBI Circular No. SEBI/HO/IMD/PoD2/P/CIR/2023/129 dated July 27, 2023.</t>
    </r>
  </si>
  <si>
    <t>2.65 years</t>
  </si>
  <si>
    <t>2.23 years</t>
  </si>
  <si>
    <t>AVERAGE MATURITY : 2.65 YEARS</t>
  </si>
  <si>
    <t>NAV AS ON 31-JUL-23: RS.12.6944 (DIRECT - GROWTH)</t>
  </si>
  <si>
    <t>NAV AS ON 31-JUL-23: RS.12.6944 (DIRECT - IDCW)</t>
  </si>
  <si>
    <t>NAV AS ON 31-JUL-23: RS.12.4538 (REGULAR - GROWTH)</t>
  </si>
  <si>
    <t>NAV AS ON 31-JUL-23: RS.12.4538 (REGULAR - IDCW)</t>
  </si>
  <si>
    <t>NAV AS ON 31-JAN-24: RS.13.1138 (DIRECT - GROWTH)</t>
  </si>
  <si>
    <t>NAV AS ON 31-JAN-24: RS.13.1138 (DIRECT - IDCW)</t>
  </si>
  <si>
    <t>NAV AS ON 31-JAN-24: RS.12.8356 (REGULAR - GROWTH)</t>
  </si>
  <si>
    <t>NAV AS ON 31-JAN-24: RS.12.8356 (REGULAR - IDCW)</t>
  </si>
  <si>
    <t>INE020B08EL2</t>
  </si>
  <si>
    <t>** 07.44 % REC LTD - 30/04/2026</t>
  </si>
  <si>
    <t>INE556F08KG3</t>
  </si>
  <si>
    <t>** 07.59 % SMALL INDUST DEVLOP BANK  OF INDIA - 10/02/2026</t>
  </si>
  <si>
    <t>INE134E08MC7</t>
  </si>
  <si>
    <t>** 07.77 % POWER FINANCE CORPORATION - 15/07/2026</t>
  </si>
  <si>
    <t>IN2920150439</t>
  </si>
  <si>
    <t>SDL RAJASTHAN 8.21% (31/03/2024)</t>
  </si>
  <si>
    <t>IN3120150120</t>
  </si>
  <si>
    <t>SDL TAMILNADU 8.00% (28/10/2025)</t>
  </si>
  <si>
    <t>IN2820150190</t>
  </si>
  <si>
    <t>SDL PUNJAB  8.50% (30/03/2024)</t>
  </si>
  <si>
    <t>IN1920150050</t>
  </si>
  <si>
    <t>SDL KARNATAKA 8.22% (09/12/2025)</t>
  </si>
  <si>
    <t>IN3520150092</t>
  </si>
  <si>
    <t>SDL CHATTISGARH UDAY 8.53% (28/03/2024)</t>
  </si>
  <si>
    <t>IN2020130174</t>
  </si>
  <si>
    <t>SDL KERALA 9.46% (26/03/2024)</t>
  </si>
  <si>
    <t>IN2920150165</t>
  </si>
  <si>
    <t>SDL RAJASTHAN 8.29% (29/07/2025)</t>
  </si>
  <si>
    <t>IN1920170025</t>
  </si>
  <si>
    <t>SDL KARNATAKA 7.38% (27/09/2027)</t>
  </si>
  <si>
    <t>•Predominant investment in Debt &amp; Money Market instruments issued by Banks, Public Sector Undertakings &amp; Financial Institutions.</t>
  </si>
  <si>
    <t>•Regular Income Over Short Term to Medium Term.</t>
  </si>
  <si>
    <t>(An open ended debt scheme predominantly investing in debt instruments of Banks, Public Sector Undertakings, Public Financial Institutions and Municipal Bonds. A Relatively High Interest Rate Risk and Moderate Credit Risk.)</t>
  </si>
  <si>
    <t>Tata Banking &amp; PSU Debt Fund</t>
  </si>
  <si>
    <t>Tata Hybrid Equity Fund Regular Plan - IDCW Monthly</t>
  </si>
  <si>
    <t>RECORD_DATE</t>
  </si>
  <si>
    <t>NAV As on Record Date</t>
  </si>
  <si>
    <t>DIVIDEND PER UNIT(HUF &amp; INDIVIDUALS)</t>
  </si>
  <si>
    <t>DIVIDEND PER UNIT(OTHERS)</t>
  </si>
  <si>
    <t>Tata Hybrid Equity Fund Direct Plan - IDCW Monthly</t>
  </si>
  <si>
    <t>Tata Treasury Advantage Fund  Regular Plan - Daily IDCW</t>
  </si>
  <si>
    <t>Aug'23</t>
  </si>
  <si>
    <t>Sep'23</t>
  </si>
  <si>
    <t>Oct'23</t>
  </si>
  <si>
    <t>Nov'23</t>
  </si>
  <si>
    <t>Dec'23</t>
  </si>
  <si>
    <t>Jan'24</t>
  </si>
  <si>
    <t>Tata Treasury Advantage Fund Direct Plan - Daily IDCW</t>
  </si>
  <si>
    <t>Tata Treasury Advantage Fund Regular Plan - IDCW Weekly</t>
  </si>
  <si>
    <t>Tata Treasury Advantage Fund Direct Plan - IDCW Weekly</t>
  </si>
  <si>
    <t>Tata Equity Savings Fund Regular Plan - IDCW Monthly</t>
  </si>
  <si>
    <t>Tata Equity Savings Fund Direct Plan - IDCW Monthly</t>
  </si>
  <si>
    <t>Tata Money Market Fund  Regular Plan - Daily IDCW</t>
  </si>
  <si>
    <t>Tata Money Market Fund Direct Plan - Daily IDCW</t>
  </si>
  <si>
    <t>Tata Liquid Fund Regular Plan - Daily IDCW</t>
  </si>
  <si>
    <t>Tata Liquid Fund Direct Plan - Daily IDCW</t>
  </si>
  <si>
    <t>Tata Overnight Fund - Regular Plan - IDCW</t>
  </si>
  <si>
    <t>.</t>
  </si>
  <si>
    <t>Tata Overnight Fund - Direct Plan- IDCW</t>
  </si>
  <si>
    <t>Tata Ultra Short Term Fund - Regular Plan - IDCW Weekly</t>
  </si>
  <si>
    <t>Tata Ultra Short Term Fund - Direct Plan - IDCW Weekly</t>
  </si>
  <si>
    <t>IDCW</t>
  </si>
  <si>
    <t>Income Distribution cum Capital Withdrawal</t>
  </si>
  <si>
    <t xml:space="preserve">^ Hedging positions through Commodity futures (ETCDs) as on </t>
  </si>
  <si>
    <t>Long/(Short)</t>
  </si>
  <si>
    <t>Current Price of the contract  </t>
  </si>
  <si>
    <t>SILVERMFUTMCXAPR2024CFUT</t>
  </si>
  <si>
    <t>@</t>
  </si>
  <si>
    <t>SILVERMFUTMCXFEB2024CFUT</t>
  </si>
  <si>
    <t>SILVER</t>
  </si>
  <si>
    <t>SILVERFUTMCXMAR2024CFUT</t>
  </si>
  <si>
    <t>Total exposure due to commodity futures (ETCDs) (Hedging Positions)  as a % age of net assets:</t>
  </si>
  <si>
    <t xml:space="preserve">Other than Hedging positions through Commodity futures (ETCD) as on </t>
  </si>
  <si>
    <t>Long/Short (Lots)</t>
  </si>
  <si>
    <t>ALUMINIUMFMCXFEB2024CFUT</t>
  </si>
  <si>
    <t>CRUDEOILFUMCXFEB2024CFUT</t>
  </si>
  <si>
    <t xml:space="preserve">Total exposure due to Commodity futures (non hedging positions) as a %age of net assets </t>
  </si>
  <si>
    <t>Total Number of Contracts where Commodities futures (ETCDs) were Bought:</t>
  </si>
  <si>
    <t>No.</t>
  </si>
  <si>
    <t>SILVER (30 KG) COMMODITYMAR2024CFUT</t>
  </si>
  <si>
    <t>GOLD MINI (100 GRAMS) COMMODITYFEB2024CFUT</t>
  </si>
  <si>
    <t>ZINC (5 MT-5000 GMS) COMMODITYJAN2024CFUT</t>
  </si>
  <si>
    <t>ALUMINIUM (5 MT-5000 GMS) COMMODITYJAN2024CFUT</t>
  </si>
  <si>
    <t>CRUDE OIL (100 BARRELS) COMMODITYFEB2024CFUT</t>
  </si>
  <si>
    <t>Total Number of Contracts where Commodities futures (ETCDs) were Sold:</t>
  </si>
  <si>
    <t>Gross Notional Value of Contracts where Commodities futures (ETCDs) were Bought:</t>
  </si>
  <si>
    <t>Gross Notional Value of Contracts where Commodities futures (ETCDs) were Sold:</t>
  </si>
  <si>
    <t>LEAD (5 MT 5000 GMS) COMMODITYJAN2024CFUT</t>
  </si>
  <si>
    <t>COPPER (2500 KGS) COMMODITYJAN2024CFUT</t>
  </si>
  <si>
    <t>CRUDE OIL (100 BARRELS) COMMODITYMAR2024CFUT</t>
  </si>
  <si>
    <t>GOLD (1 KG-1000 GMS) COMMODITYFEB2024CFUT</t>
  </si>
  <si>
    <t>@ Included in Total Margins provided in Table 'Disclosure of Funds parked in short term deposits as Margin Deposit as of 31st January 2024</t>
  </si>
  <si>
    <t>CRUDEOILFUMCXMAR2024CFUT</t>
  </si>
  <si>
    <t>SILVERFUTMCXMAY2024CFUT</t>
  </si>
  <si>
    <t>COPPERMCXFEB2024CFUT</t>
  </si>
  <si>
    <t>GOLDFUTMCXAPR2024CFUT</t>
  </si>
  <si>
    <t>GOLDMFUTMCXMAR2024CFUT</t>
  </si>
  <si>
    <t>A) COMMODITIES PHYSICAL</t>
  </si>
  <si>
    <t>B) LISTED ON COMMODITY EXCHANGES (Quantity in Lots)</t>
  </si>
  <si>
    <t>Commonodities &amp; Commodities related Total</t>
  </si>
  <si>
    <t>Disclosure of Margins as of 31st January 2024 is as given below   :</t>
  </si>
  <si>
    <t>TRANSINDIA REAL ESTATE LTD</t>
  </si>
  <si>
    <t>BARBEQUE NATION HOSPITALITY LTD</t>
  </si>
  <si>
    <t>** 08.15 % HDFC ERGO GENERAL INSURANCE COMPANY LTD - 26/09/2033</t>
  </si>
  <si>
    <t>INFOSYS LTD</t>
  </si>
  <si>
    <t>AXIS BANK LTD</t>
  </si>
  <si>
    <t>LARSEN &amp; TOUBRO LTD</t>
  </si>
  <si>
    <t>PERSISTENT SYSTEMS LTD</t>
  </si>
  <si>
    <t>MRF LTD</t>
  </si>
  <si>
    <t>THERMAX LTD</t>
  </si>
  <si>
    <t>ULTRATECH CEMENT LTD</t>
  </si>
  <si>
    <t>GUJARAT PIPAVAV PORT LTD</t>
  </si>
  <si>
    <t>GRINDWELL NORTON LTD</t>
  </si>
  <si>
    <t>DR REDDYs LABORATORIES LTD</t>
  </si>
  <si>
    <t>SOBHA LTD</t>
  </si>
  <si>
    <t>HINDUSTAN UNILEVER LTD</t>
  </si>
  <si>
    <t>GREENPLY INDUSTRIES LTD</t>
  </si>
  <si>
    <t>JYOTHY LABS LTD</t>
  </si>
  <si>
    <t>CREDITACCESS GRAMEEN LTD</t>
  </si>
  <si>
    <t>LINDE INDIA LTD</t>
  </si>
  <si>
    <t>DCB BANK LTD</t>
  </si>
  <si>
    <t>DEEPAK NITRITE LTD</t>
  </si>
  <si>
    <t>ICICI LOMBARD GENERAL INSURANCE CO. LTD</t>
  </si>
  <si>
    <t>REPCO HOME FINANCE LTD</t>
  </si>
  <si>
    <t>KPIT TECHNOLOGIES LTD</t>
  </si>
  <si>
    <t>MARICO LTD</t>
  </si>
  <si>
    <t>SANOFI INDIA LTD</t>
  </si>
  <si>
    <t>WIPRO LTD</t>
  </si>
  <si>
    <t>DIVI LABORATORIES LTD</t>
  </si>
  <si>
    <t>CERA SANITARYWARE LTD</t>
  </si>
  <si>
    <t>ARVIND FASHIONS LTD</t>
  </si>
  <si>
    <t>HDFC LIFE INSURANCE CO. LTD</t>
  </si>
  <si>
    <t>JUPITER LIFE LINE HOSPITALS LTD</t>
  </si>
  <si>
    <t>INDRAPRASTHA GAS LTD</t>
  </si>
  <si>
    <t>MAHINDRA LOGISTICS LTD</t>
  </si>
  <si>
    <t>VIP INDUSTRIES LTD</t>
  </si>
  <si>
    <t>CIE AUTOMOTIVE INDIA LTD</t>
  </si>
  <si>
    <t>IDFC LTD</t>
  </si>
  <si>
    <t xml:space="preserve">QUESS CORP LTD </t>
  </si>
  <si>
    <t>BASF INDIA LTD</t>
  </si>
  <si>
    <t>KEYSTONE REALTORS LTD</t>
  </si>
  <si>
    <t>ELANTAS BECK INDIA LTD</t>
  </si>
  <si>
    <t>KRSNAA DIAGNOSTICS LTD</t>
  </si>
  <si>
    <t>REDINGTON (INDIA) LTD</t>
  </si>
  <si>
    <t>C.E. INFO SYSTEMS LTD</t>
  </si>
  <si>
    <t>KSB  LTD</t>
  </si>
  <si>
    <t>GOKALDAS EXPORTS  LTD</t>
  </si>
  <si>
    <t>ALLCARGO GLOBAL LOGISTICS LTD</t>
  </si>
  <si>
    <t>SUVEN PHARMACEUTICALS LTD</t>
  </si>
  <si>
    <t>AGRO TECH FOODS LTD</t>
  </si>
  <si>
    <t>HONDA INDIA POWER PRODUCTS LTD</t>
  </si>
  <si>
    <t>HEALTHCARE GLOBAL ENTERPRISES LTD</t>
  </si>
  <si>
    <t>TIME TECHNOPLAST LTD</t>
  </si>
  <si>
    <t>NIPPON LIFE INDIA  ASSET MANAGEMENT LTD</t>
  </si>
  <si>
    <t>WONDERLA HOLIDAYS LTD</t>
  </si>
  <si>
    <t>SHOPPERS STOP LTD</t>
  </si>
  <si>
    <t>FINOLEX CABLES LTD</t>
  </si>
  <si>
    <t>HIKAL LTD</t>
  </si>
  <si>
    <t>CARBORUNDUM UNIVERSAL LTD</t>
  </si>
  <si>
    <t>VESUVIUS INDIA LTD</t>
  </si>
  <si>
    <t>NATCO PHARMA LTD</t>
  </si>
  <si>
    <t>AKZO NOBEL INDIA LTD</t>
  </si>
  <si>
    <t>RALLIS INDIA LTD</t>
  </si>
  <si>
    <t>TRANSPORT CORPORATION OF INDIA LTD</t>
  </si>
  <si>
    <t>MM FORGINGS LTD</t>
  </si>
  <si>
    <t>ASK AUTOMOTIVE LTD</t>
  </si>
  <si>
    <t>EVEREADY INDUSTRIES INDIA LTD</t>
  </si>
  <si>
    <t>PCBL LTD</t>
  </si>
  <si>
    <t>GRAPHITE INDIA LTD</t>
  </si>
  <si>
    <t>RAMCO INDUSTRIES LTD</t>
  </si>
  <si>
    <t>KIRLOSKAR FERROUS INDUSTRIES LTD</t>
  </si>
  <si>
    <t>GANESHA ECOSPHERE LTD</t>
  </si>
  <si>
    <t>AUTOMOTIVE AXLES LTD</t>
  </si>
  <si>
    <t>BHARTI AIRTEL LTD</t>
  </si>
  <si>
    <t>BAJAJ FINANCE LTD</t>
  </si>
  <si>
    <t>HCL TECHNOLOGIES LTD</t>
  </si>
  <si>
    <t>TATA MOTORS LTD</t>
  </si>
  <si>
    <t>MAHINDRA &amp; MAHINDRA LTD</t>
  </si>
  <si>
    <t>SUN PHARMACEUTICAL INDUSTRIES LTD</t>
  </si>
  <si>
    <t>MARUTI SUZUKI INDIA LTD</t>
  </si>
  <si>
    <t>ASIAN PAINTS (INDIA) LTD</t>
  </si>
  <si>
    <t>POWER GRID CORPORATION OF INDIA LTD</t>
  </si>
  <si>
    <t>TATA STEEL LTD</t>
  </si>
  <si>
    <t>INDUSIND BANK LTD</t>
  </si>
  <si>
    <t>BAJAJ FINSERV LTD</t>
  </si>
  <si>
    <t>TECH MAHINDRA LTD</t>
  </si>
  <si>
    <t>JSW STEEL LTD</t>
  </si>
  <si>
    <t>MUTHOOT FINANCE LTD</t>
  </si>
  <si>
    <t>LTIMINDTREE LTD</t>
  </si>
  <si>
    <t>CRAFTSMAN AUTOMATION LTD</t>
  </si>
  <si>
    <t>PG ELECTROPLAST LTD</t>
  </si>
  <si>
    <t>MATRIMONY.COM LTD</t>
  </si>
  <si>
    <t>** 07.80 % HDFC BANK LTD - 03/05/2033</t>
  </si>
  <si>
    <t>** 05.90 % BHARTI HEXACOM LTD - 30/04/2024</t>
  </si>
  <si>
    <t>** 07.13 % NHPC LTD - 11/02/2026</t>
  </si>
  <si>
    <t>** 07.13 % NHPC LTD - 09/02/2029</t>
  </si>
  <si>
    <t>** 06.49 % PRIAPUS INFRASTRUCTURE LTD - 01/07/2024</t>
  </si>
  <si>
    <t>AMBUJA CEMENTS LTD</t>
  </si>
  <si>
    <t>TATA POWER COMPANY LTD</t>
  </si>
  <si>
    <t>JINDAL STAINLESS LTD</t>
  </si>
  <si>
    <t>GRASIM INDUSTRIES LTD</t>
  </si>
  <si>
    <t>HINDUSTAN PETROLEUM CORPORATION LTD</t>
  </si>
  <si>
    <t>VEDANTA LTD</t>
  </si>
  <si>
    <t>JINDAL STEEL &amp; POWER LTD</t>
  </si>
  <si>
    <t>DALMIA BHARAT LTD</t>
  </si>
  <si>
    <t>THE RAMCO CEMENTS LTD</t>
  </si>
  <si>
    <t>PI INDUSTRIES LTD</t>
  </si>
  <si>
    <t>COAL INDIA LTD</t>
  </si>
  <si>
    <t>CCL PRODUCTS INDIA LTD</t>
  </si>
  <si>
    <t>GAIL ( INDIA ) LTD</t>
  </si>
  <si>
    <t>BHARAT PETROLEUM CORPORATION LTD</t>
  </si>
  <si>
    <t>HINDALCO INDUSTRIES LTD</t>
  </si>
  <si>
    <t>BALRAMPUR CHINI MILLS LTD</t>
  </si>
  <si>
    <t>GUJARAT GAS LTD</t>
  </si>
  <si>
    <t>AARTI INDUSTRIES LTD</t>
  </si>
  <si>
    <t>SUMITOMO CHEMICAL INDIA LTD</t>
  </si>
  <si>
    <t>SRF LTD</t>
  </si>
  <si>
    <t>COROMANDEL INTERNATIONAL LTD</t>
  </si>
  <si>
    <t>NAVIN FLUORINE INTERNATIONAL LTD</t>
  </si>
  <si>
    <t>CHEMCON SPECIALITY CHEMICALS LTD</t>
  </si>
  <si>
    <t>UPL LTD</t>
  </si>
  <si>
    <t>GRASIM INDUSTRIES LTD (PARTLY PAID) (09-01-2024)</t>
  </si>
  <si>
    <t>SBI CARDS AND PAYMENT SERVICES LTD</t>
  </si>
  <si>
    <t>ABBOTT INDIA LTD</t>
  </si>
  <si>
    <t>ADITYA BIRLA CAPITAL LTD</t>
  </si>
  <si>
    <t>BANDHAN BANK LTD</t>
  </si>
  <si>
    <t>HONEYWELL AUTOMATION INDIA LTD</t>
  </si>
  <si>
    <t>MAHINDRA AND MAHINDRA FINANCIAL SERVICES LTD</t>
  </si>
  <si>
    <t>SIEMENS LTD</t>
  </si>
  <si>
    <t>** 05.50 % BRITANNIA INDUSTRIES LTD - 03/06/2024</t>
  </si>
  <si>
    <t>FEDERAL BANK LTD</t>
  </si>
  <si>
    <t>IDFC FIRST BANK LTD</t>
  </si>
  <si>
    <t>RBL BANK LTD</t>
  </si>
  <si>
    <t>CITY UNION BANK LTD</t>
  </si>
  <si>
    <t>REC LTD</t>
  </si>
  <si>
    <t>POWER FINANCE CORPORATION  LTD</t>
  </si>
  <si>
    <t>LUPIN LTD</t>
  </si>
  <si>
    <t>INDIAN RAILWAY FINANCE CORPORATION LTD</t>
  </si>
  <si>
    <t>BHARAT HEAVY ELECTRICALS LTD</t>
  </si>
  <si>
    <t>NMDC LTD</t>
  </si>
  <si>
    <t>HDFC ASSET MANAGEMENT COMPANY LTD</t>
  </si>
  <si>
    <t>SUPREME INDUSTRIES LTD</t>
  </si>
  <si>
    <t>PRESTIGE ESTATES PROJECTS LTD</t>
  </si>
  <si>
    <t>MAX HEALTHCARE INSTITUTE LTD</t>
  </si>
  <si>
    <t>ALKEM LABORATORIES LTD</t>
  </si>
  <si>
    <t>BHARAT FORGE LTD</t>
  </si>
  <si>
    <t>SUNDARAM FINANCE LTD</t>
  </si>
  <si>
    <t>THE PHOENIX MILLS LTD</t>
  </si>
  <si>
    <t>MACROTECH DEVELOPERS LTD</t>
  </si>
  <si>
    <t>TORRENT POWER LTD</t>
  </si>
  <si>
    <t>FORTIS HEALTHCARE LTD</t>
  </si>
  <si>
    <t>CG POWER AND INDUSTRIAL SOLUTIONS LTD</t>
  </si>
  <si>
    <t>IPCA LABORATORIES LTD</t>
  </si>
  <si>
    <t>OBEROI REALTY LTD</t>
  </si>
  <si>
    <t>NHPC LTD</t>
  </si>
  <si>
    <t>L&amp;T FINANCE HOLDINGS LTD</t>
  </si>
  <si>
    <t>AJANTA PHARMA LTD</t>
  </si>
  <si>
    <t>ZF COMMERCIAL VEHICLE CONTROL SYSTEMS INDIA LTD</t>
  </si>
  <si>
    <t>AIA ENGINEERING LTD</t>
  </si>
  <si>
    <t>ESCORTS KUBOTA LTD</t>
  </si>
  <si>
    <t>THE NEW INDIA ASSURANCE COMPANY LTD</t>
  </si>
  <si>
    <t>SUNDRAM FASTENERS LTD</t>
  </si>
  <si>
    <t>K.P.R. MILL LTD</t>
  </si>
  <si>
    <t>UNO MINDA LTD</t>
  </si>
  <si>
    <t>SUN TV NETWORK LTD</t>
  </si>
  <si>
    <t>ZOMATO LTD</t>
  </si>
  <si>
    <t>INFO EDGE (INDIA) LTD</t>
  </si>
  <si>
    <t>INDIAN RAILWAY CATERING AND TOURISM CORPORATION LTD</t>
  </si>
  <si>
    <t>TATA COMMUNICATIONS LTD</t>
  </si>
  <si>
    <t>ONE 97 COMMUNICATIONS LTD</t>
  </si>
  <si>
    <t>VODAFONE IDEA LTD</t>
  </si>
  <si>
    <t>COFORGE LTD</t>
  </si>
  <si>
    <t>INDIAMART INTERMESH LTD</t>
  </si>
  <si>
    <t>TATA ELXSI LTD</t>
  </si>
  <si>
    <t>MPHASIS LTD</t>
  </si>
  <si>
    <t>L&amp;T TECHNOLOGY SERVICES LTD</t>
  </si>
  <si>
    <t>ORACLE FINANCIALS SERVICES SOFT LTD</t>
  </si>
  <si>
    <t>SONATA SOFTWARE LTD</t>
  </si>
  <si>
    <t>BIRLASOFT LTD</t>
  </si>
  <si>
    <t>INTELLECT DESIGN ARENA LTD</t>
  </si>
  <si>
    <t>AFFLE (INDIA) LTD</t>
  </si>
  <si>
    <t>TANLA PLATFORMS LTD</t>
  </si>
  <si>
    <t>HAPPIEST MINDS TECHNOLOGIES LTD</t>
  </si>
  <si>
    <t>ADANI PORTS AND SPECIAL ECONOMIC ZONE LTD</t>
  </si>
  <si>
    <t>BAJAJ AUTO LTD</t>
  </si>
  <si>
    <t>ADANI ENTERPRISES LTD</t>
  </si>
  <si>
    <t>CIPLA LTD</t>
  </si>
  <si>
    <t>APOLLO HOSPITALS ENTERPRISE LTD</t>
  </si>
  <si>
    <t>SBI LIFE INSURANCE COMPANY LTD</t>
  </si>
  <si>
    <t>BRITANNIA INDUSTRIES LTD</t>
  </si>
  <si>
    <t>EICHER MOTORS LTD</t>
  </si>
  <si>
    <t>PNB HOUSING FINANCE LTD</t>
  </si>
  <si>
    <t>ASHOK LEYLAND LTD</t>
  </si>
  <si>
    <t>CAN FIN HOMES LTD</t>
  </si>
  <si>
    <t>SAMVARDHANA MOTHERSON INTERNATIONAL LTD</t>
  </si>
  <si>
    <t>BRIGADE ENTERPRISES LTD</t>
  </si>
  <si>
    <t>KAJARIA CERAMICS LTD</t>
  </si>
  <si>
    <t>VOLTAS LTD</t>
  </si>
  <si>
    <t>EQUITAS SMALL FINANCE BANK LTD</t>
  </si>
  <si>
    <t>GNA AXLES LTD</t>
  </si>
  <si>
    <t>CUMMINS INDIA LTD</t>
  </si>
  <si>
    <t>DABUR INDIA LTD</t>
  </si>
  <si>
    <t>PVR INOX LTD</t>
  </si>
  <si>
    <t>USHA MARTIN LTD</t>
  </si>
  <si>
    <t>ADITYA BIRLA FASHION &amp; RETAIL LTD</t>
  </si>
  <si>
    <t>DLF LTD</t>
  </si>
  <si>
    <t>KNR CONSTRUCTIONS LTD</t>
  </si>
  <si>
    <t>ZEE ENTERTAINMENT ENTERPRISES LTD</t>
  </si>
  <si>
    <t>ORIENT ELECTRIC LTD</t>
  </si>
  <si>
    <t>JAMNA AUTO INDUSTRIES LTD</t>
  </si>
  <si>
    <t>PIRAMAL ENTERPRISES LTD</t>
  </si>
  <si>
    <t>HAVELLS INDIA LTD</t>
  </si>
  <si>
    <t>VOLTAS LTD^</t>
  </si>
  <si>
    <t>ADITYA BIRLA FASHION &amp; RETAIL LTD^</t>
  </si>
  <si>
    <t>ASHOK LEYLAND LTD^</t>
  </si>
  <si>
    <t>VOLTAS LTD-FUT-29-FEB-24</t>
  </si>
  <si>
    <t>ASHOK LEYLAND LTD-FUT-29-FEB-24</t>
  </si>
  <si>
    <t>ADITYA BIRLA FASHION &amp; RETAIL LTD-FUT-29-FEB-24</t>
  </si>
  <si>
    <t>ADITYA BIRLA FASHION &amp; RETAIL LTD-FUT-25-JAN-24</t>
  </si>
  <si>
    <t>ASHOK LEYLAND LTD-FUT-25-JAN-24</t>
  </si>
  <si>
    <t>VOLTAS LTD-FUT-25-JAN-24</t>
  </si>
  <si>
    <t>KEC INTERNATIONAL LTD</t>
  </si>
  <si>
    <t>ORCHID PHARMA LTD</t>
  </si>
  <si>
    <t>ICICI PRUDENTIAL LIFE INSURANCE COMPANY LTD</t>
  </si>
  <si>
    <t>ABB INDIA LTD</t>
  </si>
  <si>
    <t>AZAD ENGINEERING LTD</t>
  </si>
  <si>
    <t>BHARTI AIRTEL LTD (RIGHT 14/10/2021) (PARTLY PAID)</t>
  </si>
  <si>
    <t>TITAN COMPANY LTD^</t>
  </si>
  <si>
    <t>TATA CONSULTANCY SERVICES LTD^</t>
  </si>
  <si>
    <t>ADANI PORTS AND SPECIAL ECONOMIC ZONE LTD^</t>
  </si>
  <si>
    <t>HINDUSTAN UNILEVER LTD^</t>
  </si>
  <si>
    <t>HCL TECHNOLOGIES LTD^</t>
  </si>
  <si>
    <t>DIVI LABORATORIES LTD^</t>
  </si>
  <si>
    <t>SBI LIFE INSURANCE COMPANY LTD^</t>
  </si>
  <si>
    <t>HDFC BANK LTD^</t>
  </si>
  <si>
    <t>MARUTI SUZUKI INDIA LTD^</t>
  </si>
  <si>
    <t>HINDALCO INDUSTRIES LTD^</t>
  </si>
  <si>
    <t>AXIS BANK LTD^</t>
  </si>
  <si>
    <t>ICICI BANK LTD^</t>
  </si>
  <si>
    <t>LARSEN &amp; TOUBRO LTD^</t>
  </si>
  <si>
    <t>AXIS BANK LTD-FUT-29-FEB-24</t>
  </si>
  <si>
    <t>HDFC BANK LTD-FUT-29-FEB-24</t>
  </si>
  <si>
    <t>ICICI BANK LTD-FUT-29-FEB-24</t>
  </si>
  <si>
    <t>TITAN COMPANY LTD-FUT-29-FEB-24</t>
  </si>
  <si>
    <t>LARSEN &amp; TOUBRO LTD-FUT-29-FEB-24</t>
  </si>
  <si>
    <t>HCL TECHNOLOGIES LTD-FUT-29-FEB-24</t>
  </si>
  <si>
    <t>DIVI LABORATORIES LTD-FUT-29-FEB-24</t>
  </si>
  <si>
    <t>HINDUSTAN UNILEVER LTD-FUT-29-FEB-24</t>
  </si>
  <si>
    <t>HINDALCO INDUSTRIES LTD-FUT-29-FEB-24</t>
  </si>
  <si>
    <t>MARUTI SUZUKI INDIA LTD-FUT-29-FEB-24</t>
  </si>
  <si>
    <t>TATA CONSULTANCY SERVICES LTD-FUT-29-FEB-24</t>
  </si>
  <si>
    <t>SBI LIFE INSURANCE COMPANY LTD-FUT-29-FEB-24</t>
  </si>
  <si>
    <t>ADANI PORTS AND SPECIAL ECONOMIC ZONE LTD-FUT-29-FEB-24</t>
  </si>
  <si>
    <t>ADANI PORTS AND SPECIAL ECONOMIC ZONE LTD-FUT-25-JAN-24</t>
  </si>
  <si>
    <t>AXIS BANK LTD-FUT-25-JAN-24</t>
  </si>
  <si>
    <t>DIVI LABORATORIES LTD-FUT-25-JAN-24</t>
  </si>
  <si>
    <t>HCL TECHNOLOGIES LTD-FUT-25-JAN-24</t>
  </si>
  <si>
    <t>HDFC BANK LTD-FUT-25-JAN-24</t>
  </si>
  <si>
    <t>HINDALCO INDUSTRIES LTD-FUT-25-JAN-24</t>
  </si>
  <si>
    <t>HINDUSTAN UNILEVER LTD-FUT-25-JAN-24</t>
  </si>
  <si>
    <t>ICICI BANK LTD-FUT-25-JAN-24</t>
  </si>
  <si>
    <t>LARSEN &amp; TOUBRO LTD-FUT-25-JAN-24</t>
  </si>
  <si>
    <t>MARUTI SUZUKI INDIA LTD-FUT-25-JAN-24</t>
  </si>
  <si>
    <t>SBI LIFE INSURANCE COMPANY LTD-FUT-25-JAN-24</t>
  </si>
  <si>
    <t>TITAN COMPANY LTD-FUT-25-JAN-24</t>
  </si>
  <si>
    <t>GODREJ CONSUMER PRODUCTS LTD</t>
  </si>
  <si>
    <t>LIC HOUSING FINANCE LTD</t>
  </si>
  <si>
    <t>MAX FINANCIAL SERVICES LTD</t>
  </si>
  <si>
    <t>BIOCON LTD</t>
  </si>
  <si>
    <t>PAGE INDUSTRIES LTD</t>
  </si>
  <si>
    <t>INDUS TOWERS LTD</t>
  </si>
  <si>
    <t>CROMPTON GREAVES CONSUMER ELECTRICALS LTD</t>
  </si>
  <si>
    <t>G R INFRAPROJECTS LTD</t>
  </si>
  <si>
    <t>ASTRAL LTD (ERSTWHILE ASTRAL POLY TECHNIK LTD)</t>
  </si>
  <si>
    <t>SKF INDIA LTD</t>
  </si>
  <si>
    <t>TEAMLEASE SERVICES LTD</t>
  </si>
  <si>
    <t>SCHAEFFLER (I) LTD</t>
  </si>
  <si>
    <t>ASTRAL LTD (ERSTWHILE ASTRAL POLY TECHNIK LTD)-FUT-25-JAN-24</t>
  </si>
  <si>
    <t>JUBILANT FOODWORKS LTD-FUT-25-JAN-24</t>
  </si>
  <si>
    <t>PI INDUSTRIES LTD-FUT-25-JAN-24</t>
  </si>
  <si>
    <t>COLGATE-PALMOLIVE INDIA LTD</t>
  </si>
  <si>
    <t>CHOLAMANDALAM INVESTMENT &amp; FINANCE CO LTD</t>
  </si>
  <si>
    <t>ZYDUS WELLNESS LTD</t>
  </si>
  <si>
    <t>VARUN BEVERAGES LTD</t>
  </si>
  <si>
    <t>DEVYANI INTERNATIONAL LTD</t>
  </si>
  <si>
    <t>GUJARAT STATE PETRONET LTD</t>
  </si>
  <si>
    <t>TUBE INVESTMENTS OF INDIA LTD</t>
  </si>
  <si>
    <t>SYNGENE INTERNATIONAL LTD</t>
  </si>
  <si>
    <t>VOLTAMP TRANSFORMERS LTD</t>
  </si>
  <si>
    <t>TIMKEN INDIA LTD</t>
  </si>
  <si>
    <t>CENTURY TEXTILES &amp; INDUSTRIES LTD</t>
  </si>
  <si>
    <t>HITACHI ENERGY INDIA LTD</t>
  </si>
  <si>
    <t>INOX INDIA LTD</t>
  </si>
  <si>
    <t>INGERSOLL RAND (INDIA) LTD</t>
  </si>
  <si>
    <t>SUNTECK REALTY LTD</t>
  </si>
  <si>
    <t>ZYDUS LIFESCIENCES LTD</t>
  </si>
  <si>
    <t>FDC LTD</t>
  </si>
  <si>
    <t>MEDI ASSIST HEALTHCARE SERVICES LTD</t>
  </si>
  <si>
    <t>TORRENT PHARMACEUTICALS LTD</t>
  </si>
  <si>
    <t>ASTER DM HEALTHCARE LTD</t>
  </si>
  <si>
    <t>INDOCO REMEDIES LTD</t>
  </si>
  <si>
    <t>MEDPLUS HEALTH SERVICES LTD</t>
  </si>
  <si>
    <t>AMI ORGANICS LTD</t>
  </si>
  <si>
    <t>GLAXOSMITHKLINE PHARMACEUTICALS LTD</t>
  </si>
  <si>
    <t>TRENT LTD</t>
  </si>
  <si>
    <t>GREENPANEL INDUSTRIES LTD</t>
  </si>
  <si>
    <t>RAYMOND LTD</t>
  </si>
  <si>
    <t>GILLETTE INDIA LTD</t>
  </si>
  <si>
    <t>** 08.90 % BHARTI TELECOM LTD - 04/12/2025</t>
  </si>
  <si>
    <t>** 08.25 % TOYOTA FINANCIAL SERVICES INDIA LTD - 21/01/2026</t>
  </si>
  <si>
    <t>** 08.07 % TATA CAPITAL LTD - 20/10/2028</t>
  </si>
  <si>
    <t>MAHINDRA AND MAHINDRA FINANCIAL SERVICES LTD-FUT-25-JAN-24</t>
  </si>
  <si>
    <t>KEI INDUSTRIES  LTD</t>
  </si>
  <si>
    <t>SURAJ ESTATE DEVELOPERS LTD</t>
  </si>
  <si>
    <t>BLUE STAR LTD</t>
  </si>
  <si>
    <t>INDIA SHELTER FINANCE CORPORATION LTD</t>
  </si>
  <si>
    <t>FIRSTSOURCE SOLUTIONS LTD</t>
  </si>
  <si>
    <t>HOME FIRST FINANCE COMPANY INDIA LTD</t>
  </si>
  <si>
    <t>MAHINDRA LIFESPACE DEVELOPERS LTD</t>
  </si>
  <si>
    <t>KALPATARU PROJECTS INTERNATIONAL LTD</t>
  </si>
  <si>
    <t>PFIZER LTD</t>
  </si>
  <si>
    <t>VEDANT FASHIONS LTD</t>
  </si>
  <si>
    <t>SBI CARDS AND PAYMENT SERVICES LTD^</t>
  </si>
  <si>
    <t>SBI CARDS AND PAYMENT SERVICES LTD-FUT-29-FEB-24</t>
  </si>
  <si>
    <t>GODREJ CONSUMER PRODUCTS LTD-FUT-25-JAN-24</t>
  </si>
  <si>
    <t>MOTHERSON SUMI WIRING INDIA LTD</t>
  </si>
  <si>
    <t>CENTURY PLYBOARDS (INDIA) LTD</t>
  </si>
  <si>
    <t>J.B.CHEMICALS &amp; PHARMACEUTICALS LTD</t>
  </si>
  <si>
    <t>NATIONAL ALUMINIUM CO. LTD</t>
  </si>
  <si>
    <t>EMAMI LTD</t>
  </si>
  <si>
    <t>LAURUS LABS LTD</t>
  </si>
  <si>
    <t>INTERGLOBE AVIATION LTD</t>
  </si>
  <si>
    <t>DR REDDYs LABORATORIES LTD^</t>
  </si>
  <si>
    <t>ACC LTD^</t>
  </si>
  <si>
    <t>UPL LTD^</t>
  </si>
  <si>
    <t>ITC LTD^</t>
  </si>
  <si>
    <t>AUROBINDO PHARMA LTD^</t>
  </si>
  <si>
    <t>AMBUJA CEMENTS LTD^</t>
  </si>
  <si>
    <t>ACC LTD-FUT-29-FEB-24</t>
  </si>
  <si>
    <t>ITC LTD-FUT-29-FEB-24</t>
  </si>
  <si>
    <t>UPL LTD-FUT-29-FEB-24</t>
  </si>
  <si>
    <t>AMBUJA CEMENTS LTD-FUT-29-FEB-24</t>
  </si>
  <si>
    <t>AUROBINDO PHARMA LTD-FUT-29-FEB-24</t>
  </si>
  <si>
    <t>DR REDDYs LABORATORIES LTD-FUT-29-FEB-24</t>
  </si>
  <si>
    <t>ACC LTD-FUT-25-JAN-24</t>
  </si>
  <si>
    <t>AMBUJA CEMENTS LTD-FUT-25-JAN-24</t>
  </si>
  <si>
    <t>AUROBINDO PHARMA LTD-FUT-25-JAN-24</t>
  </si>
  <si>
    <t>DR REDDYs LABORATORIES LTD-FUT-25-JAN-24</t>
  </si>
  <si>
    <t>ITC LTD-FUT-25-JAN-24</t>
  </si>
  <si>
    <t>TATA CONSULTANCY SERVICES LTD-FUT-25-JAN-24</t>
  </si>
  <si>
    <t>TATA CONSUMER PRODUCTS LTD-FUT-25-JAN-24</t>
  </si>
  <si>
    <t>UPL LTD-FUT-25-JAN-24</t>
  </si>
  <si>
    <t>HINDUSTAN AERONAUTICS LTD</t>
  </si>
  <si>
    <t>AMARA RAJA BATTERIES LTD</t>
  </si>
  <si>
    <t>ANGEL ONE LTD</t>
  </si>
  <si>
    <t>ENGINEERS INDIA LTD</t>
  </si>
  <si>
    <t>PRICOL LTD</t>
  </si>
  <si>
    <t>ERIS LIFESCIENCES LTD</t>
  </si>
  <si>
    <t>V-MART RETAIL LTD</t>
  </si>
  <si>
    <t>ANANT RAJ LTD</t>
  </si>
  <si>
    <t>NEOGEN CHEMICALS LTD</t>
  </si>
  <si>
    <t>INDIAN HOTELS CO. LTD</t>
  </si>
  <si>
    <t>VRL LOGISTICS LTD</t>
  </si>
  <si>
    <t>BSE LTD</t>
  </si>
  <si>
    <t>ZENSAR TECHNOLOGIES LTD</t>
  </si>
  <si>
    <t>MASTEK LTD</t>
  </si>
  <si>
    <t>LATENT VIEW ANALYTICS LTD</t>
  </si>
  <si>
    <t>RATEGAIN TRAVEL TECHNOLOGIES LTD</t>
  </si>
  <si>
    <t>NCC LTD</t>
  </si>
  <si>
    <t>JK TYRE &amp; INDUSTRIES LTD</t>
  </si>
  <si>
    <t>SPANDANA SPHOORTY FINANCIAL LTD</t>
  </si>
  <si>
    <t>APTUS VALUE HOUSING FINANCE INDIA LTD</t>
  </si>
  <si>
    <t>MANAPPURAM FINANCE LTD</t>
  </si>
  <si>
    <t>CENTRAL DEPOSITORY SERVICES (INDIA) LTD</t>
  </si>
  <si>
    <t>FINO PAYMENTS BANK LTD</t>
  </si>
  <si>
    <t>BATA INDIA LTD</t>
  </si>
  <si>
    <t>GODREJ PROPERTIES LTD</t>
  </si>
  <si>
    <t>SIEMENS LTD^</t>
  </si>
  <si>
    <t>CIPLA LTD^</t>
  </si>
  <si>
    <t>MAHINDRA &amp; MAHINDRA LTD^</t>
  </si>
  <si>
    <t>TATA MOTORS LTD^</t>
  </si>
  <si>
    <t>FEDERAL BANK LTD^</t>
  </si>
  <si>
    <t>TATA STEEL LTD^</t>
  </si>
  <si>
    <t>TATA POWER COMPANY LTD^</t>
  </si>
  <si>
    <t>POWER GRID CORPORATION OF INDIA LTD^</t>
  </si>
  <si>
    <t>BHARTI AIRTEL LTD^</t>
  </si>
  <si>
    <t>INFOSYS LTD^</t>
  </si>
  <si>
    <t>UNITED SPIRITS LTD^</t>
  </si>
  <si>
    <t>DABUR INDIA LTD^</t>
  </si>
  <si>
    <t>BHARAT PETROLEUM CORPORATION LTD^</t>
  </si>
  <si>
    <t>APOLLO HOSPITALS ENTERPRISE LTD^</t>
  </si>
  <si>
    <t>TECH MAHINDRA LTD^</t>
  </si>
  <si>
    <t>INDUSIND BANK LTD^</t>
  </si>
  <si>
    <t>NTPC LTD^</t>
  </si>
  <si>
    <t>KOTAK MAHINDRA BANK LTD^</t>
  </si>
  <si>
    <t>RELIANCE INDUSTRIES LTD^</t>
  </si>
  <si>
    <t>GRASIM INDUSTRIES LTD^</t>
  </si>
  <si>
    <t>DLF LTD^</t>
  </si>
  <si>
    <t>** LIC HOUSING FINANCE LTD - 25/04/2025 - ZCB</t>
  </si>
  <si>
    <t>** 08.30 % CHOLAMANDALAM INVT &amp; FIN  CO LTD - 12/12/2025</t>
  </si>
  <si>
    <t>** 07.41 % INDIAN RAILWAYS FINANCE CORPORATION LTD - 15/10/2026</t>
  </si>
  <si>
    <t>** 08.70 % BHARTI TELECOM LTD - 05/12/2025</t>
  </si>
  <si>
    <t>** 07.90 % JAMNAGAR UTILITIES &amp; POWER PVT. LTD - 10/08/2028</t>
  </si>
  <si>
    <t>** 08.50 % MUTHOOT FINANCE LTD - 29/01/2026</t>
  </si>
  <si>
    <t>** 06.88 % REC LTD - 20/03/2025</t>
  </si>
  <si>
    <t>** 06.25 % LIC HOUSING FINANCE LTD - 20/06/2025</t>
  </si>
  <si>
    <t>** 06.40 % LIC HOUSING FINANCE LTD - 30/11/2026</t>
  </si>
  <si>
    <t>** 08.47 % LIC HOUSING FINANCE LTD - 15/06/2026</t>
  </si>
  <si>
    <t>** 06.17 % MUTHOOT FINANCE LTD - 23/02/2024</t>
  </si>
  <si>
    <t>** 08.52 % LIC HOUSING FINANCE LTD - 03/03/2025</t>
  </si>
  <si>
    <t>** HDB FINANCIAL SERVICES LTD - 13/01/2026 - ZCB</t>
  </si>
  <si>
    <t>** 07.79 % HDFC BANK LTD - 24/11/2032</t>
  </si>
  <si>
    <t>** 07.13 % NHPC LTD - 11/02/2028</t>
  </si>
  <si>
    <t>** 08.30 % REC LTD - 10/04/2025</t>
  </si>
  <si>
    <t>** 06.49 % CITRA REAL ESTATE LTD - 01/07/2024</t>
  </si>
  <si>
    <t>DLF LTD-FUT-29-FEB-24</t>
  </si>
  <si>
    <t>NTPC LTD-FUT-29-FEB-24</t>
  </si>
  <si>
    <t>CIPLA LTD-FUT-29-FEB-24</t>
  </si>
  <si>
    <t>INFOSYS LTD-FUT-29-FEB-24</t>
  </si>
  <si>
    <t>SIEMENS LTD-FUT-29-FEB-24</t>
  </si>
  <si>
    <t>TATA STEEL LTD-FUT-29-FEB-24</t>
  </si>
  <si>
    <t>DABUR INDIA LTD-FUT-29-FEB-24</t>
  </si>
  <si>
    <t>TATA MOTORS LTD-FUT-29-FEB-24</t>
  </si>
  <si>
    <t>FEDERAL BANK LTD-FUT-29-FEB-24</t>
  </si>
  <si>
    <t>BHARTI AIRTEL LTD-FUT-29-FEB-24</t>
  </si>
  <si>
    <t>INDUSIND BANK LTD-FUT-29-FEB-24</t>
  </si>
  <si>
    <t>TECH MAHINDRA LTD-FUT-29-FEB-24</t>
  </si>
  <si>
    <t>UNITED SPIRITS LTD-FUT-29-FEB-24</t>
  </si>
  <si>
    <t>GRASIM INDUSTRIES LTD-FUT-29-FEB-24</t>
  </si>
  <si>
    <t>TATA POWER COMPANY LTD-FUT-29-FEB-24</t>
  </si>
  <si>
    <t>KOTAK MAHINDRA BANK LTD-FUT-29-FEB-24</t>
  </si>
  <si>
    <t>MAHINDRA &amp; MAHINDRA LTD-FUT-29-FEB-24</t>
  </si>
  <si>
    <t>RELIANCE INDUSTRIES LTD-FUT-29-FEB-24</t>
  </si>
  <si>
    <t>APOLLO HOSPITALS ENTERPRISE LTD-FUT-29-FEB-24</t>
  </si>
  <si>
    <t>BHARAT PETROLEUM CORPORATION LTD-FUT-29-FEB-24</t>
  </si>
  <si>
    <t>POWER GRID CORPORATION OF INDIA LTD-FUT-29-FEB-24</t>
  </si>
  <si>
    <t>APOLLO HOSPITALS ENTERPRISE LTD-FUT-25-JAN-24</t>
  </si>
  <si>
    <t>BHARAT PETROLEUM CORPORATION LTD-FUT-25-JAN-24</t>
  </si>
  <si>
    <t>BHARTI AIRTEL LTD-FUT-25-JAN-24</t>
  </si>
  <si>
    <t>DABUR INDIA LTD-FUT-25-JAN-24</t>
  </si>
  <si>
    <t>DLF LTD-FUT-25-JAN-24</t>
  </si>
  <si>
    <t>FEDERAL BANK LTD-FUT-25-JAN-24</t>
  </si>
  <si>
    <t>GRASIM INDUSTRIES LTD-FUT-25-JAN-24</t>
  </si>
  <si>
    <t>INDUSIND BANK LTD-FUT-25-JAN-24</t>
  </si>
  <si>
    <t>INFOSYS LTD-FUT-25-JAN-24</t>
  </si>
  <si>
    <t>KOTAK MAHINDRA BANK LTD-FUT-25-JAN-24</t>
  </si>
  <si>
    <t>MAHINDRA &amp; MAHINDRA LTD-FUT-25-JAN-24</t>
  </si>
  <si>
    <t>NTPC LTD-FUT-25-JAN-24</t>
  </si>
  <si>
    <t>POWER GRID CORPORATION OF INDIA LTD-FUT-25-JAN-24</t>
  </si>
  <si>
    <t>RELIANCE INDUSTRIES LTD-FUT-25-JAN-24</t>
  </si>
  <si>
    <t>SIEMENS LTD-FUT-25-JAN-24</t>
  </si>
  <si>
    <t>TATA MOTORS LTD-FUT-25-JAN-24</t>
  </si>
  <si>
    <t>TATA POWER COMPANY LTD-FUT-25-JAN-24</t>
  </si>
  <si>
    <t>TATA STEEL LTD-FUT-25-JAN-24</t>
  </si>
  <si>
    <t>TECH MAHINDRA LTD-FUT-25-JAN-24</t>
  </si>
  <si>
    <t>UNITED SPIRITS LTD-FUT-25-JAN-24</t>
  </si>
  <si>
    <t>CONTAINER CORPORATION OF INDIA LTD</t>
  </si>
  <si>
    <t>GLENMARK PHARMACEUTICALS LTD</t>
  </si>
  <si>
    <t>STEEL AUTHORITY INDIA LTD</t>
  </si>
  <si>
    <t>HINDUSTAN COPPER LTD</t>
  </si>
  <si>
    <t>MULTI COMMODITY EXCHANGE OF IND LTD</t>
  </si>
  <si>
    <t>SHRIRAM FINANCE LTD</t>
  </si>
  <si>
    <t>INDIAN OIL CORPORATION LTD</t>
  </si>
  <si>
    <t>GRANULES INDIA LTD</t>
  </si>
  <si>
    <t>GUJ NARMADA VALLEY FER. &amp; CHEM. LTD</t>
  </si>
  <si>
    <t>INDIA CEMENTS LTD</t>
  </si>
  <si>
    <t>INDIAN ENERGY EXCHANGE LTD</t>
  </si>
  <si>
    <t>DELTA CORP LTD</t>
  </si>
  <si>
    <t>CHAMBAL FERTILISER &amp; CHEMICALS LTD</t>
  </si>
  <si>
    <t>BALKRISHNA INDUSTRIES LTD</t>
  </si>
  <si>
    <t>SHREE CEMENT LTD</t>
  </si>
  <si>
    <t>TVS MOTOR COMPANY LTD</t>
  </si>
  <si>
    <t>J K CEMENT LTD</t>
  </si>
  <si>
    <t>DR. LAL PATH LABS LTD</t>
  </si>
  <si>
    <t>GMR INFRASTUCTURE LTD</t>
  </si>
  <si>
    <t>UNITED BREWERIES LTD</t>
  </si>
  <si>
    <t>MAHANAGAR GAS LTD</t>
  </si>
  <si>
    <t>DALMIA BHARAT LTD^</t>
  </si>
  <si>
    <t>INDRAPRASTHA GAS LTD^</t>
  </si>
  <si>
    <t>PIDILITE INDUSTRIES  LTD^</t>
  </si>
  <si>
    <t>COLGATE-PALMOLIVE INDIA LTD^</t>
  </si>
  <si>
    <t>JINDAL STEEL &amp; POWER LTD^</t>
  </si>
  <si>
    <t>SUN PHARMACEUTICAL INDUSTRIES LTD^</t>
  </si>
  <si>
    <t>INDIAMART INTERMESH LTD^</t>
  </si>
  <si>
    <t>JSW STEEL LTD^</t>
  </si>
  <si>
    <t>BOSCH LTD^</t>
  </si>
  <si>
    <t>ESCORTS KUBOTA LTD^</t>
  </si>
  <si>
    <t>BIOCON LTD^</t>
  </si>
  <si>
    <t>BALRAMPUR CHINI MILLS LTD^</t>
  </si>
  <si>
    <t>ZYDUS LIFESCIENCES LTD^</t>
  </si>
  <si>
    <t>MAHANAGAR GAS LTD^</t>
  </si>
  <si>
    <t>GUJ NARMADA VALLEY FER. &amp; CHEM. LTD^</t>
  </si>
  <si>
    <t>INDIAN RAILWAY CATERING AND TOURISM CORPORATION LTD^</t>
  </si>
  <si>
    <t>IDFC LTD^</t>
  </si>
  <si>
    <t>HAVELLS INDIA LTD^</t>
  </si>
  <si>
    <t>ABB INDIA LTD^</t>
  </si>
  <si>
    <t>BHARAT FORGE LTD^</t>
  </si>
  <si>
    <t>COFORGE LTD^</t>
  </si>
  <si>
    <t>UNITED BREWERIES LTD^</t>
  </si>
  <si>
    <t>EXIDE INDUSTRIES LTD^</t>
  </si>
  <si>
    <t>L&amp;T FINANCE HOLDINGS LTD^</t>
  </si>
  <si>
    <t>HDFC LIFE INSURANCE CO. LTD^</t>
  </si>
  <si>
    <t>MPHASIS LTD^</t>
  </si>
  <si>
    <t>POLYCAB INDIA LTD^</t>
  </si>
  <si>
    <t>MAX FINANCIAL SERVICES LTD^</t>
  </si>
  <si>
    <t>INTERGLOBE AVIATION LTD^</t>
  </si>
  <si>
    <t>LUPIN LTD^</t>
  </si>
  <si>
    <t>ASTRAL LTD (ERSTWHILE ASTRAL POLY TECHNIK LTD)^</t>
  </si>
  <si>
    <t>SYNGENE INTERNATIONAL LTD^</t>
  </si>
  <si>
    <t>COROMANDEL INTERNATIONAL LTD^</t>
  </si>
  <si>
    <t>GMR INFRASTUCTURE LTD^</t>
  </si>
  <si>
    <t>HINDUSTAN PETROLEUM CORPORATION LTD^</t>
  </si>
  <si>
    <t>ULTRATECH CEMENT LTD^</t>
  </si>
  <si>
    <t>SAMVARDHANA MOTHERSON INTERNATIONAL LTD^</t>
  </si>
  <si>
    <t>VEDANTA LTD^</t>
  </si>
  <si>
    <t>DR. LAL PATH LABS LTD^</t>
  </si>
  <si>
    <t>HINDUSTAN COPPER LTD^</t>
  </si>
  <si>
    <t>ALKEM LABORATORIES LTD^</t>
  </si>
  <si>
    <t>INDIAN OIL CORPORATION LTD^</t>
  </si>
  <si>
    <t>NMDC LTD^</t>
  </si>
  <si>
    <t>MRF LTD^</t>
  </si>
  <si>
    <t>J K CEMENT LTD^</t>
  </si>
  <si>
    <t>TVS MOTOR COMPANY LTD^</t>
  </si>
  <si>
    <t>PAGE INDUSTRIES LTD^</t>
  </si>
  <si>
    <t>LIC HOUSING FINANCE LTD^</t>
  </si>
  <si>
    <t>SUN TV NETWORK LTD^</t>
  </si>
  <si>
    <t>ASIAN PAINTS (INDIA) LTD^</t>
  </si>
  <si>
    <t>ICICI PRUDENTIAL LIFE INSURANCE COMPANY LTD^</t>
  </si>
  <si>
    <t>INFO EDGE (INDIA) LTD^</t>
  </si>
  <si>
    <t>OBEROI REALTY LTD^</t>
  </si>
  <si>
    <t>SHREE CEMENT LTD^</t>
  </si>
  <si>
    <t>ORACLE FINANCIALS SERVICES SOFT LTD^</t>
  </si>
  <si>
    <t>CITY UNION BANK LTD^</t>
  </si>
  <si>
    <t>LAURUS LABS LTD^</t>
  </si>
  <si>
    <t>GODREJ CONSUMER PRODUCTS LTD^</t>
  </si>
  <si>
    <t>BAJAJ FINANCE LTD^</t>
  </si>
  <si>
    <t>CHAMBAL FERTILISER &amp; CHEMICALS LTD^</t>
  </si>
  <si>
    <t>BALKRISHNA INDUSTRIES LTD^</t>
  </si>
  <si>
    <t>BAJAJ FINSERV LTD^</t>
  </si>
  <si>
    <t>CHOLAMANDALAM INVESTMENT &amp; FINANCE CO LTD^</t>
  </si>
  <si>
    <t>INDIAN HOTELS CO. LTD^</t>
  </si>
  <si>
    <t>DELTA CORP LTD^</t>
  </si>
  <si>
    <t>BIRLASOFT LTD^</t>
  </si>
  <si>
    <t>BHARAT HEAVY ELECTRICALS LTD^</t>
  </si>
  <si>
    <t>AARTI INDUSTRIES LTD^</t>
  </si>
  <si>
    <t>MARICO LTD^</t>
  </si>
  <si>
    <t>HINDUSTAN AERONAUTICS LTD^</t>
  </si>
  <si>
    <t>LTIMINDTREE LTD^</t>
  </si>
  <si>
    <t>INDIAN ENERGY EXCHANGE LTD^</t>
  </si>
  <si>
    <t>TATA CONSUMER PRODUCTS LTD^</t>
  </si>
  <si>
    <t>ABBOTT INDIA LTD^</t>
  </si>
  <si>
    <t>ADITYA BIRLA CAPITAL LTD^</t>
  </si>
  <si>
    <t>DEEPAK NITRITE LTD^</t>
  </si>
  <si>
    <t>TATA COMMUNICATIONS LTD^</t>
  </si>
  <si>
    <t>COAL INDIA LTD^</t>
  </si>
  <si>
    <t>INDIA CEMENTS LTD^</t>
  </si>
  <si>
    <t>CAN FIN HOMES LTD^</t>
  </si>
  <si>
    <t>PVR INOX LTD^</t>
  </si>
  <si>
    <t>GRANULES INDIA LTD^</t>
  </si>
  <si>
    <t>CROMPTON GREAVES CONSUMER ELECTRICALS LTD^</t>
  </si>
  <si>
    <t>BHARAT ELECTRONICS LTD^</t>
  </si>
  <si>
    <t>SRF LTD^</t>
  </si>
  <si>
    <t>ICICI LOMBARD GENERAL INSURANCE CO. LTD^</t>
  </si>
  <si>
    <t>VODAFONE IDEA LTD^</t>
  </si>
  <si>
    <t>WIPRO LTD^</t>
  </si>
  <si>
    <t>TRENT LTD^</t>
  </si>
  <si>
    <t>PI INDUSTRIES LTD^</t>
  </si>
  <si>
    <t>PIRAMAL ENTERPRISES LTD^</t>
  </si>
  <si>
    <t>SHRIRAM FINANCE LTD^</t>
  </si>
  <si>
    <t>REC LTD^</t>
  </si>
  <si>
    <t>INDUS TOWERS LTD^</t>
  </si>
  <si>
    <t>MULTI COMMODITY EXCHANGE OF IND LTD^</t>
  </si>
  <si>
    <t>THE RAMCO CEMENTS LTD^</t>
  </si>
  <si>
    <t>GAIL ( INDIA ) LTD^</t>
  </si>
  <si>
    <t>RBL BANK LTD^</t>
  </si>
  <si>
    <t>NATIONAL ALUMINIUM CO. LTD^</t>
  </si>
  <si>
    <t>ZEE ENTERTAINMENT ENTERPRISES LTD^</t>
  </si>
  <si>
    <t>ADANI ENTERPRISES LTD^</t>
  </si>
  <si>
    <t>STEEL AUTHORITY INDIA LTD^</t>
  </si>
  <si>
    <t>GLENMARK PHARMACEUTICALS LTD^</t>
  </si>
  <si>
    <t>POWER FINANCE CORPORATION  LTD^</t>
  </si>
  <si>
    <t>NESTLE INDIA LTD^</t>
  </si>
  <si>
    <t>CONTAINER CORPORATION OF INDIA LTD^</t>
  </si>
  <si>
    <t>PETRONET LNG LTD^</t>
  </si>
  <si>
    <t>BANDHAN BANK LTD^</t>
  </si>
  <si>
    <t>** 09.00 % SHRIRAM FINANCE LTD - 24/06/2024</t>
  </si>
  <si>
    <t>** 05.72 % LIC HOUSING FINANCE LTD - 22/02/2024</t>
  </si>
  <si>
    <t>** 06.05 % HDB FINANCIAL SERVICES LTD - 23/02/2024</t>
  </si>
  <si>
    <t>** 06.00 % KOTAK MAHINDRA PRIME LTD - 15/03/2024</t>
  </si>
  <si>
    <t>** - MAHINDRA &amp; MAHINDRA FINANCIAL SERVICES LTD - CP - 06/03/2024</t>
  </si>
  <si>
    <t>** - HDFC SECURITIES LTD - CP - 19/04/2024</t>
  </si>
  <si>
    <t>** - CHOLAMANDALAM INVT &amp; FIN  CO LTD - CP - 22/02/2024</t>
  </si>
  <si>
    <t>** - MUTHOOT FINANCE LTD - CP - 08/04/2024</t>
  </si>
  <si>
    <t>** - HDFC SECURITIES LTD - CP - 01/03/2024</t>
  </si>
  <si>
    <t>** - CHOLAMANDALAM INVT &amp; FIN  CO LTD - CP - 05/04/2024</t>
  </si>
  <si>
    <t>** - ADITYA BIRLA FINANCE LTD - CP - 25/04/2024</t>
  </si>
  <si>
    <t>** - ICICI SECURITIES LTD - CP - 30/04/2024</t>
  </si>
  <si>
    <t>** - HDFC BANK LTD - CP - 06/02/2024</t>
  </si>
  <si>
    <t>** - ICICI SECURITIES LTD - CP - 15/03/2024</t>
  </si>
  <si>
    <t>** - HDFC BANK LTD - CP - 22/03/2024</t>
  </si>
  <si>
    <t>** - HDFC BANK LTD - CP - 14/02/2024</t>
  </si>
  <si>
    <t>MRF LTD-FUT-29-FEB-24</t>
  </si>
  <si>
    <t>REC LTD-FUT-29-FEB-24</t>
  </si>
  <si>
    <t>SRF LTD-FUT-29-FEB-24</t>
  </si>
  <si>
    <t>IDFC LTD-FUT-29-FEB-24</t>
  </si>
  <si>
    <t>NMDC LTD-FUT-29-FEB-24</t>
  </si>
  <si>
    <t>BOSCH LTD-FUT-29-FEB-24</t>
  </si>
  <si>
    <t>LUPIN LTD-FUT-28-MAR-24</t>
  </si>
  <si>
    <t>LUPIN LTD-FUT-29-FEB-24</t>
  </si>
  <si>
    <t>TRENT LTD-FUT-29-FEB-24</t>
  </si>
  <si>
    <t>WIPRO LTD-FUT-29-FEB-24</t>
  </si>
  <si>
    <t>BIOCON LTD-FUT-28-MAR-24</t>
  </si>
  <si>
    <t>BIOCON LTD-FUT-29-FEB-24</t>
  </si>
  <si>
    <t>MARICO LTD-FUT-29-FEB-24</t>
  </si>
  <si>
    <t>COFORGE LTD-FUT-29-FEB-24</t>
  </si>
  <si>
    <t>MPHASIS LTD-FUT-29-FEB-24</t>
  </si>
  <si>
    <t>VEDANTA LTD-FUT-28-MAR-24</t>
  </si>
  <si>
    <t>VEDANTA LTD-FUT-29-FEB-24</t>
  </si>
  <si>
    <t>PVR INOX LTD-FUT-29-FEB-24</t>
  </si>
  <si>
    <t>RBL BANK LTD-FUT-29-FEB-24</t>
  </si>
  <si>
    <t>ABB INDIA LTD-FUT-28-MAR-24</t>
  </si>
  <si>
    <t>ABB INDIA LTD-FUT-29-FEB-24</t>
  </si>
  <si>
    <t>BIRLASOFT LTD-FUT-29-FEB-24</t>
  </si>
  <si>
    <t>HDFC BANK LTD-FUT-28-MAR-24</t>
  </si>
  <si>
    <t>JSW STEEL LTD-FUT-28-MAR-24</t>
  </si>
  <si>
    <t>JSW STEEL LTD-FUT-29-FEB-24</t>
  </si>
  <si>
    <t>COAL INDIA LTD-FUT-29-FEB-24</t>
  </si>
  <si>
    <t>DELTA CORP LTD-FUT-29-FEB-24</t>
  </si>
  <si>
    <t>J K CEMENT LTD-FUT-29-FEB-24</t>
  </si>
  <si>
    <t>LAURUS LABS LTD-FUT-29-FEB-24</t>
  </si>
  <si>
    <t>LTIMINDTREE LTD-FUT-29-FEB-24</t>
  </si>
  <si>
    <t>ABBOTT INDIA LTD-FUT-29-FEB-24</t>
  </si>
  <si>
    <t>BANDHAN BANK LTD-FUT-29-FEB-24</t>
  </si>
  <si>
    <t>BHARAT FORGE LTD-FUT-28-MAR-24</t>
  </si>
  <si>
    <t>BHARAT FORGE LTD-FUT-29-FEB-24</t>
  </si>
  <si>
    <t>INDUS TOWERS LTD-FUT-29-FEB-24</t>
  </si>
  <si>
    <t>NESTLE INDIA LTD-FUT-29-FEB-24</t>
  </si>
  <si>
    <t>PETRONET LNG LTD-FUT-29-FEB-24</t>
  </si>
  <si>
    <t>SHREE CEMENT LTD-FUT-29-FEB-24</t>
  </si>
  <si>
    <t>ASHOK LEYLAND LTD-FUT-28-MAR-24</t>
  </si>
  <si>
    <t>BAJAJ FINANCE LTD-FUT-28-MAR-24</t>
  </si>
  <si>
    <t>BAJAJ FINANCE LTD-FUT-29-FEB-24</t>
  </si>
  <si>
    <t>BAJAJ FINSERV LTD-FUT-29-FEB-24</t>
  </si>
  <si>
    <t>CAN FIN HOMES LTD-FUT-29-FEB-24</t>
  </si>
  <si>
    <t>DALMIA BHARAT LTD-FUT-28-MAR-24</t>
  </si>
  <si>
    <t>DALMIA BHARAT LTD-FUT-29-FEB-24</t>
  </si>
  <si>
    <t>HAVELLS INDIA LTD-FUT-28-MAR-24</t>
  </si>
  <si>
    <t>HAVELLS INDIA LTD-FUT-29-FEB-24</t>
  </si>
  <si>
    <t>INDIA CEMENTS LTD-FUT-29-FEB-24</t>
  </si>
  <si>
    <t>INDUSIND BANK LTD-FUT-28-MAR-24</t>
  </si>
  <si>
    <t>MAHANAGAR GAS LTD-FUT-29-FEB-24</t>
  </si>
  <si>
    <t>OBEROI REALTY LTD-FUT-29-FEB-24</t>
  </si>
  <si>
    <t>PI INDUSTRIES LTD-FUT-29-FEB-24</t>
  </si>
  <si>
    <t>POLYCAB INDIA LTD-FUT-28-MAR-24</t>
  </si>
  <si>
    <t>POLYCAB INDIA LTD-FUT-29-FEB-24</t>
  </si>
  <si>
    <t>TECH MAHINDRA LTD-FUT-28-MAR-24</t>
  </si>
  <si>
    <t>VODAFONE IDEA LTD-FUT-29-FEB-24</t>
  </si>
  <si>
    <t>AMBUJA CEMENTS LTD-FUT-28-MAR-24</t>
  </si>
  <si>
    <t>DEEPAK NITRITE LTD-FUT-29-FEB-24</t>
  </si>
  <si>
    <t>ESCORTS KUBOTA LTD-FUT-28-MAR-24</t>
  </si>
  <si>
    <t>ESCORTS KUBOTA LTD-FUT-29-FEB-24</t>
  </si>
  <si>
    <t>GAIL ( INDIA ) LTD-FUT-29-FEB-24</t>
  </si>
  <si>
    <t>GRANULES INDIA LTD-FUT-29-FEB-24</t>
  </si>
  <si>
    <t>SUN TV NETWORK LTD-FUT-29-FEB-24</t>
  </si>
  <si>
    <t>UNITED SPIRITS LTD-FUT-28-MAR-24</t>
  </si>
  <si>
    <t>CITY UNION BANK LTD-FUT-29-FEB-24</t>
  </si>
  <si>
    <t>PAGE INDUSTRIES LTD-FUT-29-FEB-24</t>
  </si>
  <si>
    <t>SHRIRAM FINANCE LTD-FUT-29-FEB-24</t>
  </si>
  <si>
    <t>AARTI INDUSTRIES LTD-FUT-29-FEB-24</t>
  </si>
  <si>
    <t>EXIDE INDUSTRIES LTD-FUT-28-MAR-24</t>
  </si>
  <si>
    <t>HINDUSTAN COPPER LTD-FUT-28-MAR-24</t>
  </si>
  <si>
    <t>HINDUSTAN COPPER LTD-FUT-29-FEB-24</t>
  </si>
  <si>
    <t>INDRAPRASTHA GAS LTD-FUT-29-FEB-24</t>
  </si>
  <si>
    <t>ULTRATECH CEMENT LTD-FUT-29-FEB-24</t>
  </si>
  <si>
    <t>UNITED BREWERIES LTD-FUT-29-FEB-24</t>
  </si>
  <si>
    <t>ADANI ENTERPRISES LTD-FUT-29-FEB-24</t>
  </si>
  <si>
    <t>DR. LAL PATH LABS LTD-FUT-29-FEB-24</t>
  </si>
  <si>
    <t>GMR INFRASTUCTURE LTD-FUT-29-FEB-24</t>
  </si>
  <si>
    <t>INDIAN HOTELS CO. LTD-FUT-29-FEB-24</t>
  </si>
  <si>
    <t>INFO EDGE (INDIA) LTD-FUT-29-FEB-24</t>
  </si>
  <si>
    <t>THE RAMCO CEMENTS LTD-FUT-29-FEB-24</t>
  </si>
  <si>
    <t>TVS MOTOR COMPANY LTD-FUT-29-FEB-24</t>
  </si>
  <si>
    <t>ALKEM LABORATORIES LTD-FUT-29-FEB-24</t>
  </si>
  <si>
    <t>BHARAT ELECTRONICS LTD-FUT-29-FEB-24</t>
  </si>
  <si>
    <t>TATA POWER COMPANY LTD-FUT-28-MAR-24</t>
  </si>
  <si>
    <t>ZYDUS LIFESCIENCES LTD-FUT-28-MAR-24</t>
  </si>
  <si>
    <t>ZYDUS LIFESCIENCES LTD-FUT-29-FEB-24</t>
  </si>
  <si>
    <t>HINDALCO INDUSTRIES LTD-FUT-28-MAR-24</t>
  </si>
  <si>
    <t>INDIAMART INTERMESH LTD-FUT-29-FEB-24</t>
  </si>
  <si>
    <t>INTERGLOBE AVIATION LTD-FUT-28-MAR-24</t>
  </si>
  <si>
    <t>INTERGLOBE AVIATION LTD-FUT-29-FEB-24</t>
  </si>
  <si>
    <t>LIC HOUSING FINANCE LTD-FUT-29-FEB-24</t>
  </si>
  <si>
    <t>MARUTI SUZUKI INDIA LTD-FUT-28-MAR-24</t>
  </si>
  <si>
    <t>PIRAMAL ENTERPRISES LTD-FUT-29-FEB-24</t>
  </si>
  <si>
    <t>RELIANCE INDUSTRIES LTD-FUT-28-MAR-24</t>
  </si>
  <si>
    <t>TATA COMMUNICATIONS LTD-FUT-29-FEB-24</t>
  </si>
  <si>
    <t>ADITYA BIRLA CAPITAL LTD-FUT-29-FEB-24</t>
  </si>
  <si>
    <t>ASIAN PAINTS (INDIA) LTD-FUT-28-MAR-24</t>
  </si>
  <si>
    <t>ASIAN PAINTS (INDIA) LTD-FUT-29-FEB-24</t>
  </si>
  <si>
    <t>JINDAL STEEL &amp; POWER LTD-FUT-28-MAR-24</t>
  </si>
  <si>
    <t>JINDAL STEEL &amp; POWER LTD-FUT-29-FEB-24</t>
  </si>
  <si>
    <t>L&amp;T FINANCE HOLDINGS LTD-FUT-28-MAR-24</t>
  </si>
  <si>
    <t>L&amp;T FINANCE HOLDINGS LTD-FUT-29-FEB-24</t>
  </si>
  <si>
    <t>PIDILITE INDUSTRIES  LTD-FUT-28-MAR-24</t>
  </si>
  <si>
    <t>PIDILITE INDUSTRIES  LTD-FUT-29-FEB-24</t>
  </si>
  <si>
    <t>BALKRISHNA INDUSTRIES LTD-FUT-29-FEB-24</t>
  </si>
  <si>
    <t>BALRAMPUR CHINI MILLS LTD-FUT-28-MAR-24</t>
  </si>
  <si>
    <t>BALRAMPUR CHINI MILLS LTD-FUT-29-FEB-24</t>
  </si>
  <si>
    <t>HINDUSTAN AERONAUTICS LTD-FUT-29-FEB-24</t>
  </si>
  <si>
    <t>STEEL AUTHORITY INDIA LTD-FUT-29-FEB-24</t>
  </si>
  <si>
    <t>SYNGENE INTERNATIONAL LTD-FUT-29-FEB-24</t>
  </si>
  <si>
    <t>INDIAN ENERGY EXCHANGE LTD-FUT-29-FEB-24</t>
  </si>
  <si>
    <t>INDIAN OIL CORPORATION LTD-FUT-28-MAR-24</t>
  </si>
  <si>
    <t>INDIAN OIL CORPORATION LTD-FUT-29-FEB-24</t>
  </si>
  <si>
    <t>MAX FINANCIAL SERVICES LTD-FUT-28-MAR-24</t>
  </si>
  <si>
    <t>MAX FINANCIAL SERVICES LTD-FUT-29-FEB-24</t>
  </si>
  <si>
    <t>NATIONAL ALUMINIUM CO. LTD-FUT-29-FEB-24</t>
  </si>
  <si>
    <t>TATA CONSUMER PRODUCTS LTD-FUT-29-FEB-24</t>
  </si>
  <si>
    <t>COLGATE-PALMOLIVE INDIA LTD-FUT-29-FEB-24</t>
  </si>
  <si>
    <t>HDFC LIFE INSURANCE CO. LTD-FUT-28-MAR-24</t>
  </si>
  <si>
    <t>HDFC LIFE INSURANCE CO. LTD-FUT-29-FEB-24</t>
  </si>
  <si>
    <t>BHARAT HEAVY ELECTRICALS LTD-FUT-29-FEB-24</t>
  </si>
  <si>
    <t>COROMANDEL INTERNATIONAL LTD-FUT-29-FEB-24</t>
  </si>
  <si>
    <t>GLENMARK PHARMACEUTICALS LTD-FUT-29-FEB-24</t>
  </si>
  <si>
    <t>GODREJ CONSUMER PRODUCTS LTD-FUT-29-FEB-24</t>
  </si>
  <si>
    <t>TATA CONSULTANCY SERVICES LTD-FUT-28-MAR-24</t>
  </si>
  <si>
    <t>POWER FINANCE CORPORATION  LTD-FUT-29-FEB-24</t>
  </si>
  <si>
    <t>SUN PHARMACEUTICAL INDUSTRIES LTD-FUT-29-FEB-24</t>
  </si>
  <si>
    <t>ZEE ENTERTAINMENT ENTERPRISES LTD-FUT-29-FEB-24</t>
  </si>
  <si>
    <t>CHAMBAL FERTILISER &amp; CHEMICALS LTD-FUT-29-FEB-24</t>
  </si>
  <si>
    <t>CONTAINER CORPORATION OF INDIA LTD-FUT-29-FEB-24</t>
  </si>
  <si>
    <t>GUJ NARMADA VALLEY FER. &amp; CHEM. LTD-FUT-28-MAR-24</t>
  </si>
  <si>
    <t>GUJ NARMADA VALLEY FER. &amp; CHEM. LTD-FUT-29-FEB-24</t>
  </si>
  <si>
    <t>HINDUSTAN PETROLEUM CORPORATION LTD-FUT-29-FEB-24</t>
  </si>
  <si>
    <t>MULTI COMMODITY EXCHANGE OF IND LTD-FUT-29-FEB-24</t>
  </si>
  <si>
    <t>ORACLE FINANCIALS SERVICES SOFT LTD-FUT-29-FEB-24</t>
  </si>
  <si>
    <t>ICICI LOMBARD GENERAL INSURANCE CO. LTD-FUT-29-FEB-24</t>
  </si>
  <si>
    <t>SAMVARDHANA MOTHERSON INTERNATIONAL LTD-FUT-28-MAR-24</t>
  </si>
  <si>
    <t>SAMVARDHANA MOTHERSON INTERNATIONAL LTD-FUT-29-FEB-24</t>
  </si>
  <si>
    <t>CHOLAMANDALAM INVESTMENT &amp; FINANCE CO LTD-FUT-29-FEB-24</t>
  </si>
  <si>
    <t>CROMPTON GREAVES CONSUMER ELECTRICALS LTD-FUT-29-FEB-24</t>
  </si>
  <si>
    <t>ICICI PRUDENTIAL LIFE INSURANCE COMPANY LTD-FUT-29-FEB-24</t>
  </si>
  <si>
    <t>ASTRAL LTD (ERSTWHILE ASTRAL POLY TECHNIK LTD)-FUT-29-FEB-24</t>
  </si>
  <si>
    <t>INDIAN RAILWAY CATERING AND TOURISM CORPORATION LTD-FUT-28-MAR-24</t>
  </si>
  <si>
    <t>INDIAN RAILWAY CATERING AND TOURISM CORPORATION LTD-FUT-29-FEB-24</t>
  </si>
  <si>
    <t>AARTI INDUSTRIES LTD-FUT-25-JAN-24</t>
  </si>
  <si>
    <t>ABB INDIA LTD-FUT-25-JAN-24</t>
  </si>
  <si>
    <t>ABBOTT INDIA LTD-FUT-25-JAN-24</t>
  </si>
  <si>
    <t>ADANI ENTERPRISES LTD-FUT-25-JAN-24</t>
  </si>
  <si>
    <t>ADITYA BIRLA CAPITAL LTD-FUT-25-JAN-24</t>
  </si>
  <si>
    <t>ALKEM LABORATORIES LTD-FUT-25-JAN-24</t>
  </si>
  <si>
    <t>APOLLO TYRES LTD-FUT-25-JAN-24</t>
  </si>
  <si>
    <t>APOLLO TYRES LTD-FUT-29-FEB-24</t>
  </si>
  <si>
    <t>ASIAN PAINTS (INDIA) LTD-FUT-25-JAN-24</t>
  </si>
  <si>
    <t>BAJAJ AUTO LTD-FUT-25-JAN-24</t>
  </si>
  <si>
    <t>BAJAJ FINANCE LTD-FUT-25-JAN-24</t>
  </si>
  <si>
    <t>BAJAJ FINSERV LTD-FUT-25-JAN-24</t>
  </si>
  <si>
    <t>BALKRISHNA INDUSTRIES LTD-FUT-25-JAN-24</t>
  </si>
  <si>
    <t>BALRAMPUR CHINI MILLS LTD-FUT-25-JAN-24</t>
  </si>
  <si>
    <t>BANDHAN BANK LTD-FUT-25-JAN-24</t>
  </si>
  <si>
    <t>BATA INDIA LTD-FUT-25-JAN-24</t>
  </si>
  <si>
    <t>BATA INDIA LTD-FUT-29-FEB-24</t>
  </si>
  <si>
    <t>BERGER PAINTS INDIA LTD-FUT-25-JAN-24</t>
  </si>
  <si>
    <t>BHARAT ELECTRONICS LTD-FUT-25-JAN-24</t>
  </si>
  <si>
    <t>BHARAT FORGE LTD-FUT-25-JAN-24</t>
  </si>
  <si>
    <t>BHARAT HEAVY ELECTRICALS LTD-FUT-25-JAN-24</t>
  </si>
  <si>
    <t>BIOCON LTD-FUT-25-JAN-24</t>
  </si>
  <si>
    <t>BIRLASOFT LTD-FUT-25-JAN-24</t>
  </si>
  <si>
    <t>BOSCH LTD-FUT-25-JAN-24</t>
  </si>
  <si>
    <t>BRITANNIA INDUSTRIES LTD-FUT-25-JAN-24</t>
  </si>
  <si>
    <t>CAN FIN HOMES LTD-FUT-25-JAN-24</t>
  </si>
  <si>
    <t>CHAMBAL FERTILISER &amp; CHEMICALS LTD-FUT-25-JAN-24</t>
  </si>
  <si>
    <t>CHOLAMANDALAM INVESTMENT &amp; FINANCE CO LTD-FUT-25-JAN-24</t>
  </si>
  <si>
    <t>CIPLA LTD-FUT-25-JAN-24</t>
  </si>
  <si>
    <t>CITY UNION BANK LTD-FUT-25-JAN-24</t>
  </si>
  <si>
    <t>COAL INDIA LTD-FUT-25-JAN-24</t>
  </si>
  <si>
    <t>COFORGE LTD-FUT-25-JAN-24</t>
  </si>
  <si>
    <t>COLGATE-PALMOLIVE INDIA LTD-FUT-25-JAN-24</t>
  </si>
  <si>
    <t>CONTAINER CORPORATION OF INDIA LTD-FUT-25-JAN-24</t>
  </si>
  <si>
    <t>COROMANDEL INTERNATIONAL LTD-FUT-25-JAN-24</t>
  </si>
  <si>
    <t>CROMPTON GREAVES CONSUMER ELECTRICALS LTD-FUT-25-JAN-24</t>
  </si>
  <si>
    <t>CUMMINS INDIA LTD-FUT-25-JAN-24</t>
  </si>
  <si>
    <t>DALMIA BHARAT LTD-FUT-25-JAN-24</t>
  </si>
  <si>
    <t>DEEPAK NITRITE LTD-FUT-25-JAN-24</t>
  </si>
  <si>
    <t>DELTA CORP LTD-FUT-25-JAN-24</t>
  </si>
  <si>
    <t>DIXON TECHNOLOGIES (INDIA) LTD-FUT-25-JAN-24</t>
  </si>
  <si>
    <t>DIXON TECHNOLOGIES (INDIA) LTD-FUT-29-FEB-24</t>
  </si>
  <si>
    <t>DR. LAL PATH LABS LTD-FUT-25-JAN-24</t>
  </si>
  <si>
    <t>EICHER MOTORS LTD-FUT-25-JAN-24</t>
  </si>
  <si>
    <t>ESCORTS KUBOTA LTD-FUT-25-JAN-24</t>
  </si>
  <si>
    <t>EXIDE INDUSTRIES LTD-FUT-25-JAN-24</t>
  </si>
  <si>
    <t>GAIL ( INDIA ) LTD-FUT-25-JAN-24</t>
  </si>
  <si>
    <t>GLENMARK PHARMACEUTICALS LTD-FUT-25-JAN-24</t>
  </si>
  <si>
    <t>GMR INFRASTUCTURE LTD-FUT-25-JAN-24</t>
  </si>
  <si>
    <t>GODREJ PROPERTIES LTD-FUT-25-JAN-24</t>
  </si>
  <si>
    <t>GRANULES INDIA LTD-FUT-25-JAN-24</t>
  </si>
  <si>
    <t>GUJ NARMADA VALLEY FER. &amp; CHEM. LTD-FUT-25-JAN-24</t>
  </si>
  <si>
    <t>GUJARAT GAS LTD-FUT-25-JAN-24</t>
  </si>
  <si>
    <t>GUJARAT GAS LTD-FUT-29-FEB-24</t>
  </si>
  <si>
    <t>HAVELLS INDIA LTD-FUT-25-JAN-24</t>
  </si>
  <si>
    <t>HDFC LIFE INSURANCE CO. LTD-FUT-25-JAN-24</t>
  </si>
  <si>
    <t>HINDUSTAN AERONAUTICS LTD-FUT-25-JAN-24</t>
  </si>
  <si>
    <t>HINDUSTAN COPPER LTD-FUT-25-JAN-24</t>
  </si>
  <si>
    <t>HINDUSTAN PETROLEUM CORPORATION LTD-FUT-25-JAN-24</t>
  </si>
  <si>
    <t>ICICI LOMBARD GENERAL INSURANCE CO. LTD-FUT-25-JAN-24</t>
  </si>
  <si>
    <t>ICICI PRUDENTIAL LIFE INSURANCE COMPANY LTD-FUT-25-JAN-24</t>
  </si>
  <si>
    <t>IDFC FIRST BANK LTD-FUT-25-JAN-24</t>
  </si>
  <si>
    <t>IDFC LTD-FUT-25-JAN-24</t>
  </si>
  <si>
    <t>INDIA CEMENTS LTD-FUT-25-JAN-24</t>
  </si>
  <si>
    <t>INDIAMART INTERMESH LTD-FUT-25-JAN-24</t>
  </si>
  <si>
    <t>INDIAN ENERGY EXCHANGE LTD-FUT-25-JAN-24</t>
  </si>
  <si>
    <t>INDIAN HOTELS CO. LTD-FUT-25-JAN-24</t>
  </si>
  <si>
    <t>INDIAN OIL CORPORATION LTD-FUT-25-JAN-24</t>
  </si>
  <si>
    <t>INDIAN RAILWAY CATERING AND TOURISM CORPORATION LTD-FUT-25-JAN-24</t>
  </si>
  <si>
    <t>INDRAPRASTHA GAS LTD-FUT-25-JAN-24</t>
  </si>
  <si>
    <t>INDUS TOWERS LTD-FUT-25-JAN-24</t>
  </si>
  <si>
    <t>INFO EDGE (INDIA) LTD-FUT-25-JAN-24</t>
  </si>
  <si>
    <t>INTERGLOBE AVIATION LTD-FUT-25-JAN-24</t>
  </si>
  <si>
    <t>J K CEMENT LTD-FUT-25-JAN-24</t>
  </si>
  <si>
    <t>JINDAL STEEL &amp; POWER LTD-FUT-25-JAN-24</t>
  </si>
  <si>
    <t>JSW STEEL LTD-FUT-25-JAN-24</t>
  </si>
  <si>
    <t>L&amp;T FINANCE HOLDINGS LTD-FUT-25-JAN-24</t>
  </si>
  <si>
    <t>L&amp;T TECHNOLOGY SERVICES LTD-FUT-25-JAN-24</t>
  </si>
  <si>
    <t>LAURUS LABS LTD-FUT-25-JAN-24</t>
  </si>
  <si>
    <t>LIC HOUSING FINANCE LTD-FUT-25-JAN-24</t>
  </si>
  <si>
    <t>LTIMINDTREE LTD-FUT-25-JAN-24</t>
  </si>
  <si>
    <t>LUPIN LTD-FUT-25-JAN-24</t>
  </si>
  <si>
    <t>MAHANAGAR GAS LTD-FUT-25-JAN-24</t>
  </si>
  <si>
    <t>MANAPPURAM FINANCE LTD-FUT-25-JAN-24</t>
  </si>
  <si>
    <t>MARICO LTD-FUT-25-JAN-24</t>
  </si>
  <si>
    <t>MAX FINANCIAL SERVICES LTD-FUT-25-JAN-24</t>
  </si>
  <si>
    <t>METROPOLIS HEALTHCARE LTD-FUT-25-JAN-24</t>
  </si>
  <si>
    <t>MPHASIS LTD-FUT-25-JAN-24</t>
  </si>
  <si>
    <t>MRF LTD-FUT-25-JAN-24</t>
  </si>
  <si>
    <t>MULTI COMMODITY EXCHANGE OF IND LTD-FUT-25-JAN-24</t>
  </si>
  <si>
    <t>NATIONAL ALUMINIUM CO. LTD-FUT-25-JAN-24</t>
  </si>
  <si>
    <t>NESTLE INDIA LTD-FUT-25-JAN-24</t>
  </si>
  <si>
    <t>NMDC LTD-FUT-25-JAN-24</t>
  </si>
  <si>
    <t>OBEROI REALTY LTD-FUT-25-JAN-24</t>
  </si>
  <si>
    <t>ORACLE FINANCIALS SERVICES SOFT LTD-FUT-25-JAN-24</t>
  </si>
  <si>
    <t>PAGE INDUSTRIES LTD-FUT-25-JAN-24</t>
  </si>
  <si>
    <t>PETRONET LNG LTD-FUT-25-JAN-24</t>
  </si>
  <si>
    <t>PIDILITE INDUSTRIES  LTD-FUT-25-JAN-24</t>
  </si>
  <si>
    <t>PIRAMAL ENTERPRISES LTD-FUT-25-JAN-24</t>
  </si>
  <si>
    <t>POLYCAB INDIA LTD-FUT-25-JAN-24</t>
  </si>
  <si>
    <t>POWER FINANCE CORPORATION  LTD-FUT-25-JAN-24</t>
  </si>
  <si>
    <t>PVR INOX LTD-FUT-25-JAN-24</t>
  </si>
  <si>
    <t>RBL BANK LTD-FUT-25-JAN-24</t>
  </si>
  <si>
    <t>REC LTD-FUT-25-JAN-24</t>
  </si>
  <si>
    <t>SAMVARDHANA MOTHERSON INTERNATIONAL LTD-FUT-25-JAN-24</t>
  </si>
  <si>
    <t>SHREE CEMENT LTD-FUT-25-JAN-24</t>
  </si>
  <si>
    <t>SHRIRAM FINANCE LTD-FUT-25-JAN-24</t>
  </si>
  <si>
    <t>SRF LTD-FUT-25-JAN-24</t>
  </si>
  <si>
    <t>STEEL AUTHORITY INDIA LTD-FUT-25-JAN-24</t>
  </si>
  <si>
    <t>SUN PHARMACEUTICAL INDUSTRIES LTD-FUT-25-JAN-24</t>
  </si>
  <si>
    <t>SUN TV NETWORK LTD-FUT-25-JAN-24</t>
  </si>
  <si>
    <t>SYNGENE INTERNATIONAL LTD-FUT-25-JAN-24</t>
  </si>
  <si>
    <t>TATA CHEMICALS LTD-FUT-25-JAN-24</t>
  </si>
  <si>
    <t>TATA COMMUNICATIONS LTD-FUT-25-JAN-24</t>
  </si>
  <si>
    <t>THE RAMCO CEMENTS LTD-FUT-25-JAN-24</t>
  </si>
  <si>
    <t>TORRENT PHARMACEUTICALS LTD-FUT-25-JAN-24</t>
  </si>
  <si>
    <t>TRENT LTD-FUT-25-JAN-24</t>
  </si>
  <si>
    <t>ULTRATECH CEMENT LTD-FUT-25-JAN-24</t>
  </si>
  <si>
    <t>UNITED BREWERIES LTD-FUT-25-JAN-24</t>
  </si>
  <si>
    <t>VEDANTA LTD-FUT-25-JAN-24</t>
  </si>
  <si>
    <t>VODAFONE IDEA LTD-FUT-25-JAN-24</t>
  </si>
  <si>
    <t>WIPRO LTD-FUT-25-JAN-24</t>
  </si>
  <si>
    <t>ZEE ENTERTAINMENT ENTERPRISES LTD-FUT-25-JAN-24</t>
  </si>
  <si>
    <t>ZYDUS LIFESCIENCES LTD-FUT-25-JAN-24</t>
  </si>
  <si>
    <t>PORTFOLIO TURNOVER RATIO: 0 TIMES</t>
  </si>
  <si>
    <t>PORTFOLIO TURNOVER RATIO: 0.16 TIMES</t>
  </si>
  <si>
    <t>PORTFOLIO TURNOVER RATIO:  0 TIMES</t>
  </si>
  <si>
    <t>PORTFOLIO TURNOVER RATIO: 0.39 TIMES</t>
  </si>
  <si>
    <t>PORTFOLIO TURNOVER RATIO: 0.29 TIMES</t>
  </si>
  <si>
    <t>PORTFOLIO TURNOVER RATIO: 0.05 TIMES</t>
  </si>
  <si>
    <t>PORTFOLIO TURNOVER RATIO: 2.53 TIMES</t>
  </si>
  <si>
    <t>PORTFOLIO TURNOVER RATIO: 2.19 TIMES</t>
  </si>
  <si>
    <t>PORTFOLIO TURNOVER RATIO: 0.22 TIMES</t>
  </si>
  <si>
    <t>PORTFOLIO TURNOVER RATIO: 0.0 TIMES</t>
  </si>
  <si>
    <t>PORTFOLIO TURNOVER RATIO: 0.32 TIMES</t>
  </si>
  <si>
    <t>PORTFOLIO TURNOVER RATIO: 3.54 TIMES</t>
  </si>
  <si>
    <t>PORTFOLIO TURNOVER RATIO: 0.37 TIMES</t>
  </si>
  <si>
    <t>PORTFOLIO TURNOVER RATIO: 0.46 TIMES</t>
  </si>
  <si>
    <t>PORTFOLIO TURNOVER RATIO: 3.3 TIMES</t>
  </si>
  <si>
    <t>PORTFOLIO TURNOVER RATIO: 0.44 TIMES</t>
  </si>
  <si>
    <t>PORTFOLIO TURNOVER RATIO: 0.24 TIMES</t>
  </si>
  <si>
    <t>PORTFOLIO TURNOVER RATIO: 0.18 TIMES</t>
  </si>
  <si>
    <t>PORTFOLIO TURNOVER RATIO: 0.25 TIMES</t>
  </si>
  <si>
    <t>PORTFOLIO TURNOVER RATIO: 2.23 TIMES</t>
  </si>
  <si>
    <t>PORTFOLIO TURNOVER RATIO: 12.18 TIMES</t>
  </si>
  <si>
    <t>AVERAGE MATURITY : 0.31 years</t>
  </si>
  <si>
    <t>AVERAGE MATURITY : 2.75 years</t>
  </si>
  <si>
    <t>AVERAGE MATURITY : 5.34 years</t>
  </si>
  <si>
    <t>AVERAGE MATURITY : 1.57 years</t>
  </si>
  <si>
    <t>AVERAGE MATURITY : 0.97 years</t>
  </si>
  <si>
    <t>ADANI PORTS AND SPECIAL ECONOMIC ZONE LTD $$</t>
  </si>
  <si>
    <t>AMBUJA CEMENTS LTD  $$</t>
  </si>
  <si>
    <t>AUROBINDO PHARMA LTD  $$</t>
  </si>
  <si>
    <t>BANDHAN BANK LTD $$</t>
  </si>
  <si>
    <t>HDFC BANK LTD $$</t>
  </si>
  <si>
    <t>RELIANCE INDUSTRIES LTD $$</t>
  </si>
  <si>
    <t>STATE BANK OF INDIA $$</t>
  </si>
  <si>
    <t>TATA POWER COMPANY LTD $$</t>
  </si>
  <si>
    <t>Scheme Risk-O-Meter and Scheme Benchmark Risk-O-Meter as of 31st January 2024</t>
  </si>
  <si>
    <t>Serial No.</t>
  </si>
  <si>
    <t>Scheme Name</t>
  </si>
  <si>
    <t>Scheme             Risk- O-Meter</t>
  </si>
  <si>
    <t>Scheme Bench Mark</t>
  </si>
  <si>
    <t>Benchmark     Risk-O-Meter</t>
  </si>
  <si>
    <t>1</t>
  </si>
  <si>
    <t>Low</t>
  </si>
  <si>
    <t>NIFTY 50 Arbitrage</t>
  </si>
  <si>
    <t>High</t>
  </si>
  <si>
    <t>CRISIL Hybrid 50+50 - Moderate Index</t>
  </si>
  <si>
    <t>Very High</t>
  </si>
  <si>
    <t>Nifty Financial Services</t>
  </si>
  <si>
    <t>Low to Moderate</t>
  </si>
  <si>
    <t>CRISIL Banking and PSU Debt Index</t>
  </si>
  <si>
    <t>Nifty 500</t>
  </si>
  <si>
    <t>Moderate</t>
  </si>
  <si>
    <t>CRISIL Corporate Bond B-II Index</t>
  </si>
  <si>
    <t>CRISIL IBX Gilt Index - April 2026</t>
  </si>
  <si>
    <t>Nifty IT</t>
  </si>
  <si>
    <t>NIFTY Equity Savings Index</t>
  </si>
  <si>
    <t>Nifty500 Shariah</t>
  </si>
  <si>
    <t>CRISIL Short Term Bond Index</t>
  </si>
  <si>
    <t>CRISIL Dynamic Gilt Index</t>
  </si>
  <si>
    <t>NIFTY Housing</t>
  </si>
  <si>
    <t>CRISIL Hybrid 35+65 - Aggressive Index</t>
  </si>
  <si>
    <t>Nifty India Consumption</t>
  </si>
  <si>
    <t>Nifty Pharma</t>
  </si>
  <si>
    <t>S&amp;P BSE India Infrastructure Index</t>
  </si>
  <si>
    <t>NIFTY LargeMidcap 250</t>
  </si>
  <si>
    <t>Nifty 100</t>
  </si>
  <si>
    <t>CRISIL Liquid Debt A-I Index</t>
  </si>
  <si>
    <t>Nifty Midcap 150</t>
  </si>
  <si>
    <t>CRISIL Money Market B-I Index</t>
  </si>
  <si>
    <t>Composite Benchmark of 65% S&amp;P BSE 200 + 15% CRISIL Short Term Bond Index + 20% iComdex Composite Index (Total Return variant of the index (TRI) will be used for performance comparison).</t>
  </si>
  <si>
    <t>Nifty 500 Multicap 50:25:25</t>
  </si>
  <si>
    <t>Nifty 50</t>
  </si>
  <si>
    <t>Nifty G-Sec Dec 2026 Index</t>
  </si>
  <si>
    <t>Nifty G-Sec Dec 2029 Index</t>
  </si>
  <si>
    <t>Nifty India Digital</t>
  </si>
  <si>
    <t>Nifty Midcap150 Momentum 50</t>
  </si>
  <si>
    <t>Nifty Private Bank</t>
  </si>
  <si>
    <t>Nifty SDL Plus AAA PSU Bond Dec 2027 60:40 Index</t>
  </si>
  <si>
    <t>CRISIL Liquid Overnight Index</t>
  </si>
  <si>
    <t>S&amp;P BSE 200</t>
  </si>
  <si>
    <t>Nifty Commodities</t>
  </si>
  <si>
    <t>Moderately High</t>
  </si>
  <si>
    <t>CRISIL Short Term Debt Hybrid 75+25 Index</t>
  </si>
  <si>
    <t>CRISIL Hybrid 25+75 - Aggressive Index</t>
  </si>
  <si>
    <t>S&amp;P BSE Sensex</t>
  </si>
  <si>
    <t>CRISIL Short Duration Debt A-II Index</t>
  </si>
  <si>
    <t>Nifty Smallcap 250</t>
  </si>
  <si>
    <t>CRISIL Low Duration Debt A-I Index</t>
  </si>
  <si>
    <t>CRISIL Ultra Short Duration Debt B-I Index</t>
  </si>
  <si>
    <t>Domestic Price of Gold</t>
  </si>
  <si>
    <t>Domestic Price of silver</t>
  </si>
  <si>
    <t>NOTE:</t>
  </si>
  <si>
    <t>There are no investments in Partly Paid up Debentures.</t>
  </si>
  <si>
    <t>MUTUAL FUND INVESTMENTS ARE SUBJECT TO MARKET RISKS, READ ALL SCHEME RELATED DOCUMENTS CAREFULLY.</t>
  </si>
  <si>
    <t>There were No transactions in Interest Rate Futures (IRFs) from 1st January 2024 to 31st January 2024</t>
  </si>
  <si>
    <t>None of the schemes of Tata Mutual Fund have participated in Credit Default Swaps (CDS) from 1st January 2024 to 31st January 2024</t>
  </si>
  <si>
    <t>There were no Repo Transactions in Corporate Debt Securities from 1st January 2024 to 31st January 2024</t>
  </si>
  <si>
    <t>There were Fresh Intra - Scheme Investments from  1st January 2024 to 31st January 2024,but the previous Intra scheme Investments still continue.</t>
  </si>
  <si>
    <t>There were no Covered Call Transactions from 1st January 2024 to 31st January 2024</t>
  </si>
  <si>
    <t>TOTAL INVESTMENTS IN FOREIGN SECURITIES : NIL</t>
  </si>
  <si>
    <t>TOTAL INVESTMENTS IN FOREIGN SECURITIES - ETF NIL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</si>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</sst>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_(* #,##0.00_);_(* \(#,##0.00\);_(* &quot;-&quot;??_);_(@_)"/>
    <numFmt numFmtId="165" formatCode="[$-409]d\-mmmm\-yyyy;@"/>
    <numFmt numFmtId="166" formatCode="#,##0.00000"/>
    <numFmt numFmtId="167" formatCode="0.00000"/>
    <numFmt numFmtId="168" formatCode="0.0000"/>
    <numFmt numFmtId="169" formatCode="######0.00000"/>
    <numFmt numFmtId="170" formatCode="#,##0.0000"/>
    <numFmt numFmtId="171" formatCode="[$-409]dd\-mmm\-yy;@"/>
    <numFmt numFmtId="172" formatCode="0.00_);\(0.00\)"/>
  </numFmts>
  <fonts count="16" x14ac:knownFonts="1">
    <font>
      <sz val="10"/>
      <name val="Arial"/>
      <family val="2"/>
    </font>
    <font>
      <sz val="11"/>
      <color theme="1"/>
      <name val="Calibri"/>
      <family val="2"/>
      <scheme val="minor"/>
    </font>
    <font>
      <sz val="11"/>
      <color theme="1"/>
      <name val="Calibri"/>
      <family val="2"/>
      <scheme val="minor"/>
    </font>
    <font>
      <sz val="10"/>
      <name val="Arial"/>
      <family val="2"/>
    </font>
    <font>
      <u/>
      <sz val="10"/>
      <color indexed="12"/>
      <name val="Arial"/>
      <family val="2"/>
    </font>
    <font>
      <sz val="11"/>
      <name val="Calibri"/>
      <family val="2"/>
      <scheme val="minor"/>
    </font>
    <font>
      <b/>
      <sz val="11"/>
      <name val="Calibri"/>
      <family val="2"/>
      <scheme val="minor"/>
    </font>
    <font>
      <b/>
      <sz val="11"/>
      <color theme="1"/>
      <name val="Calibri"/>
      <family val="2"/>
      <scheme val="minor"/>
    </font>
    <font>
      <u/>
      <sz val="11"/>
      <color indexed="12"/>
      <name val="Calibri"/>
      <family val="2"/>
      <scheme val="minor"/>
    </font>
    <font>
      <sz val="11"/>
      <color rgb="FF000000"/>
      <name val="Calibri"/>
      <family val="2"/>
      <scheme val="minor"/>
    </font>
    <font>
      <b/>
      <u/>
      <sz val="11"/>
      <name val="Calibri"/>
      <family val="2"/>
      <scheme val="minor"/>
    </font>
    <font>
      <sz val="10"/>
      <color indexed="8"/>
      <name val="Arial"/>
      <family val="2"/>
    </font>
    <font>
      <b/>
      <sz val="11"/>
      <color indexed="8"/>
      <name val="Calibri"/>
      <family val="2"/>
      <scheme val="minor"/>
    </font>
    <font>
      <sz val="11"/>
      <color indexed="8"/>
      <name val="Calibri"/>
      <family val="2"/>
      <scheme val="minor"/>
    </font>
    <font>
      <sz val="11"/>
      <color indexed="8"/>
      <name val="Calibri"/>
      <family val="2"/>
    </font>
    <font>
      <i/>
      <sz val="11"/>
      <name val="Calibri"/>
      <family val="2"/>
      <scheme val="minor"/>
    </font>
  </fonts>
  <fills count="6">
    <fill>
      <patternFill patternType="none"/>
    </fill>
    <fill>
      <patternFill patternType="gray125"/>
    </fill>
    <fill>
      <patternFill patternType="solid">
        <fgColor indexed="44"/>
        <bgColor indexed="64"/>
      </patternFill>
    </fill>
    <fill>
      <patternFill patternType="solid">
        <fgColor theme="8" tint="0.39997558519241921"/>
        <bgColor indexed="64"/>
      </patternFill>
    </fill>
    <fill>
      <patternFill patternType="solid">
        <fgColor theme="4" tint="0.39997558519241921"/>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thin">
        <color indexed="64"/>
      </top>
      <bottom/>
      <diagonal/>
    </border>
  </borders>
  <cellStyleXfs count="13">
    <xf numFmtId="0" fontId="0" fillId="0" borderId="0"/>
    <xf numFmtId="43" fontId="3" fillId="0" borderId="0" applyFont="0" applyFill="0" applyBorder="0" applyAlignment="0" applyProtection="0"/>
    <xf numFmtId="9" fontId="3"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0" fontId="3" fillId="0" borderId="0"/>
    <xf numFmtId="0" fontId="3" fillId="0" borderId="0"/>
    <xf numFmtId="0" fontId="11" fillId="0" borderId="0"/>
    <xf numFmtId="164" fontId="3" fillId="0" borderId="0" applyFont="0" applyFill="0" applyBorder="0" applyAlignment="0" applyProtection="0"/>
    <xf numFmtId="9" fontId="3" fillId="0" borderId="0" applyFont="0" applyFill="0" applyBorder="0" applyAlignment="0" applyProtection="0"/>
    <xf numFmtId="0" fontId="2" fillId="0" borderId="0"/>
    <xf numFmtId="164" fontId="14" fillId="0" borderId="0" applyFont="0" applyFill="0" applyBorder="0" applyAlignment="0" applyProtection="0"/>
    <xf numFmtId="0" fontId="3" fillId="0" borderId="0"/>
  </cellStyleXfs>
  <cellXfs count="241">
    <xf numFmtId="0" fontId="0" fillId="0" borderId="0" xfId="0"/>
    <xf numFmtId="4" fontId="7" fillId="0" borderId="1" xfId="0" applyNumberFormat="1" applyFont="1" applyBorder="1"/>
    <xf numFmtId="0" fontId="5" fillId="0" borderId="0" xfId="0" applyFont="1"/>
    <xf numFmtId="0" fontId="6" fillId="0" borderId="0" xfId="0" applyFont="1"/>
    <xf numFmtId="2" fontId="5" fillId="0" borderId="0" xfId="0" applyNumberFormat="1" applyFont="1"/>
    <xf numFmtId="2" fontId="5" fillId="0" borderId="0" xfId="0" applyNumberFormat="1" applyFont="1" applyAlignment="1">
      <alignment horizontal="right"/>
    </xf>
    <xf numFmtId="2" fontId="5" fillId="0" borderId="1" xfId="0" applyNumberFormat="1" applyFont="1" applyBorder="1"/>
    <xf numFmtId="0" fontId="5" fillId="0" borderId="1" xfId="0" applyFont="1" applyBorder="1" applyAlignment="1">
      <alignment wrapText="1"/>
    </xf>
    <xf numFmtId="2" fontId="5" fillId="0" borderId="1" xfId="0" applyNumberFormat="1" applyFont="1" applyBorder="1" applyAlignment="1">
      <alignment wrapText="1"/>
    </xf>
    <xf numFmtId="4" fontId="5" fillId="0" borderId="1" xfId="0" applyNumberFormat="1" applyFont="1" applyBorder="1" applyAlignment="1">
      <alignment horizontal="center"/>
    </xf>
    <xf numFmtId="2" fontId="5" fillId="0" borderId="1" xfId="0" applyNumberFormat="1" applyFont="1" applyBorder="1" applyAlignment="1">
      <alignment horizontal="right"/>
    </xf>
    <xf numFmtId="2" fontId="6" fillId="0" borderId="0" xfId="0" applyNumberFormat="1" applyFont="1" applyAlignment="1">
      <alignment horizontal="right"/>
    </xf>
    <xf numFmtId="2" fontId="6" fillId="0" borderId="1" xfId="0" applyNumberFormat="1" applyFont="1" applyBorder="1" applyAlignment="1">
      <alignment horizontal="right"/>
    </xf>
    <xf numFmtId="0" fontId="6" fillId="0" borderId="1" xfId="0" applyFont="1" applyBorder="1"/>
    <xf numFmtId="2" fontId="6" fillId="0" borderId="1" xfId="0" applyNumberFormat="1" applyFont="1" applyBorder="1"/>
    <xf numFmtId="2" fontId="6" fillId="0" borderId="0" xfId="0" applyNumberFormat="1" applyFont="1"/>
    <xf numFmtId="0" fontId="5" fillId="0" borderId="3" xfId="0" applyFont="1" applyBorder="1"/>
    <xf numFmtId="0" fontId="6" fillId="0" borderId="3" xfId="0" applyFont="1" applyBorder="1"/>
    <xf numFmtId="2" fontId="5" fillId="0" borderId="5" xfId="0" applyNumberFormat="1" applyFont="1" applyBorder="1" applyAlignment="1">
      <alignment horizontal="right"/>
    </xf>
    <xf numFmtId="0" fontId="5" fillId="0" borderId="6" xfId="0" applyFont="1" applyBorder="1"/>
    <xf numFmtId="0" fontId="5" fillId="0" borderId="5" xfId="0" applyFont="1" applyBorder="1"/>
    <xf numFmtId="2" fontId="5" fillId="0" borderId="5" xfId="0" applyNumberFormat="1" applyFont="1" applyBorder="1"/>
    <xf numFmtId="2" fontId="5" fillId="0" borderId="4" xfId="0" applyNumberFormat="1" applyFont="1" applyBorder="1" applyAlignment="1">
      <alignment horizontal="right"/>
    </xf>
    <xf numFmtId="165" fontId="6" fillId="0" borderId="1" xfId="0" applyNumberFormat="1" applyFont="1" applyBorder="1"/>
    <xf numFmtId="0" fontId="5" fillId="0" borderId="0" xfId="4" applyFont="1"/>
    <xf numFmtId="2" fontId="5" fillId="0" borderId="0" xfId="4" applyNumberFormat="1" applyFont="1" applyAlignment="1">
      <alignment horizontal="right"/>
    </xf>
    <xf numFmtId="0" fontId="5" fillId="0" borderId="0" xfId="4" applyFont="1" applyAlignment="1">
      <alignment horizontal="left" vertical="center" wrapText="1"/>
    </xf>
    <xf numFmtId="10" fontId="5" fillId="0" borderId="1" xfId="2" applyNumberFormat="1" applyFont="1" applyBorder="1" applyAlignment="1">
      <alignment horizontal="left"/>
    </xf>
    <xf numFmtId="0" fontId="6" fillId="0" borderId="0" xfId="4" applyFont="1" applyAlignment="1">
      <alignment vertical="center"/>
    </xf>
    <xf numFmtId="0" fontId="6" fillId="0" borderId="0" xfId="0" applyFont="1" applyAlignment="1">
      <alignment wrapText="1"/>
    </xf>
    <xf numFmtId="2" fontId="6" fillId="0" borderId="2" xfId="0" applyNumberFormat="1" applyFont="1" applyBorder="1" applyAlignment="1">
      <alignment horizontal="right"/>
    </xf>
    <xf numFmtId="0" fontId="6" fillId="0" borderId="2" xfId="0" applyFont="1" applyBorder="1"/>
    <xf numFmtId="2" fontId="6" fillId="0" borderId="2" xfId="0" applyNumberFormat="1" applyFont="1" applyBorder="1"/>
    <xf numFmtId="0" fontId="5" fillId="0" borderId="1"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6" fillId="0" borderId="1" xfId="0" applyFont="1" applyBorder="1" applyAlignment="1">
      <alignment vertical="center" wrapText="1"/>
    </xf>
    <xf numFmtId="0" fontId="5" fillId="0" borderId="0" xfId="0" applyFont="1" applyAlignment="1">
      <alignment horizontal="center"/>
    </xf>
    <xf numFmtId="2" fontId="5" fillId="0" borderId="0" xfId="0" applyNumberFormat="1" applyFont="1" applyAlignment="1">
      <alignment horizontal="center"/>
    </xf>
    <xf numFmtId="2" fontId="6" fillId="0" borderId="1" xfId="0" applyNumberFormat="1" applyFont="1" applyBorder="1" applyAlignment="1">
      <alignment horizontal="center"/>
    </xf>
    <xf numFmtId="0" fontId="5" fillId="0" borderId="1" xfId="0" applyFont="1" applyBorder="1" applyAlignment="1">
      <alignment vertical="center" wrapText="1"/>
    </xf>
    <xf numFmtId="0" fontId="8" fillId="0" borderId="0" xfId="3" applyFont="1" applyAlignment="1" applyProtection="1"/>
    <xf numFmtId="14" fontId="5" fillId="0" borderId="1" xfId="0" applyNumberFormat="1" applyFont="1" applyBorder="1"/>
    <xf numFmtId="0" fontId="5" fillId="0" borderId="1" xfId="0" applyFont="1" applyBorder="1" applyAlignment="1">
      <alignment horizontal="left" vertical="center"/>
    </xf>
    <xf numFmtId="0" fontId="5" fillId="0" borderId="1" xfId="4" applyFont="1" applyBorder="1" applyAlignment="1">
      <alignment horizontal="center" vertical="center"/>
    </xf>
    <xf numFmtId="2" fontId="5" fillId="0" borderId="1" xfId="4" applyNumberFormat="1" applyFont="1" applyBorder="1" applyAlignment="1">
      <alignment horizontal="center" vertical="center"/>
    </xf>
    <xf numFmtId="0" fontId="5" fillId="0" borderId="1" xfId="4" applyFont="1" applyBorder="1"/>
    <xf numFmtId="2" fontId="5" fillId="0" borderId="0" xfId="4" applyNumberFormat="1" applyFont="1"/>
    <xf numFmtId="0" fontId="5" fillId="0" borderId="8" xfId="0" applyFont="1" applyBorder="1" applyAlignment="1">
      <alignment horizontal="center" vertical="center" wrapText="1"/>
    </xf>
    <xf numFmtId="2" fontId="5" fillId="0" borderId="1" xfId="0" applyNumberFormat="1" applyFont="1" applyBorder="1" applyAlignment="1">
      <alignment horizontal="justify" vertical="center" wrapText="1"/>
    </xf>
    <xf numFmtId="0" fontId="6" fillId="0" borderId="3" xfId="0" applyFont="1" applyBorder="1" applyAlignment="1">
      <alignment vertical="center" wrapText="1"/>
    </xf>
    <xf numFmtId="0" fontId="5" fillId="0" borderId="0" xfId="0" applyFont="1" applyAlignment="1">
      <alignment horizontal="center" vertical="center"/>
    </xf>
    <xf numFmtId="0" fontId="5" fillId="0" borderId="0" xfId="0" applyFont="1" applyAlignment="1">
      <alignment vertical="center" wrapText="1"/>
    </xf>
    <xf numFmtId="0" fontId="5" fillId="0" borderId="0" xfId="5" applyFont="1"/>
    <xf numFmtId="2" fontId="5" fillId="0" borderId="0" xfId="5" applyNumberFormat="1" applyFont="1" applyAlignment="1">
      <alignment horizontal="right"/>
    </xf>
    <xf numFmtId="4" fontId="5" fillId="0" borderId="0" xfId="4" applyNumberFormat="1" applyFont="1" applyAlignment="1">
      <alignment horizontal="center" vertical="center"/>
    </xf>
    <xf numFmtId="2" fontId="5" fillId="0" borderId="0" xfId="4" applyNumberFormat="1" applyFont="1" applyAlignment="1">
      <alignment horizontal="center"/>
    </xf>
    <xf numFmtId="0" fontId="6" fillId="0" borderId="0" xfId="6" applyFont="1"/>
    <xf numFmtId="4" fontId="5" fillId="0" borderId="0" xfId="5" applyNumberFormat="1" applyFont="1" applyAlignment="1">
      <alignment horizontal="right"/>
    </xf>
    <xf numFmtId="4" fontId="6" fillId="0" borderId="0" xfId="6" applyNumberFormat="1" applyFont="1" applyAlignment="1">
      <alignment horizontal="center"/>
    </xf>
    <xf numFmtId="0" fontId="6" fillId="0" borderId="0" xfId="4" applyFont="1"/>
    <xf numFmtId="4" fontId="5" fillId="0" borderId="0" xfId="6" applyNumberFormat="1" applyFont="1" applyAlignment="1">
      <alignment horizontal="center"/>
    </xf>
    <xf numFmtId="0" fontId="5" fillId="0" borderId="0" xfId="4" applyFont="1" applyAlignment="1">
      <alignment wrapText="1"/>
    </xf>
    <xf numFmtId="2" fontId="6" fillId="0" borderId="0" xfId="6" applyNumberFormat="1" applyFont="1" applyAlignment="1">
      <alignment horizontal="center"/>
    </xf>
    <xf numFmtId="2" fontId="6" fillId="0" borderId="0" xfId="4" applyNumberFormat="1" applyFont="1" applyAlignment="1">
      <alignment horizontal="right"/>
    </xf>
    <xf numFmtId="2" fontId="6" fillId="0" borderId="0" xfId="4" applyNumberFormat="1" applyFont="1"/>
    <xf numFmtId="2" fontId="6" fillId="0" borderId="2" xfId="4" applyNumberFormat="1" applyFont="1" applyBorder="1" applyAlignment="1">
      <alignment horizontal="right"/>
    </xf>
    <xf numFmtId="0" fontId="6" fillId="0" borderId="2" xfId="4" applyFont="1" applyBorder="1"/>
    <xf numFmtId="2" fontId="6" fillId="0" borderId="2" xfId="4" applyNumberFormat="1" applyFont="1" applyBorder="1"/>
    <xf numFmtId="2" fontId="5" fillId="0" borderId="1" xfId="0" applyNumberFormat="1" applyFont="1" applyBorder="1" applyAlignment="1">
      <alignment horizontal="center" wrapText="1"/>
    </xf>
    <xf numFmtId="2" fontId="6" fillId="0" borderId="0" xfId="0" applyNumberFormat="1" applyFont="1" applyAlignment="1">
      <alignment horizontal="center"/>
    </xf>
    <xf numFmtId="0" fontId="6" fillId="0" borderId="0" xfId="4" applyFont="1" applyAlignment="1">
      <alignment wrapText="1"/>
    </xf>
    <xf numFmtId="4" fontId="6" fillId="0" borderId="0" xfId="4" applyNumberFormat="1" applyFont="1" applyAlignment="1">
      <alignment horizontal="center"/>
    </xf>
    <xf numFmtId="4" fontId="5" fillId="0" borderId="0" xfId="4" applyNumberFormat="1" applyFont="1" applyAlignment="1">
      <alignment horizontal="center"/>
    </xf>
    <xf numFmtId="2" fontId="5" fillId="0" borderId="0" xfId="5" applyNumberFormat="1" applyFont="1"/>
    <xf numFmtId="2" fontId="5" fillId="0" borderId="0" xfId="4" applyNumberFormat="1" applyFont="1" applyAlignment="1">
      <alignment horizontal="right" vertical="center"/>
    </xf>
    <xf numFmtId="0" fontId="5" fillId="0" borderId="0" xfId="4" applyFont="1" applyAlignment="1">
      <alignment vertical="center"/>
    </xf>
    <xf numFmtId="4" fontId="5" fillId="0" borderId="1" xfId="4" applyNumberFormat="1" applyFont="1" applyBorder="1" applyAlignment="1">
      <alignment horizontal="right" vertical="center"/>
    </xf>
    <xf numFmtId="4" fontId="5" fillId="0" borderId="1" xfId="4" applyNumberFormat="1" applyFont="1" applyBorder="1" applyAlignment="1">
      <alignment horizontal="center" vertical="center"/>
    </xf>
    <xf numFmtId="0" fontId="5" fillId="0" borderId="1" xfId="4" applyFont="1" applyBorder="1" applyAlignment="1">
      <alignment vertical="center"/>
    </xf>
    <xf numFmtId="2" fontId="5" fillId="0" borderId="1" xfId="4" applyNumberFormat="1" applyFont="1" applyBorder="1" applyAlignment="1">
      <alignment horizontal="right" vertical="center"/>
    </xf>
    <xf numFmtId="2" fontId="6" fillId="0" borderId="1" xfId="4" applyNumberFormat="1" applyFont="1" applyBorder="1" applyAlignment="1">
      <alignment horizontal="center" vertical="center" wrapText="1"/>
    </xf>
    <xf numFmtId="0" fontId="6" fillId="0" borderId="1" xfId="4" applyFont="1" applyBorder="1" applyAlignment="1">
      <alignment horizontal="center" vertical="center" wrapText="1"/>
    </xf>
    <xf numFmtId="4" fontId="6" fillId="0" borderId="1" xfId="4" applyNumberFormat="1" applyFont="1" applyBorder="1" applyAlignment="1">
      <alignment horizontal="center" vertical="center" wrapText="1"/>
    </xf>
    <xf numFmtId="2" fontId="6" fillId="0" borderId="1" xfId="0" applyNumberFormat="1" applyFont="1" applyBorder="1" applyAlignment="1">
      <alignment horizontal="left"/>
    </xf>
    <xf numFmtId="2" fontId="6" fillId="0" borderId="9" xfId="0" applyNumberFormat="1" applyFont="1" applyBorder="1" applyAlignment="1">
      <alignment horizontal="center"/>
    </xf>
    <xf numFmtId="2" fontId="6" fillId="0" borderId="6" xfId="0" applyNumberFormat="1" applyFont="1" applyBorder="1" applyAlignment="1">
      <alignment horizontal="center"/>
    </xf>
    <xf numFmtId="0" fontId="5" fillId="0" borderId="12" xfId="0" applyFont="1" applyBorder="1" applyAlignment="1">
      <alignment horizontal="justify" vertical="center" wrapText="1"/>
    </xf>
    <xf numFmtId="0" fontId="6" fillId="0" borderId="17" xfId="0" applyFont="1" applyBorder="1" applyAlignment="1">
      <alignment vertical="center" wrapText="1"/>
    </xf>
    <xf numFmtId="0" fontId="5" fillId="0" borderId="1" xfId="4" applyFont="1" applyBorder="1" applyAlignment="1">
      <alignment horizontal="center"/>
    </xf>
    <xf numFmtId="2" fontId="5" fillId="0" borderId="1" xfId="4" applyNumberFormat="1" applyFont="1" applyBorder="1" applyAlignment="1">
      <alignment horizontal="center"/>
    </xf>
    <xf numFmtId="0" fontId="5" fillId="0" borderId="0" xfId="0" applyFont="1" applyAlignment="1">
      <alignment wrapText="1"/>
    </xf>
    <xf numFmtId="0" fontId="5" fillId="0" borderId="1" xfId="0" applyFont="1" applyBorder="1" applyAlignment="1">
      <alignment horizontal="justify" wrapText="1"/>
    </xf>
    <xf numFmtId="0" fontId="6" fillId="3" borderId="0" xfId="4" applyFont="1" applyFill="1" applyAlignment="1">
      <alignment vertical="center"/>
    </xf>
    <xf numFmtId="4" fontId="5" fillId="0" borderId="1" xfId="4" applyNumberFormat="1" applyFont="1" applyBorder="1" applyAlignment="1">
      <alignment horizontal="center" wrapText="1"/>
    </xf>
    <xf numFmtId="2" fontId="5" fillId="0" borderId="1" xfId="4" applyNumberFormat="1" applyFont="1" applyBorder="1"/>
    <xf numFmtId="0" fontId="6" fillId="0" borderId="0" xfId="4" applyFont="1" applyAlignment="1">
      <alignment vertical="center" wrapText="1"/>
    </xf>
    <xf numFmtId="0" fontId="5" fillId="0" borderId="0" xfId="4" applyFont="1" applyAlignment="1">
      <alignment vertical="center" wrapText="1"/>
    </xf>
    <xf numFmtId="2" fontId="5" fillId="0" borderId="0" xfId="4" applyNumberFormat="1" applyFont="1" applyAlignment="1">
      <alignment horizontal="right" vertical="center" wrapText="1"/>
    </xf>
    <xf numFmtId="2" fontId="5" fillId="0" borderId="0" xfId="4" applyNumberFormat="1" applyFont="1" applyAlignment="1">
      <alignment vertical="center" wrapText="1"/>
    </xf>
    <xf numFmtId="4" fontId="6" fillId="0" borderId="0" xfId="4" applyNumberFormat="1" applyFont="1"/>
    <xf numFmtId="4" fontId="5" fillId="0" borderId="0" xfId="4" applyNumberFormat="1" applyFont="1"/>
    <xf numFmtId="4" fontId="5" fillId="0" borderId="0" xfId="4" applyNumberFormat="1" applyFont="1" applyAlignment="1">
      <alignment vertical="center"/>
    </xf>
    <xf numFmtId="0" fontId="5" fillId="0" borderId="8" xfId="0" applyFont="1" applyBorder="1"/>
    <xf numFmtId="0" fontId="9" fillId="0" borderId="1" xfId="0" applyFont="1" applyBorder="1" applyAlignment="1">
      <alignment horizontal="center" vertical="center"/>
    </xf>
    <xf numFmtId="0" fontId="7" fillId="0" borderId="1" xfId="4" applyFont="1" applyBorder="1" applyAlignment="1">
      <alignment horizontal="center"/>
    </xf>
    <xf numFmtId="0" fontId="5" fillId="0" borderId="1" xfId="0" applyFont="1" applyBorder="1"/>
    <xf numFmtId="0" fontId="5" fillId="0" borderId="1" xfId="0" applyFont="1" applyBorder="1" applyAlignment="1">
      <alignment horizontal="center"/>
    </xf>
    <xf numFmtId="0" fontId="6" fillId="0" borderId="1" xfId="0" applyFont="1" applyBorder="1" applyAlignment="1">
      <alignment horizontal="center" vertical="center" wrapText="1"/>
    </xf>
    <xf numFmtId="2" fontId="6" fillId="0" borderId="1" xfId="0" applyNumberFormat="1" applyFont="1" applyBorder="1" applyAlignment="1">
      <alignment horizontal="center" vertical="center" wrapText="1"/>
    </xf>
    <xf numFmtId="0" fontId="5" fillId="0" borderId="1" xfId="0" applyFont="1" applyBorder="1" applyAlignment="1">
      <alignment horizontal="justify" vertical="center" wrapText="1"/>
    </xf>
    <xf numFmtId="0" fontId="6" fillId="0" borderId="4" xfId="0" applyFont="1" applyBorder="1" applyAlignment="1">
      <alignment horizontal="center" vertical="center" wrapText="1"/>
    </xf>
    <xf numFmtId="2" fontId="5" fillId="0" borderId="1" xfId="0" applyNumberFormat="1" applyFont="1" applyBorder="1" applyAlignment="1">
      <alignment horizontal="center"/>
    </xf>
    <xf numFmtId="0" fontId="12" fillId="0" borderId="0" xfId="0" applyFont="1" applyAlignment="1">
      <alignment vertical="center"/>
    </xf>
    <xf numFmtId="171" fontId="6" fillId="0" borderId="0" xfId="0" applyNumberFormat="1" applyFont="1" applyAlignment="1">
      <alignment horizontal="center"/>
    </xf>
    <xf numFmtId="0" fontId="6" fillId="0" borderId="0" xfId="0" applyFont="1" applyAlignment="1">
      <alignment vertical="center"/>
    </xf>
    <xf numFmtId="2" fontId="6" fillId="0" borderId="0" xfId="0" applyNumberFormat="1" applyFont="1" applyAlignment="1">
      <alignment horizontal="right" vertical="center"/>
    </xf>
    <xf numFmtId="172" fontId="6" fillId="0" borderId="4" xfId="0" applyNumberFormat="1" applyFont="1" applyBorder="1" applyAlignment="1">
      <alignment horizontal="center" vertical="center" wrapText="1"/>
    </xf>
    <xf numFmtId="172" fontId="12" fillId="0" borderId="4" xfId="8" applyNumberFormat="1" applyFont="1" applyFill="1" applyBorder="1" applyAlignment="1">
      <alignment horizontal="center" vertical="center" wrapText="1"/>
    </xf>
    <xf numFmtId="0" fontId="5" fillId="0" borderId="1" xfId="0" applyFont="1" applyBorder="1" applyAlignment="1">
      <alignment horizontal="left" vertical="center" wrapText="1"/>
    </xf>
    <xf numFmtId="37" fontId="5" fillId="0" borderId="1" xfId="0" applyNumberFormat="1" applyFont="1" applyBorder="1" applyAlignment="1">
      <alignment horizontal="center" vertical="center" wrapText="1"/>
    </xf>
    <xf numFmtId="4" fontId="13" fillId="0" borderId="3" xfId="8" applyNumberFormat="1" applyFont="1" applyFill="1" applyBorder="1" applyAlignment="1">
      <alignment horizontal="right" vertical="center" wrapText="1"/>
    </xf>
    <xf numFmtId="4" fontId="13" fillId="0" borderId="1" xfId="8" applyNumberFormat="1" applyFont="1" applyFill="1" applyBorder="1" applyAlignment="1">
      <alignment horizontal="right" vertical="center" wrapText="1"/>
    </xf>
    <xf numFmtId="0" fontId="5" fillId="0" borderId="0" xfId="0" quotePrefix="1" applyFont="1" applyAlignment="1">
      <alignment vertical="center"/>
    </xf>
    <xf numFmtId="0" fontId="5" fillId="0" borderId="0" xfId="0" applyFont="1" applyAlignment="1">
      <alignment vertical="center"/>
    </xf>
    <xf numFmtId="2" fontId="5" fillId="0" borderId="0" xfId="0" applyNumberFormat="1" applyFont="1" applyAlignment="1">
      <alignment horizontal="right" vertical="center"/>
    </xf>
    <xf numFmtId="0" fontId="6" fillId="0" borderId="0" xfId="0" applyFont="1" applyAlignment="1">
      <alignment vertical="center" wrapText="1"/>
    </xf>
    <xf numFmtId="10" fontId="7" fillId="0" borderId="0" xfId="9" applyNumberFormat="1" applyFont="1" applyFill="1" applyAlignment="1">
      <alignment horizontal="center" vertical="center"/>
    </xf>
    <xf numFmtId="164" fontId="12" fillId="0" borderId="0" xfId="8" applyFont="1" applyFill="1" applyAlignment="1">
      <alignment vertical="center"/>
    </xf>
    <xf numFmtId="0" fontId="6" fillId="0" borderId="0" xfId="6" applyFont="1" applyAlignment="1">
      <alignment vertical="center"/>
    </xf>
    <xf numFmtId="0" fontId="12" fillId="0" borderId="1" xfId="6" applyFont="1" applyBorder="1" applyAlignment="1">
      <alignment horizontal="center" vertical="center" wrapText="1"/>
    </xf>
    <xf numFmtId="4" fontId="12" fillId="0" borderId="1" xfId="8" applyNumberFormat="1" applyFont="1" applyFill="1" applyBorder="1" applyAlignment="1">
      <alignment horizontal="center" vertical="center" wrapText="1"/>
    </xf>
    <xf numFmtId="4" fontId="12" fillId="0" borderId="1" xfId="6" applyNumberFormat="1" applyFont="1" applyBorder="1" applyAlignment="1">
      <alignment horizontal="center" vertical="center" wrapText="1"/>
    </xf>
    <xf numFmtId="0" fontId="6" fillId="0" borderId="0" xfId="0" applyFont="1" applyAlignment="1">
      <alignment horizontal="left" vertical="center" wrapText="1"/>
    </xf>
    <xf numFmtId="10" fontId="6" fillId="0" borderId="0" xfId="9" applyNumberFormat="1" applyFont="1" applyFill="1" applyAlignment="1">
      <alignment horizontal="center" vertical="center"/>
    </xf>
    <xf numFmtId="0" fontId="12" fillId="0" borderId="1" xfId="6" applyFont="1" applyBorder="1" applyAlignment="1">
      <alignment horizontal="justify" vertical="center" wrapText="1"/>
    </xf>
    <xf numFmtId="4" fontId="12" fillId="0" borderId="1" xfId="8" applyNumberFormat="1" applyFont="1" applyFill="1" applyBorder="1" applyAlignment="1">
      <alignment horizontal="center" vertical="center"/>
    </xf>
    <xf numFmtId="3" fontId="5" fillId="0" borderId="1" xfId="0" applyNumberFormat="1" applyFont="1" applyBorder="1" applyAlignment="1">
      <alignment horizontal="center"/>
    </xf>
    <xf numFmtId="4" fontId="6" fillId="0" borderId="1" xfId="0" applyNumberFormat="1" applyFont="1" applyBorder="1" applyAlignment="1">
      <alignment horizontal="right"/>
    </xf>
    <xf numFmtId="4" fontId="6" fillId="0" borderId="5" xfId="0" applyNumberFormat="1" applyFont="1" applyBorder="1" applyAlignment="1">
      <alignment horizontal="right"/>
    </xf>
    <xf numFmtId="0" fontId="12" fillId="0" borderId="1" xfId="0" applyFont="1" applyBorder="1" applyAlignment="1">
      <alignment vertical="center"/>
    </xf>
    <xf numFmtId="4" fontId="6" fillId="0" borderId="1" xfId="9" applyNumberFormat="1" applyFont="1" applyFill="1" applyBorder="1" applyAlignment="1">
      <alignment horizontal="right"/>
    </xf>
    <xf numFmtId="4" fontId="6" fillId="0" borderId="0" xfId="12" applyNumberFormat="1" applyFont="1"/>
    <xf numFmtId="0" fontId="6" fillId="0" borderId="0" xfId="12" applyFont="1"/>
    <xf numFmtId="2" fontId="6" fillId="0" borderId="0" xfId="12" applyNumberFormat="1" applyFont="1" applyAlignment="1">
      <alignment horizontal="right"/>
    </xf>
    <xf numFmtId="4" fontId="5" fillId="0" borderId="0" xfId="0" applyNumberFormat="1" applyFont="1" applyAlignment="1">
      <alignment horizontal="center" vertical="center"/>
    </xf>
    <xf numFmtId="4" fontId="5" fillId="0" borderId="0" xfId="0" applyNumberFormat="1" applyFont="1" applyAlignment="1">
      <alignment horizontal="center"/>
    </xf>
    <xf numFmtId="4" fontId="6" fillId="0" borderId="0" xfId="0" applyNumberFormat="1" applyFont="1" applyAlignment="1">
      <alignment horizontal="center"/>
    </xf>
    <xf numFmtId="0" fontId="5" fillId="0" borderId="0" xfId="0" applyFont="1" applyAlignment="1">
      <alignment horizontal="left" vertical="center"/>
    </xf>
    <xf numFmtId="0" fontId="6" fillId="4" borderId="1" xfId="0" applyFont="1" applyFill="1" applyBorder="1" applyAlignment="1">
      <alignment horizontal="center" vertical="center" wrapText="1"/>
    </xf>
    <xf numFmtId="0" fontId="5" fillId="0" borderId="1" xfId="0" applyFont="1" applyBorder="1" applyAlignment="1">
      <alignment horizontal="center" vertical="center"/>
    </xf>
    <xf numFmtId="0" fontId="5" fillId="0" borderId="1" xfId="0" applyFont="1" applyBorder="1" applyAlignment="1">
      <alignment horizontal="left"/>
    </xf>
    <xf numFmtId="0" fontId="5" fillId="0" borderId="1" xfId="0" applyFont="1" applyBorder="1" applyAlignment="1">
      <alignment vertical="top"/>
    </xf>
    <xf numFmtId="0" fontId="5" fillId="0" borderId="0" xfId="0" applyFont="1" applyAlignment="1">
      <alignment horizontal="left"/>
    </xf>
    <xf numFmtId="2" fontId="6" fillId="0" borderId="1" xfId="0" applyNumberFormat="1" applyFont="1" applyBorder="1" applyAlignment="1">
      <alignment wrapText="1"/>
    </xf>
    <xf numFmtId="0" fontId="1" fillId="0" borderId="1" xfId="10" applyFont="1" applyBorder="1"/>
    <xf numFmtId="40" fontId="1" fillId="0" borderId="1" xfId="10" applyNumberFormat="1" applyFont="1" applyBorder="1" applyAlignment="1">
      <alignment horizontal="center"/>
    </xf>
    <xf numFmtId="40" fontId="1" fillId="0" borderId="1" xfId="10" applyNumberFormat="1" applyFont="1" applyBorder="1"/>
    <xf numFmtId="17" fontId="1" fillId="0" borderId="1" xfId="4" applyNumberFormat="1" applyFont="1" applyBorder="1"/>
    <xf numFmtId="0" fontId="1" fillId="0" borderId="1" xfId="4" applyFont="1" applyBorder="1"/>
    <xf numFmtId="164" fontId="1" fillId="0" borderId="1" xfId="4" applyNumberFormat="1" applyFont="1" applyBorder="1"/>
    <xf numFmtId="164" fontId="1" fillId="0" borderId="1" xfId="11" applyFont="1" applyFill="1" applyBorder="1"/>
    <xf numFmtId="0" fontId="1" fillId="0" borderId="0" xfId="4" applyFont="1"/>
    <xf numFmtId="0" fontId="1" fillId="0" borderId="0" xfId="4" applyFont="1" applyAlignment="1">
      <alignment vertical="center" wrapText="1"/>
    </xf>
    <xf numFmtId="0" fontId="1" fillId="0" borderId="0" xfId="4" applyFont="1" applyAlignment="1">
      <alignment wrapText="1"/>
    </xf>
    <xf numFmtId="0" fontId="1" fillId="0" borderId="0" xfId="4" applyFont="1" applyAlignment="1">
      <alignment horizontal="center"/>
    </xf>
    <xf numFmtId="15" fontId="1" fillId="0" borderId="0" xfId="4" quotePrefix="1" applyNumberFormat="1" applyFont="1" applyAlignment="1">
      <alignment horizontal="center"/>
    </xf>
    <xf numFmtId="2" fontId="6" fillId="0" borderId="1" xfId="0" applyNumberFormat="1" applyFont="1" applyBorder="1" applyAlignment="1">
      <alignment horizontal="center" vertical="center"/>
    </xf>
    <xf numFmtId="4" fontId="5" fillId="0" borderId="1" xfId="0" applyNumberFormat="1" applyFont="1" applyBorder="1"/>
    <xf numFmtId="165" fontId="6" fillId="0" borderId="0" xfId="0" applyNumberFormat="1" applyFont="1"/>
    <xf numFmtId="2" fontId="6" fillId="0" borderId="4" xfId="0" applyNumberFormat="1" applyFont="1" applyBorder="1" applyAlignment="1">
      <alignment horizontal="right"/>
    </xf>
    <xf numFmtId="2" fontId="5" fillId="0" borderId="7" xfId="0" applyNumberFormat="1" applyFont="1" applyBorder="1" applyAlignment="1">
      <alignment horizontal="right"/>
    </xf>
    <xf numFmtId="10" fontId="5" fillId="0" borderId="0" xfId="2" applyNumberFormat="1" applyFont="1"/>
    <xf numFmtId="1" fontId="5" fillId="0" borderId="1" xfId="0" applyNumberFormat="1" applyFont="1" applyBorder="1"/>
    <xf numFmtId="43" fontId="6" fillId="0" borderId="1" xfId="1" applyFont="1" applyBorder="1"/>
    <xf numFmtId="43" fontId="5" fillId="0" borderId="0" xfId="1" applyFont="1"/>
    <xf numFmtId="15" fontId="12" fillId="4" borderId="1" xfId="4" applyNumberFormat="1" applyFont="1" applyFill="1" applyBorder="1" applyAlignment="1">
      <alignment horizontal="center" vertical="center" wrapText="1"/>
    </xf>
    <xf numFmtId="166" fontId="12" fillId="4" borderId="1" xfId="4" applyNumberFormat="1" applyFont="1" applyFill="1" applyBorder="1" applyAlignment="1">
      <alignment horizontal="center" vertical="center" wrapText="1"/>
    </xf>
    <xf numFmtId="167" fontId="12" fillId="4" borderId="1" xfId="4" applyNumberFormat="1" applyFont="1" applyFill="1" applyBorder="1" applyAlignment="1">
      <alignment horizontal="center" vertical="center" wrapText="1"/>
    </xf>
    <xf numFmtId="15" fontId="13" fillId="0" borderId="1" xfId="0" applyNumberFormat="1" applyFont="1" applyBorder="1" applyAlignment="1">
      <alignment horizontal="center"/>
    </xf>
    <xf numFmtId="168" fontId="13" fillId="0" borderId="1" xfId="0" applyNumberFormat="1" applyFont="1" applyBorder="1"/>
    <xf numFmtId="0" fontId="1" fillId="0" borderId="1" xfId="4" applyFont="1" applyBorder="1" applyAlignment="1">
      <alignment horizontal="center" wrapText="1"/>
    </xf>
    <xf numFmtId="169" fontId="13" fillId="0" borderId="1" xfId="4" applyNumberFormat="1" applyFont="1" applyBorder="1" applyAlignment="1">
      <alignment horizontal="right" wrapText="1"/>
    </xf>
    <xf numFmtId="168" fontId="1" fillId="0" borderId="1" xfId="4" applyNumberFormat="1" applyFont="1" applyBorder="1" applyAlignment="1">
      <alignment wrapText="1"/>
    </xf>
    <xf numFmtId="169" fontId="13" fillId="0" borderId="0" xfId="4" applyNumberFormat="1" applyFont="1"/>
    <xf numFmtId="168" fontId="13" fillId="0" borderId="0" xfId="4" applyNumberFormat="1" applyFont="1"/>
    <xf numFmtId="15" fontId="13" fillId="0" borderId="0" xfId="0" applyNumberFormat="1" applyFont="1" applyAlignment="1">
      <alignment horizontal="center"/>
    </xf>
    <xf numFmtId="168" fontId="13" fillId="0" borderId="0" xfId="0" applyNumberFormat="1" applyFont="1"/>
    <xf numFmtId="168" fontId="13" fillId="0" borderId="1" xfId="0" applyNumberFormat="1" applyFont="1" applyBorder="1" applyAlignment="1">
      <alignment horizontal="right"/>
    </xf>
    <xf numFmtId="15" fontId="13" fillId="0" borderId="0" xfId="4" applyNumberFormat="1" applyFont="1" applyAlignment="1">
      <alignment horizontal="center"/>
    </xf>
    <xf numFmtId="15" fontId="13" fillId="0" borderId="0" xfId="4" quotePrefix="1" applyNumberFormat="1" applyFont="1" applyAlignment="1">
      <alignment horizontal="center"/>
    </xf>
    <xf numFmtId="15" fontId="1" fillId="0" borderId="1" xfId="4" applyNumberFormat="1" applyFont="1" applyBorder="1" applyAlignment="1">
      <alignment horizontal="center" wrapText="1"/>
    </xf>
    <xf numFmtId="15" fontId="1" fillId="0" borderId="0" xfId="4" applyNumberFormat="1" applyFont="1" applyAlignment="1">
      <alignment horizontal="center" wrapText="1"/>
    </xf>
    <xf numFmtId="168" fontId="13" fillId="0" borderId="0" xfId="0" applyNumberFormat="1" applyFont="1" applyAlignment="1">
      <alignment horizontal="right"/>
    </xf>
    <xf numFmtId="170" fontId="13" fillId="0" borderId="0" xfId="4" applyNumberFormat="1" applyFont="1"/>
    <xf numFmtId="0" fontId="6" fillId="0" borderId="0" xfId="12" applyFont="1" applyAlignment="1">
      <alignment wrapText="1"/>
    </xf>
    <xf numFmtId="0" fontId="6" fillId="0" borderId="0" xfId="0" applyFont="1" applyAlignment="1">
      <alignment horizontal="center"/>
    </xf>
    <xf numFmtId="0" fontId="6" fillId="0" borderId="4" xfId="0" applyFont="1" applyBorder="1" applyAlignment="1">
      <alignment horizontal="center" vertical="center" wrapText="1"/>
    </xf>
    <xf numFmtId="0" fontId="6" fillId="0" borderId="7" xfId="0" applyFont="1" applyBorder="1" applyAlignment="1">
      <alignment horizontal="center" vertic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12" fillId="0" borderId="1" xfId="7" applyFont="1" applyBorder="1" applyAlignment="1">
      <alignment horizontal="center"/>
    </xf>
    <xf numFmtId="0" fontId="7" fillId="0" borderId="1" xfId="4" applyFont="1" applyBorder="1" applyAlignment="1">
      <alignment horizontal="center"/>
    </xf>
    <xf numFmtId="0" fontId="12" fillId="5" borderId="1" xfId="7" applyFont="1" applyFill="1" applyBorder="1" applyAlignment="1">
      <alignment horizontal="center"/>
    </xf>
    <xf numFmtId="0" fontId="6" fillId="4" borderId="3" xfId="0" applyFont="1" applyFill="1" applyBorder="1" applyAlignment="1">
      <alignment horizontal="center"/>
    </xf>
    <xf numFmtId="0" fontId="6" fillId="4" borderId="2" xfId="0" applyFont="1" applyFill="1" applyBorder="1" applyAlignment="1">
      <alignment horizontal="center"/>
    </xf>
    <xf numFmtId="0" fontId="6" fillId="4" borderId="8" xfId="0" applyFont="1" applyFill="1" applyBorder="1" applyAlignment="1">
      <alignment horizontal="center"/>
    </xf>
    <xf numFmtId="0" fontId="6" fillId="2" borderId="1" xfId="0" applyFont="1" applyFill="1" applyBorder="1" applyAlignment="1">
      <alignment horizontal="center"/>
    </xf>
    <xf numFmtId="2" fontId="5" fillId="0" borderId="1" xfId="0" applyNumberFormat="1" applyFont="1" applyBorder="1" applyAlignment="1">
      <alignment horizontal="center" vertical="top" wrapText="1"/>
    </xf>
    <xf numFmtId="0" fontId="5" fillId="0" borderId="1" xfId="0" applyFont="1" applyBorder="1" applyAlignment="1">
      <alignment horizontal="center"/>
    </xf>
    <xf numFmtId="2" fontId="5" fillId="0" borderId="1" xfId="2" applyNumberFormat="1" applyFont="1" applyBorder="1" applyAlignment="1">
      <alignment horizontal="center" vertical="top" wrapText="1"/>
    </xf>
    <xf numFmtId="9" fontId="5" fillId="0" borderId="1" xfId="2" applyFont="1" applyBorder="1" applyAlignment="1">
      <alignment horizontal="center"/>
    </xf>
    <xf numFmtId="2" fontId="15" fillId="0" borderId="1" xfId="0" applyNumberFormat="1" applyFont="1" applyBorder="1" applyAlignment="1">
      <alignment horizontal="center" vertical="center" wrapText="1"/>
    </xf>
    <xf numFmtId="0" fontId="6" fillId="0" borderId="1" xfId="0" applyFont="1" applyBorder="1" applyAlignment="1">
      <alignment horizontal="left" vertical="top" wrapText="1"/>
    </xf>
    <xf numFmtId="0" fontId="5" fillId="0" borderId="1" xfId="4" applyFont="1" applyBorder="1" applyAlignment="1">
      <alignment horizontal="left" vertical="center" wrapText="1"/>
    </xf>
    <xf numFmtId="2" fontId="6" fillId="0" borderId="1" xfId="0" applyNumberFormat="1" applyFont="1" applyBorder="1" applyAlignment="1">
      <alignment horizontal="center" vertical="top" wrapText="1"/>
    </xf>
    <xf numFmtId="2" fontId="5" fillId="0" borderId="1" xfId="1" applyNumberFormat="1" applyFont="1" applyBorder="1" applyAlignment="1">
      <alignment horizontal="center" vertical="top" wrapText="1"/>
    </xf>
    <xf numFmtId="43" fontId="5" fillId="0" borderId="1" xfId="1" applyFont="1" applyBorder="1" applyAlignment="1">
      <alignment horizontal="center"/>
    </xf>
    <xf numFmtId="0" fontId="5" fillId="0" borderId="1" xfId="0" applyFont="1" applyBorder="1"/>
    <xf numFmtId="0" fontId="6" fillId="0" borderId="1" xfId="0" applyFont="1" applyBorder="1" applyAlignment="1">
      <alignment horizontal="center" vertical="center" wrapText="1"/>
    </xf>
    <xf numFmtId="2" fontId="6" fillId="0" borderId="1" xfId="0" applyNumberFormat="1" applyFont="1" applyBorder="1" applyAlignment="1">
      <alignment horizontal="center" vertical="center" wrapText="1"/>
    </xf>
    <xf numFmtId="0" fontId="5" fillId="0" borderId="1" xfId="4" applyFont="1" applyBorder="1" applyAlignment="1">
      <alignment horizontal="left" vertical="center"/>
    </xf>
    <xf numFmtId="0" fontId="5" fillId="0" borderId="1" xfId="0" applyFont="1" applyBorder="1" applyAlignment="1">
      <alignment horizontal="justify" vertical="center" wrapText="1"/>
    </xf>
    <xf numFmtId="0" fontId="6" fillId="2" borderId="1" xfId="4" applyFont="1" applyFill="1" applyBorder="1" applyAlignment="1">
      <alignment horizontal="center"/>
    </xf>
    <xf numFmtId="0" fontId="5" fillId="0" borderId="1" xfId="4" applyFont="1" applyBorder="1" applyAlignment="1">
      <alignment horizontal="left" vertical="top" wrapText="1"/>
    </xf>
    <xf numFmtId="0" fontId="5" fillId="0" borderId="1" xfId="0" applyFont="1" applyBorder="1" applyAlignment="1">
      <alignment horizontal="center" wrapText="1"/>
    </xf>
    <xf numFmtId="0" fontId="5" fillId="0" borderId="3" xfId="0" applyFont="1" applyBorder="1" applyAlignment="1">
      <alignment horizontal="justify" vertical="center" wrapText="1"/>
    </xf>
    <xf numFmtId="0" fontId="5" fillId="0" borderId="2" xfId="0" applyFont="1" applyBorder="1" applyAlignment="1">
      <alignment horizontal="justify" vertical="center" wrapText="1"/>
    </xf>
    <xf numFmtId="0" fontId="5" fillId="0" borderId="8" xfId="0" applyFont="1" applyBorder="1" applyAlignment="1">
      <alignment horizontal="justify" vertical="center" wrapText="1"/>
    </xf>
    <xf numFmtId="0" fontId="6" fillId="0" borderId="3" xfId="0" applyFont="1" applyBorder="1" applyAlignment="1">
      <alignment horizontal="center" vertical="center" wrapText="1"/>
    </xf>
    <xf numFmtId="0" fontId="6" fillId="0" borderId="2" xfId="0" applyFont="1" applyBorder="1" applyAlignment="1">
      <alignment horizontal="center" vertical="center" wrapText="1"/>
    </xf>
    <xf numFmtId="0" fontId="6" fillId="0" borderId="8" xfId="0" applyFont="1" applyBorder="1" applyAlignment="1">
      <alignment horizontal="center" vertical="center" wrapText="1"/>
    </xf>
    <xf numFmtId="2" fontId="6" fillId="0" borderId="4" xfId="0" applyNumberFormat="1" applyFont="1" applyBorder="1" applyAlignment="1">
      <alignment horizontal="center" vertical="center" wrapText="1"/>
    </xf>
    <xf numFmtId="2" fontId="6" fillId="0" borderId="7" xfId="0" applyNumberFormat="1" applyFont="1" applyBorder="1" applyAlignment="1">
      <alignment horizontal="center" vertical="center" wrapText="1"/>
    </xf>
    <xf numFmtId="2" fontId="6" fillId="0" borderId="5" xfId="0" applyNumberFormat="1" applyFont="1" applyBorder="1" applyAlignment="1">
      <alignment horizontal="center" vertical="center" wrapText="1"/>
    </xf>
    <xf numFmtId="2" fontId="5" fillId="0" borderId="1" xfId="0" applyNumberFormat="1" applyFont="1" applyBorder="1" applyAlignment="1">
      <alignment horizontal="center"/>
    </xf>
    <xf numFmtId="2" fontId="5" fillId="0" borderId="16" xfId="0" applyNumberFormat="1" applyFont="1" applyBorder="1" applyAlignment="1">
      <alignment horizontal="center" vertical="top" wrapText="1"/>
    </xf>
    <xf numFmtId="2" fontId="5" fillId="0" borderId="14" xfId="0" applyNumberFormat="1" applyFont="1" applyBorder="1" applyAlignment="1">
      <alignment horizontal="center" vertical="top" wrapText="1"/>
    </xf>
    <xf numFmtId="2" fontId="5" fillId="0" borderId="11" xfId="0" applyNumberFormat="1" applyFont="1" applyBorder="1" applyAlignment="1">
      <alignment horizontal="center" vertical="top" wrapText="1"/>
    </xf>
    <xf numFmtId="0" fontId="5" fillId="0" borderId="15" xfId="0" applyFont="1" applyBorder="1" applyAlignment="1">
      <alignment horizontal="center"/>
    </xf>
    <xf numFmtId="0" fontId="5" fillId="0" borderId="13" xfId="0" applyFont="1" applyBorder="1" applyAlignment="1">
      <alignment horizontal="center"/>
    </xf>
    <xf numFmtId="0" fontId="5" fillId="0" borderId="10" xfId="0" applyFont="1" applyBorder="1" applyAlignment="1">
      <alignment horizontal="center"/>
    </xf>
  </cellXfs>
  <cellStyles count="13">
    <cellStyle name="Comma" xfId="1" builtinId="3"/>
    <cellStyle name="Comma 2 2" xfId="8" xr:uid="{D1A2F8F1-49E6-4447-9768-291000DAC09E}"/>
    <cellStyle name="Comma 3" xfId="11" xr:uid="{3BA08001-35EE-4B53-92F2-78322732B547}"/>
    <cellStyle name="Hyperlink" xfId="3" builtinId="8"/>
    <cellStyle name="Normal" xfId="0" builtinId="0"/>
    <cellStyle name="Normal 2" xfId="4" xr:uid="{5A627B8F-44F5-42A7-A9A1-F6E9FE677BAF}"/>
    <cellStyle name="Normal 2 2" xfId="7" xr:uid="{913B32E9-7006-41F9-A156-3F510721FE42}"/>
    <cellStyle name="Normal 2 3 2" xfId="5" xr:uid="{D53F1346-7926-4E17-A5D7-63BFA52F79C7}"/>
    <cellStyle name="Normal 3" xfId="6" xr:uid="{1029F569-B052-4C30-B58B-15063E0A1E87}"/>
    <cellStyle name="Normal 4" xfId="10" xr:uid="{5F3503EE-77D9-43BC-B8A6-AD60188F0E7C}"/>
    <cellStyle name="Normal 5" xfId="12" xr:uid="{5FA67913-7863-4A38-AD40-5C06785A013B}"/>
    <cellStyle name="Percent" xfId="2" builtinId="5"/>
    <cellStyle name="Percent 2" xfId="9" xr:uid="{0456D54E-6A59-4B1F-B13C-7FBEDB8E1B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externalLink" Target="externalLinks/externalLink1.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5.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6.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7.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8.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0.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4.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2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2.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3.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6.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7.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8.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0.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29.png"/></Relationships>
</file>

<file path=xl/drawings/_rels/drawing38.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0.jpeg"/></Relationships>
</file>

<file path=xl/drawings/_rels/drawing39.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40.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_rels/drawing41.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42.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6.png"/></Relationships>
</file>

<file path=xl/drawings/_rels/drawing43.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25.png"/></Relationships>
</file>

<file path=xl/drawings/_rels/drawing44.xml.rels><?xml version="1.0" encoding="UTF-8" standalone="yes"?>
<Relationships xmlns="http://schemas.openxmlformats.org/package/2006/relationships"><Relationship Id="rId2" Type="http://schemas.openxmlformats.org/officeDocument/2006/relationships/image" Target="../media/image38.png"/><Relationship Id="rId1" Type="http://schemas.openxmlformats.org/officeDocument/2006/relationships/image" Target="../media/image37.png"/></Relationships>
</file>

<file path=xl/drawings/_rels/drawing4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9.png"/></Relationships>
</file>

<file path=xl/drawings/_rels/drawing46.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5.png"/></Relationships>
</file>

<file path=xl/drawings/_rels/drawing47.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48.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49.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_rels/drawing50.xml.rels><?xml version="1.0" encoding="UTF-8" standalone="yes"?>
<Relationships xmlns="http://schemas.openxmlformats.org/package/2006/relationships"><Relationship Id="rId2" Type="http://schemas.openxmlformats.org/officeDocument/2006/relationships/image" Target="../media/image25.png"/><Relationship Id="rId1" Type="http://schemas.openxmlformats.org/officeDocument/2006/relationships/image" Target="../media/image24.png"/></Relationships>
</file>

<file path=xl/drawings/_rels/drawing5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24.png"/></Relationships>
</file>

<file path=xl/drawings/_rels/drawing5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5.png"/></Relationships>
</file>

<file path=xl/drawings/_rels/drawing5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40.png"/></Relationships>
</file>

<file path=xl/drawings/_rels/drawing54.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24.png"/></Relationships>
</file>

<file path=xl/drawings/drawing1.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29900C21-980C-4C36-979B-1200FC7C46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1625" y="419100"/>
          <a:ext cx="1276350"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5B8EDAA7-8C1C-4E0E-9060-75E29460948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108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52BA2344-CEEA-4315-A0A7-10B0ADA4D9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108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152400</xdr:colOff>
      <xdr:row>2</xdr:row>
      <xdr:rowOff>57150</xdr:rowOff>
    </xdr:from>
    <xdr:to>
      <xdr:col>2</xdr:col>
      <xdr:colOff>1943099</xdr:colOff>
      <xdr:row>6</xdr:row>
      <xdr:rowOff>219075</xdr:rowOff>
    </xdr:to>
    <xdr:pic>
      <xdr:nvPicPr>
        <xdr:cNvPr id="4" name="Picture 3">
          <a:extLst>
            <a:ext uri="{FF2B5EF4-FFF2-40B4-BE49-F238E27FC236}">
              <a16:creationId xmlns:a16="http://schemas.microsoft.com/office/drawing/2014/main" id="{741278D1-EC53-4D16-A7DB-8518241A60A3}"/>
            </a:ext>
          </a:extLst>
        </xdr:cNvPr>
        <xdr:cNvPicPr>
          <a:picLocks noChangeAspect="1"/>
        </xdr:cNvPicPr>
      </xdr:nvPicPr>
      <xdr:blipFill>
        <a:blip xmlns:r="http://schemas.openxmlformats.org/officeDocument/2006/relationships" r:embed="rId2"/>
        <a:stretch>
          <a:fillRect/>
        </a:stretch>
      </xdr:blipFill>
      <xdr:spPr>
        <a:xfrm>
          <a:off x="6953250" y="438150"/>
          <a:ext cx="1790699" cy="9239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2</xdr:row>
      <xdr:rowOff>76201</xdr:rowOff>
    </xdr:from>
    <xdr:to>
      <xdr:col>2</xdr:col>
      <xdr:colOff>1981200</xdr:colOff>
      <xdr:row>5</xdr:row>
      <xdr:rowOff>323851</xdr:rowOff>
    </xdr:to>
    <xdr:pic>
      <xdr:nvPicPr>
        <xdr:cNvPr id="2" name="Picture 316">
          <a:extLst>
            <a:ext uri="{FF2B5EF4-FFF2-40B4-BE49-F238E27FC236}">
              <a16:creationId xmlns:a16="http://schemas.microsoft.com/office/drawing/2014/main" id="{D60E256E-2697-4775-84A4-20D9C39A49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53525" y="400051"/>
          <a:ext cx="1314450" cy="876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95250</xdr:rowOff>
    </xdr:from>
    <xdr:to>
      <xdr:col>3</xdr:col>
      <xdr:colOff>1905000</xdr:colOff>
      <xdr:row>5</xdr:row>
      <xdr:rowOff>228600</xdr:rowOff>
    </xdr:to>
    <xdr:pic>
      <xdr:nvPicPr>
        <xdr:cNvPr id="3" name="Picture 314">
          <a:extLst>
            <a:ext uri="{FF2B5EF4-FFF2-40B4-BE49-F238E27FC236}">
              <a16:creationId xmlns:a16="http://schemas.microsoft.com/office/drawing/2014/main" id="{FF29D5C5-D6DC-4A07-B61B-7C1A4A884EF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63225" y="419100"/>
          <a:ext cx="1809750" cy="85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66675</xdr:colOff>
      <xdr:row>2</xdr:row>
      <xdr:rowOff>66675</xdr:rowOff>
    </xdr:from>
    <xdr:to>
      <xdr:col>2</xdr:col>
      <xdr:colOff>2009775</xdr:colOff>
      <xdr:row>6</xdr:row>
      <xdr:rowOff>200025</xdr:rowOff>
    </xdr:to>
    <xdr:pic>
      <xdr:nvPicPr>
        <xdr:cNvPr id="2" name="Picture 292">
          <a:extLst>
            <a:ext uri="{FF2B5EF4-FFF2-40B4-BE49-F238E27FC236}">
              <a16:creationId xmlns:a16="http://schemas.microsoft.com/office/drawing/2014/main" id="{FAB3270B-D41C-4446-B0EB-7249696C98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53525" y="390525"/>
          <a:ext cx="13144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104774</xdr:colOff>
      <xdr:row>2</xdr:row>
      <xdr:rowOff>57149</xdr:rowOff>
    </xdr:from>
    <xdr:to>
      <xdr:col>3</xdr:col>
      <xdr:colOff>1981199</xdr:colOff>
      <xdr:row>6</xdr:row>
      <xdr:rowOff>85724</xdr:rowOff>
    </xdr:to>
    <xdr:pic>
      <xdr:nvPicPr>
        <xdr:cNvPr id="3" name="Picture 314">
          <a:extLst>
            <a:ext uri="{FF2B5EF4-FFF2-40B4-BE49-F238E27FC236}">
              <a16:creationId xmlns:a16="http://schemas.microsoft.com/office/drawing/2014/main" id="{ACA1A546-FC58-4C92-A022-16BAF9568A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72749" y="380999"/>
          <a:ext cx="187642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68D52A9C-6A7F-4FAF-B922-8C7B64D45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1625" y="419100"/>
          <a:ext cx="1276350"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9CFF8CF4-CC85-4366-96DA-561FE2DD6A3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108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2</xdr:col>
      <xdr:colOff>1943100</xdr:colOff>
      <xdr:row>7</xdr:row>
      <xdr:rowOff>238125</xdr:rowOff>
    </xdr:to>
    <xdr:pic>
      <xdr:nvPicPr>
        <xdr:cNvPr id="2" name="Picture 295">
          <a:extLst>
            <a:ext uri="{FF2B5EF4-FFF2-40B4-BE49-F238E27FC236}">
              <a16:creationId xmlns:a16="http://schemas.microsoft.com/office/drawing/2014/main" id="{B326D353-5626-44DC-962C-F5D6A2602D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53525" y="447675"/>
          <a:ext cx="12477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133350</xdr:rowOff>
    </xdr:from>
    <xdr:to>
      <xdr:col>3</xdr:col>
      <xdr:colOff>1990724</xdr:colOff>
      <xdr:row>7</xdr:row>
      <xdr:rowOff>133350</xdr:rowOff>
    </xdr:to>
    <xdr:pic>
      <xdr:nvPicPr>
        <xdr:cNvPr id="3" name="Picture 314">
          <a:extLst>
            <a:ext uri="{FF2B5EF4-FFF2-40B4-BE49-F238E27FC236}">
              <a16:creationId xmlns:a16="http://schemas.microsoft.com/office/drawing/2014/main" id="{ABF72FF0-6261-43AD-8F5D-A029A2C9B6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58449" y="457200"/>
          <a:ext cx="193357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1943100</xdr:colOff>
      <xdr:row>6</xdr:row>
      <xdr:rowOff>0</xdr:rowOff>
    </xdr:to>
    <xdr:pic>
      <xdr:nvPicPr>
        <xdr:cNvPr id="2" name="Picture 313">
          <a:extLst>
            <a:ext uri="{FF2B5EF4-FFF2-40B4-BE49-F238E27FC236}">
              <a16:creationId xmlns:a16="http://schemas.microsoft.com/office/drawing/2014/main" id="{084CAB7A-486A-446D-97F2-FBC8B9E349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1625" y="419100"/>
          <a:ext cx="1276350" cy="1238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57150</xdr:rowOff>
    </xdr:from>
    <xdr:to>
      <xdr:col>3</xdr:col>
      <xdr:colOff>1990724</xdr:colOff>
      <xdr:row>5</xdr:row>
      <xdr:rowOff>361950</xdr:rowOff>
    </xdr:to>
    <xdr:pic>
      <xdr:nvPicPr>
        <xdr:cNvPr id="3" name="Picture 314">
          <a:extLst>
            <a:ext uri="{FF2B5EF4-FFF2-40B4-BE49-F238E27FC236}">
              <a16:creationId xmlns:a16="http://schemas.microsoft.com/office/drawing/2014/main" id="{BD676CAA-B3AE-42A7-A562-ACF501C403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4" y="381000"/>
          <a:ext cx="19526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95251</xdr:colOff>
      <xdr:row>2</xdr:row>
      <xdr:rowOff>95250</xdr:rowOff>
    </xdr:from>
    <xdr:to>
      <xdr:col>2</xdr:col>
      <xdr:colOff>1933575</xdr:colOff>
      <xdr:row>5</xdr:row>
      <xdr:rowOff>476250</xdr:rowOff>
    </xdr:to>
    <xdr:pic>
      <xdr:nvPicPr>
        <xdr:cNvPr id="2" name="Picture 314">
          <a:extLst>
            <a:ext uri="{FF2B5EF4-FFF2-40B4-BE49-F238E27FC236}">
              <a16:creationId xmlns:a16="http://schemas.microsoft.com/office/drawing/2014/main" id="{1FB3F7F4-4B57-49D1-AC6C-77064BC6B5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82101" y="419100"/>
          <a:ext cx="1285874"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1971675</xdr:colOff>
      <xdr:row>5</xdr:row>
      <xdr:rowOff>352425</xdr:rowOff>
    </xdr:to>
    <xdr:pic>
      <xdr:nvPicPr>
        <xdr:cNvPr id="3" name="Picture 314">
          <a:extLst>
            <a:ext uri="{FF2B5EF4-FFF2-40B4-BE49-F238E27FC236}">
              <a16:creationId xmlns:a16="http://schemas.microsoft.com/office/drawing/2014/main" id="{6A1B28D4-C368-43BB-A747-F902F8ABE9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34650" y="457200"/>
          <a:ext cx="19050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47625</xdr:colOff>
      <xdr:row>2</xdr:row>
      <xdr:rowOff>57151</xdr:rowOff>
    </xdr:from>
    <xdr:to>
      <xdr:col>2</xdr:col>
      <xdr:colOff>2019300</xdr:colOff>
      <xdr:row>6</xdr:row>
      <xdr:rowOff>285751</xdr:rowOff>
    </xdr:to>
    <xdr:pic>
      <xdr:nvPicPr>
        <xdr:cNvPr id="2" name="Picture 311">
          <a:extLst>
            <a:ext uri="{FF2B5EF4-FFF2-40B4-BE49-F238E27FC236}">
              <a16:creationId xmlns:a16="http://schemas.microsoft.com/office/drawing/2014/main" id="{80B5F191-0DB1-4E84-A2C7-0806B6A172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34475" y="381001"/>
          <a:ext cx="133350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95249</xdr:colOff>
      <xdr:row>2</xdr:row>
      <xdr:rowOff>76200</xdr:rowOff>
    </xdr:from>
    <xdr:to>
      <xdr:col>3</xdr:col>
      <xdr:colOff>1981200</xdr:colOff>
      <xdr:row>6</xdr:row>
      <xdr:rowOff>209550</xdr:rowOff>
    </xdr:to>
    <xdr:pic>
      <xdr:nvPicPr>
        <xdr:cNvPr id="3" name="Picture 314">
          <a:extLst>
            <a:ext uri="{FF2B5EF4-FFF2-40B4-BE49-F238E27FC236}">
              <a16:creationId xmlns:a16="http://schemas.microsoft.com/office/drawing/2014/main" id="{5C327CAC-B701-492A-B5C1-E362DA3CDD4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63224" y="400050"/>
          <a:ext cx="1885951"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114300</xdr:colOff>
      <xdr:row>2</xdr:row>
      <xdr:rowOff>57150</xdr:rowOff>
    </xdr:from>
    <xdr:to>
      <xdr:col>2</xdr:col>
      <xdr:colOff>1885949</xdr:colOff>
      <xdr:row>6</xdr:row>
      <xdr:rowOff>180974</xdr:rowOff>
    </xdr:to>
    <xdr:pic>
      <xdr:nvPicPr>
        <xdr:cNvPr id="2" name="Picture 312">
          <a:extLst>
            <a:ext uri="{FF2B5EF4-FFF2-40B4-BE49-F238E27FC236}">
              <a16:creationId xmlns:a16="http://schemas.microsoft.com/office/drawing/2014/main" id="{878889A5-7473-4F9E-A834-FCD762D662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1150" y="381000"/>
          <a:ext cx="1266824" cy="10382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114299</xdr:colOff>
      <xdr:row>2</xdr:row>
      <xdr:rowOff>57149</xdr:rowOff>
    </xdr:from>
    <xdr:to>
      <xdr:col>3</xdr:col>
      <xdr:colOff>1895474</xdr:colOff>
      <xdr:row>6</xdr:row>
      <xdr:rowOff>85724</xdr:rowOff>
    </xdr:to>
    <xdr:pic>
      <xdr:nvPicPr>
        <xdr:cNvPr id="3" name="Picture 314">
          <a:extLst>
            <a:ext uri="{FF2B5EF4-FFF2-40B4-BE49-F238E27FC236}">
              <a16:creationId xmlns:a16="http://schemas.microsoft.com/office/drawing/2014/main" id="{E81DCB93-E6D8-47F9-8C20-A31F62F58C4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82274" y="380999"/>
          <a:ext cx="1781175"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2028825</xdr:colOff>
      <xdr:row>6</xdr:row>
      <xdr:rowOff>342900</xdr:rowOff>
    </xdr:to>
    <xdr:pic>
      <xdr:nvPicPr>
        <xdr:cNvPr id="2" name="Picture 298">
          <a:extLst>
            <a:ext uri="{FF2B5EF4-FFF2-40B4-BE49-F238E27FC236}">
              <a16:creationId xmlns:a16="http://schemas.microsoft.com/office/drawing/2014/main" id="{2AF41617-CE47-4EC5-BF6C-432AF216F8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34475" y="400050"/>
          <a:ext cx="133350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85725</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B6AD3A0A-0DDA-4C6B-9B63-1CDD8B5AB15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53700" y="409575"/>
          <a:ext cx="18478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47625</xdr:colOff>
      <xdr:row>2</xdr:row>
      <xdr:rowOff>76200</xdr:rowOff>
    </xdr:from>
    <xdr:to>
      <xdr:col>2</xdr:col>
      <xdr:colOff>1971675</xdr:colOff>
      <xdr:row>6</xdr:row>
      <xdr:rowOff>295275</xdr:rowOff>
    </xdr:to>
    <xdr:pic>
      <xdr:nvPicPr>
        <xdr:cNvPr id="2" name="Picture 297">
          <a:extLst>
            <a:ext uri="{FF2B5EF4-FFF2-40B4-BE49-F238E27FC236}">
              <a16:creationId xmlns:a16="http://schemas.microsoft.com/office/drawing/2014/main" id="{61CC66C5-0F3D-44F9-AF99-7EFB33A744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34475" y="400050"/>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38101</xdr:colOff>
      <xdr:row>2</xdr:row>
      <xdr:rowOff>95250</xdr:rowOff>
    </xdr:from>
    <xdr:to>
      <xdr:col>3</xdr:col>
      <xdr:colOff>1971675</xdr:colOff>
      <xdr:row>6</xdr:row>
      <xdr:rowOff>228600</xdr:rowOff>
    </xdr:to>
    <xdr:pic>
      <xdr:nvPicPr>
        <xdr:cNvPr id="3" name="Picture 314">
          <a:extLst>
            <a:ext uri="{FF2B5EF4-FFF2-40B4-BE49-F238E27FC236}">
              <a16:creationId xmlns:a16="http://schemas.microsoft.com/office/drawing/2014/main" id="{50AF089F-B0F5-4317-9BC9-3C8BDE2550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6" y="419100"/>
          <a:ext cx="19335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19050</xdr:colOff>
      <xdr:row>2</xdr:row>
      <xdr:rowOff>76200</xdr:rowOff>
    </xdr:from>
    <xdr:to>
      <xdr:col>2</xdr:col>
      <xdr:colOff>2019300</xdr:colOff>
      <xdr:row>6</xdr:row>
      <xdr:rowOff>295275</xdr:rowOff>
    </xdr:to>
    <xdr:pic>
      <xdr:nvPicPr>
        <xdr:cNvPr id="2" name="Picture 297">
          <a:extLst>
            <a:ext uri="{FF2B5EF4-FFF2-40B4-BE49-F238E27FC236}">
              <a16:creationId xmlns:a16="http://schemas.microsoft.com/office/drawing/2014/main" id="{69EB3075-8330-4188-AABC-53633ACB25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05900" y="400050"/>
          <a:ext cx="1362075"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76200</xdr:rowOff>
    </xdr:from>
    <xdr:to>
      <xdr:col>3</xdr:col>
      <xdr:colOff>1962150</xdr:colOff>
      <xdr:row>6</xdr:row>
      <xdr:rowOff>209550</xdr:rowOff>
    </xdr:to>
    <xdr:pic>
      <xdr:nvPicPr>
        <xdr:cNvPr id="3" name="Picture 314">
          <a:extLst>
            <a:ext uri="{FF2B5EF4-FFF2-40B4-BE49-F238E27FC236}">
              <a16:creationId xmlns:a16="http://schemas.microsoft.com/office/drawing/2014/main" id="{936F1327-46FE-461F-90A8-3CCDBFBA5FC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01325" y="40005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xdr:from>
      <xdr:col>2</xdr:col>
      <xdr:colOff>171450</xdr:colOff>
      <xdr:row>2</xdr:row>
      <xdr:rowOff>76200</xdr:rowOff>
    </xdr:from>
    <xdr:to>
      <xdr:col>2</xdr:col>
      <xdr:colOff>1933575</xdr:colOff>
      <xdr:row>6</xdr:row>
      <xdr:rowOff>152400</xdr:rowOff>
    </xdr:to>
    <xdr:pic>
      <xdr:nvPicPr>
        <xdr:cNvPr id="2" name="Picture 297">
          <a:extLst>
            <a:ext uri="{FF2B5EF4-FFF2-40B4-BE49-F238E27FC236}">
              <a16:creationId xmlns:a16="http://schemas.microsoft.com/office/drawing/2014/main" id="{30700F53-3334-4F47-BB93-0CCF6104B0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8300" y="400050"/>
          <a:ext cx="1209675"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133350</xdr:colOff>
      <xdr:row>2</xdr:row>
      <xdr:rowOff>95250</xdr:rowOff>
    </xdr:from>
    <xdr:to>
      <xdr:col>3</xdr:col>
      <xdr:colOff>1962150</xdr:colOff>
      <xdr:row>6</xdr:row>
      <xdr:rowOff>38100</xdr:rowOff>
    </xdr:to>
    <xdr:pic>
      <xdr:nvPicPr>
        <xdr:cNvPr id="3" name="Picture 314">
          <a:extLst>
            <a:ext uri="{FF2B5EF4-FFF2-40B4-BE49-F238E27FC236}">
              <a16:creationId xmlns:a16="http://schemas.microsoft.com/office/drawing/2014/main" id="{419EEC24-5D92-43F0-A442-0B45BD46C5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01325" y="419100"/>
          <a:ext cx="18288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xdr:from>
      <xdr:col>2</xdr:col>
      <xdr:colOff>38100</xdr:colOff>
      <xdr:row>2</xdr:row>
      <xdr:rowOff>123825</xdr:rowOff>
    </xdr:from>
    <xdr:to>
      <xdr:col>2</xdr:col>
      <xdr:colOff>1952625</xdr:colOff>
      <xdr:row>7</xdr:row>
      <xdr:rowOff>238125</xdr:rowOff>
    </xdr:to>
    <xdr:pic>
      <xdr:nvPicPr>
        <xdr:cNvPr id="2" name="Picture 294">
          <a:extLst>
            <a:ext uri="{FF2B5EF4-FFF2-40B4-BE49-F238E27FC236}">
              <a16:creationId xmlns:a16="http://schemas.microsoft.com/office/drawing/2014/main" id="{43123C3E-6F00-491E-BB55-6A5A720567F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24950" y="447675"/>
          <a:ext cx="1276350"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85726</xdr:colOff>
      <xdr:row>2</xdr:row>
      <xdr:rowOff>152400</xdr:rowOff>
    </xdr:from>
    <xdr:to>
      <xdr:col>3</xdr:col>
      <xdr:colOff>1981200</xdr:colOff>
      <xdr:row>7</xdr:row>
      <xdr:rowOff>95250</xdr:rowOff>
    </xdr:to>
    <xdr:pic>
      <xdr:nvPicPr>
        <xdr:cNvPr id="3" name="Picture 314">
          <a:extLst>
            <a:ext uri="{FF2B5EF4-FFF2-40B4-BE49-F238E27FC236}">
              <a16:creationId xmlns:a16="http://schemas.microsoft.com/office/drawing/2014/main" id="{AE59574F-ED81-4C24-B08C-7AC1ECBCF09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87026" y="476250"/>
          <a:ext cx="1895474"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xdr:from>
      <xdr:col>2</xdr:col>
      <xdr:colOff>19050</xdr:colOff>
      <xdr:row>2</xdr:row>
      <xdr:rowOff>57150</xdr:rowOff>
    </xdr:from>
    <xdr:to>
      <xdr:col>2</xdr:col>
      <xdr:colOff>2019300</xdr:colOff>
      <xdr:row>6</xdr:row>
      <xdr:rowOff>314325</xdr:rowOff>
    </xdr:to>
    <xdr:pic>
      <xdr:nvPicPr>
        <xdr:cNvPr id="2" name="Picture 297">
          <a:extLst>
            <a:ext uri="{FF2B5EF4-FFF2-40B4-BE49-F238E27FC236}">
              <a16:creationId xmlns:a16="http://schemas.microsoft.com/office/drawing/2014/main" id="{D01980F2-994C-4650-BAA1-5CDCB9A2C4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05900" y="381000"/>
          <a:ext cx="1362075" cy="1104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133350</xdr:rowOff>
    </xdr:from>
    <xdr:to>
      <xdr:col>3</xdr:col>
      <xdr:colOff>1990725</xdr:colOff>
      <xdr:row>6</xdr:row>
      <xdr:rowOff>152400</xdr:rowOff>
    </xdr:to>
    <xdr:pic>
      <xdr:nvPicPr>
        <xdr:cNvPr id="3" name="Picture 314">
          <a:extLst>
            <a:ext uri="{FF2B5EF4-FFF2-40B4-BE49-F238E27FC236}">
              <a16:creationId xmlns:a16="http://schemas.microsoft.com/office/drawing/2014/main" id="{330AC825-61E9-414D-9171-5C723924BA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34650" y="457200"/>
          <a:ext cx="19240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1876425</xdr:colOff>
      <xdr:row>6</xdr:row>
      <xdr:rowOff>127597</xdr:rowOff>
    </xdr:to>
    <xdr:pic>
      <xdr:nvPicPr>
        <xdr:cNvPr id="2" name="Picture 297">
          <a:extLst>
            <a:ext uri="{FF2B5EF4-FFF2-40B4-BE49-F238E27FC236}">
              <a16:creationId xmlns:a16="http://schemas.microsoft.com/office/drawing/2014/main" id="{C00F2A81-5DCA-43E0-B541-B51C13E9F1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72575" y="409574"/>
          <a:ext cx="1295400" cy="803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171451</xdr:colOff>
      <xdr:row>2</xdr:row>
      <xdr:rowOff>76201</xdr:rowOff>
    </xdr:from>
    <xdr:to>
      <xdr:col>3</xdr:col>
      <xdr:colOff>1962150</xdr:colOff>
      <xdr:row>6</xdr:row>
      <xdr:rowOff>116929</xdr:rowOff>
    </xdr:to>
    <xdr:pic>
      <xdr:nvPicPr>
        <xdr:cNvPr id="3" name="Picture 314">
          <a:extLst>
            <a:ext uri="{FF2B5EF4-FFF2-40B4-BE49-F238E27FC236}">
              <a16:creationId xmlns:a16="http://schemas.microsoft.com/office/drawing/2014/main" id="{DA318491-5718-42FD-9310-45B0CB2888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39426" y="400051"/>
          <a:ext cx="1790699" cy="80272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xdr:from>
      <xdr:col>2</xdr:col>
      <xdr:colOff>47624</xdr:colOff>
      <xdr:row>2</xdr:row>
      <xdr:rowOff>133350</xdr:rowOff>
    </xdr:from>
    <xdr:to>
      <xdr:col>2</xdr:col>
      <xdr:colOff>1981199</xdr:colOff>
      <xdr:row>6</xdr:row>
      <xdr:rowOff>323850</xdr:rowOff>
    </xdr:to>
    <xdr:pic>
      <xdr:nvPicPr>
        <xdr:cNvPr id="2" name="Picture 304">
          <a:extLst>
            <a:ext uri="{FF2B5EF4-FFF2-40B4-BE49-F238E27FC236}">
              <a16:creationId xmlns:a16="http://schemas.microsoft.com/office/drawing/2014/main" id="{91930C84-65F1-4CC1-B031-255C2E9C6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34474" y="457200"/>
          <a:ext cx="1333500"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2</xdr:row>
      <xdr:rowOff>85725</xdr:rowOff>
    </xdr:from>
    <xdr:to>
      <xdr:col>3</xdr:col>
      <xdr:colOff>2019300</xdr:colOff>
      <xdr:row>6</xdr:row>
      <xdr:rowOff>285750</xdr:rowOff>
    </xdr:to>
    <xdr:pic>
      <xdr:nvPicPr>
        <xdr:cNvPr id="3" name="Picture 314">
          <a:extLst>
            <a:ext uri="{FF2B5EF4-FFF2-40B4-BE49-F238E27FC236}">
              <a16:creationId xmlns:a16="http://schemas.microsoft.com/office/drawing/2014/main" id="{122A276F-FC3C-4F30-A89B-1D67885C53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5" y="409575"/>
          <a:ext cx="1962150"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2</xdr:col>
      <xdr:colOff>114300</xdr:colOff>
      <xdr:row>2</xdr:row>
      <xdr:rowOff>47625</xdr:rowOff>
    </xdr:from>
    <xdr:to>
      <xdr:col>2</xdr:col>
      <xdr:colOff>1962149</xdr:colOff>
      <xdr:row>6</xdr:row>
      <xdr:rowOff>352425</xdr:rowOff>
    </xdr:to>
    <xdr:pic>
      <xdr:nvPicPr>
        <xdr:cNvPr id="2" name="Picture 290">
          <a:extLst>
            <a:ext uri="{FF2B5EF4-FFF2-40B4-BE49-F238E27FC236}">
              <a16:creationId xmlns:a16="http://schemas.microsoft.com/office/drawing/2014/main" id="{89141AEC-80FD-4B03-AB0F-1DB6199991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1150" y="371475"/>
          <a:ext cx="1266824"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104775</xdr:rowOff>
    </xdr:from>
    <xdr:to>
      <xdr:col>3</xdr:col>
      <xdr:colOff>1981200</xdr:colOff>
      <xdr:row>6</xdr:row>
      <xdr:rowOff>238125</xdr:rowOff>
    </xdr:to>
    <xdr:pic>
      <xdr:nvPicPr>
        <xdr:cNvPr id="3" name="Picture 314">
          <a:extLst>
            <a:ext uri="{FF2B5EF4-FFF2-40B4-BE49-F238E27FC236}">
              <a16:creationId xmlns:a16="http://schemas.microsoft.com/office/drawing/2014/main" id="{079471E3-E5E8-4895-AC7A-DEB33CCEFAF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428625"/>
          <a:ext cx="19431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xdr:from>
      <xdr:col>2</xdr:col>
      <xdr:colOff>19050</xdr:colOff>
      <xdr:row>2</xdr:row>
      <xdr:rowOff>57151</xdr:rowOff>
    </xdr:from>
    <xdr:to>
      <xdr:col>2</xdr:col>
      <xdr:colOff>2000250</xdr:colOff>
      <xdr:row>7</xdr:row>
      <xdr:rowOff>0</xdr:rowOff>
    </xdr:to>
    <xdr:pic>
      <xdr:nvPicPr>
        <xdr:cNvPr id="2" name="Picture 288">
          <a:extLst>
            <a:ext uri="{FF2B5EF4-FFF2-40B4-BE49-F238E27FC236}">
              <a16:creationId xmlns:a16="http://schemas.microsoft.com/office/drawing/2014/main" id="{554FA063-64D3-473E-9F41-C69E48B0B1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05900" y="381001"/>
          <a:ext cx="1362075" cy="10858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38100</xdr:rowOff>
    </xdr:from>
    <xdr:to>
      <xdr:col>3</xdr:col>
      <xdr:colOff>2000250</xdr:colOff>
      <xdr:row>6</xdr:row>
      <xdr:rowOff>133350</xdr:rowOff>
    </xdr:to>
    <xdr:pic>
      <xdr:nvPicPr>
        <xdr:cNvPr id="3" name="Picture 314">
          <a:extLst>
            <a:ext uri="{FF2B5EF4-FFF2-40B4-BE49-F238E27FC236}">
              <a16:creationId xmlns:a16="http://schemas.microsoft.com/office/drawing/2014/main" id="{F40B5323-2075-4C88-A3F3-E8FF7D01FA5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63225" y="361950"/>
          <a:ext cx="190500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xdr:from>
      <xdr:col>2</xdr:col>
      <xdr:colOff>85725</xdr:colOff>
      <xdr:row>2</xdr:row>
      <xdr:rowOff>85724</xdr:rowOff>
    </xdr:from>
    <xdr:to>
      <xdr:col>2</xdr:col>
      <xdr:colOff>1952625</xdr:colOff>
      <xdr:row>6</xdr:row>
      <xdr:rowOff>323849</xdr:rowOff>
    </xdr:to>
    <xdr:pic>
      <xdr:nvPicPr>
        <xdr:cNvPr id="2" name="Picture 289">
          <a:extLst>
            <a:ext uri="{FF2B5EF4-FFF2-40B4-BE49-F238E27FC236}">
              <a16:creationId xmlns:a16="http://schemas.microsoft.com/office/drawing/2014/main" id="{FD70E36D-2C65-42AC-954B-F5F32097D9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72575" y="409574"/>
          <a:ext cx="1295400" cy="1000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95250</xdr:rowOff>
    </xdr:from>
    <xdr:to>
      <xdr:col>3</xdr:col>
      <xdr:colOff>1990724</xdr:colOff>
      <xdr:row>6</xdr:row>
      <xdr:rowOff>266700</xdr:rowOff>
    </xdr:to>
    <xdr:pic>
      <xdr:nvPicPr>
        <xdr:cNvPr id="3" name="Picture 314">
          <a:extLst>
            <a:ext uri="{FF2B5EF4-FFF2-40B4-BE49-F238E27FC236}">
              <a16:creationId xmlns:a16="http://schemas.microsoft.com/office/drawing/2014/main" id="{3E6AA9B3-174B-47F7-8E93-0AFD74E92A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4" y="419100"/>
          <a:ext cx="1933575" cy="933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xdr:from>
      <xdr:col>2</xdr:col>
      <xdr:colOff>57150</xdr:colOff>
      <xdr:row>2</xdr:row>
      <xdr:rowOff>66676</xdr:rowOff>
    </xdr:from>
    <xdr:to>
      <xdr:col>3</xdr:col>
      <xdr:colOff>0</xdr:colOff>
      <xdr:row>6</xdr:row>
      <xdr:rowOff>323850</xdr:rowOff>
    </xdr:to>
    <xdr:pic>
      <xdr:nvPicPr>
        <xdr:cNvPr id="2" name="Picture 310">
          <a:extLst>
            <a:ext uri="{FF2B5EF4-FFF2-40B4-BE49-F238E27FC236}">
              <a16:creationId xmlns:a16="http://schemas.microsoft.com/office/drawing/2014/main" id="{FCA8175A-655B-490A-9490-DE822F465F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00" y="390526"/>
          <a:ext cx="1323975" cy="10191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85725</xdr:rowOff>
    </xdr:from>
    <xdr:to>
      <xdr:col>3</xdr:col>
      <xdr:colOff>1933575</xdr:colOff>
      <xdr:row>6</xdr:row>
      <xdr:rowOff>219075</xdr:rowOff>
    </xdr:to>
    <xdr:pic>
      <xdr:nvPicPr>
        <xdr:cNvPr id="3" name="Picture 314">
          <a:extLst>
            <a:ext uri="{FF2B5EF4-FFF2-40B4-BE49-F238E27FC236}">
              <a16:creationId xmlns:a16="http://schemas.microsoft.com/office/drawing/2014/main" id="{B849D60A-84B1-441C-AFEA-0F5872BB3BD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63225" y="409575"/>
          <a:ext cx="18383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3.xml><?xml version="1.0" encoding="utf-8"?>
<xdr:wsDr xmlns:xdr="http://schemas.openxmlformats.org/drawingml/2006/spreadsheetDrawing" xmlns:a="http://schemas.openxmlformats.org/drawingml/2006/main">
  <xdr:twoCellAnchor>
    <xdr:from>
      <xdr:col>2</xdr:col>
      <xdr:colOff>47625</xdr:colOff>
      <xdr:row>2</xdr:row>
      <xdr:rowOff>152400</xdr:rowOff>
    </xdr:from>
    <xdr:to>
      <xdr:col>2</xdr:col>
      <xdr:colOff>1971675</xdr:colOff>
      <xdr:row>6</xdr:row>
      <xdr:rowOff>314325</xdr:rowOff>
    </xdr:to>
    <xdr:pic>
      <xdr:nvPicPr>
        <xdr:cNvPr id="2" name="Picture 309">
          <a:extLst>
            <a:ext uri="{FF2B5EF4-FFF2-40B4-BE49-F238E27FC236}">
              <a16:creationId xmlns:a16="http://schemas.microsoft.com/office/drawing/2014/main" id="{6691E1DE-9BB1-447E-8B2F-893AE4709A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34475" y="476250"/>
          <a:ext cx="1333500" cy="923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95250</xdr:colOff>
      <xdr:row>2</xdr:row>
      <xdr:rowOff>66675</xdr:rowOff>
    </xdr:from>
    <xdr:to>
      <xdr:col>3</xdr:col>
      <xdr:colOff>1981200</xdr:colOff>
      <xdr:row>6</xdr:row>
      <xdr:rowOff>200025</xdr:rowOff>
    </xdr:to>
    <xdr:pic>
      <xdr:nvPicPr>
        <xdr:cNvPr id="3" name="Picture 314">
          <a:extLst>
            <a:ext uri="{FF2B5EF4-FFF2-40B4-BE49-F238E27FC236}">
              <a16:creationId xmlns:a16="http://schemas.microsoft.com/office/drawing/2014/main" id="{064EA976-9390-4170-84CF-9A60AD04D7E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63225" y="390525"/>
          <a:ext cx="188595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4.xml><?xml version="1.0" encoding="utf-8"?>
<xdr:wsDr xmlns:xdr="http://schemas.openxmlformats.org/drawingml/2006/spreadsheetDrawing" xmlns:a="http://schemas.openxmlformats.org/drawingml/2006/main">
  <xdr:twoCellAnchor>
    <xdr:from>
      <xdr:col>2</xdr:col>
      <xdr:colOff>66675</xdr:colOff>
      <xdr:row>2</xdr:row>
      <xdr:rowOff>123825</xdr:rowOff>
    </xdr:from>
    <xdr:to>
      <xdr:col>3</xdr:col>
      <xdr:colOff>0</xdr:colOff>
      <xdr:row>6</xdr:row>
      <xdr:rowOff>333374</xdr:rowOff>
    </xdr:to>
    <xdr:pic>
      <xdr:nvPicPr>
        <xdr:cNvPr id="2" name="Picture 308">
          <a:extLst>
            <a:ext uri="{FF2B5EF4-FFF2-40B4-BE49-F238E27FC236}">
              <a16:creationId xmlns:a16="http://schemas.microsoft.com/office/drawing/2014/main" id="{01EF890D-8DB1-467C-89E1-9FB9EE0641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53525" y="447675"/>
          <a:ext cx="1314450" cy="9715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104775</xdr:rowOff>
    </xdr:from>
    <xdr:to>
      <xdr:col>3</xdr:col>
      <xdr:colOff>1933574</xdr:colOff>
      <xdr:row>6</xdr:row>
      <xdr:rowOff>238125</xdr:rowOff>
    </xdr:to>
    <xdr:pic>
      <xdr:nvPicPr>
        <xdr:cNvPr id="3" name="Picture 314">
          <a:extLst>
            <a:ext uri="{FF2B5EF4-FFF2-40B4-BE49-F238E27FC236}">
              <a16:creationId xmlns:a16="http://schemas.microsoft.com/office/drawing/2014/main" id="{27F88EBF-73B7-4DE9-ACBA-D2B612ED4E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4" y="428625"/>
          <a:ext cx="18764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5.xml><?xml version="1.0" encoding="utf-8"?>
<xdr:wsDr xmlns:xdr="http://schemas.openxmlformats.org/drawingml/2006/spreadsheetDrawing" xmlns:a="http://schemas.openxmlformats.org/drawingml/2006/main">
  <xdr:twoCellAnchor>
    <xdr:from>
      <xdr:col>2</xdr:col>
      <xdr:colOff>66674</xdr:colOff>
      <xdr:row>2</xdr:row>
      <xdr:rowOff>161925</xdr:rowOff>
    </xdr:from>
    <xdr:to>
      <xdr:col>2</xdr:col>
      <xdr:colOff>1962149</xdr:colOff>
      <xdr:row>6</xdr:row>
      <xdr:rowOff>266700</xdr:rowOff>
    </xdr:to>
    <xdr:pic>
      <xdr:nvPicPr>
        <xdr:cNvPr id="2" name="Picture 304">
          <a:extLst>
            <a:ext uri="{FF2B5EF4-FFF2-40B4-BE49-F238E27FC236}">
              <a16:creationId xmlns:a16="http://schemas.microsoft.com/office/drawing/2014/main" id="{2FE3D1AE-77AC-4423-92EA-4AA15F2D22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53524" y="485775"/>
          <a:ext cx="1314450" cy="866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19050</xdr:colOff>
      <xdr:row>2</xdr:row>
      <xdr:rowOff>171450</xdr:rowOff>
    </xdr:from>
    <xdr:to>
      <xdr:col>3</xdr:col>
      <xdr:colOff>1981200</xdr:colOff>
      <xdr:row>6</xdr:row>
      <xdr:rowOff>180975</xdr:rowOff>
    </xdr:to>
    <xdr:pic>
      <xdr:nvPicPr>
        <xdr:cNvPr id="3" name="Picture 314">
          <a:extLst>
            <a:ext uri="{FF2B5EF4-FFF2-40B4-BE49-F238E27FC236}">
              <a16:creationId xmlns:a16="http://schemas.microsoft.com/office/drawing/2014/main" id="{2E1E4060-57D8-4F54-825A-1251FE68C9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487025" y="495300"/>
          <a:ext cx="1962150"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6.xml><?xml version="1.0" encoding="utf-8"?>
<xdr:wsDr xmlns:xdr="http://schemas.openxmlformats.org/drawingml/2006/spreadsheetDrawing" xmlns:a="http://schemas.openxmlformats.org/drawingml/2006/main">
  <xdr:twoCellAnchor>
    <xdr:from>
      <xdr:col>2</xdr:col>
      <xdr:colOff>95249</xdr:colOff>
      <xdr:row>2</xdr:row>
      <xdr:rowOff>57149</xdr:rowOff>
    </xdr:from>
    <xdr:to>
      <xdr:col>2</xdr:col>
      <xdr:colOff>1952625</xdr:colOff>
      <xdr:row>6</xdr:row>
      <xdr:rowOff>161925</xdr:rowOff>
    </xdr:to>
    <xdr:pic>
      <xdr:nvPicPr>
        <xdr:cNvPr id="2" name="Picture 312">
          <a:extLst>
            <a:ext uri="{FF2B5EF4-FFF2-40B4-BE49-F238E27FC236}">
              <a16:creationId xmlns:a16="http://schemas.microsoft.com/office/drawing/2014/main" id="{5701755E-6CA1-4C80-81A3-7BD28FED17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82099" y="380999"/>
          <a:ext cx="1285876" cy="101917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76201</xdr:colOff>
      <xdr:row>2</xdr:row>
      <xdr:rowOff>57149</xdr:rowOff>
    </xdr:from>
    <xdr:to>
      <xdr:col>3</xdr:col>
      <xdr:colOff>1962151</xdr:colOff>
      <xdr:row>6</xdr:row>
      <xdr:rowOff>85724</xdr:rowOff>
    </xdr:to>
    <xdr:pic>
      <xdr:nvPicPr>
        <xdr:cNvPr id="3" name="Picture 314">
          <a:extLst>
            <a:ext uri="{FF2B5EF4-FFF2-40B4-BE49-F238E27FC236}">
              <a16:creationId xmlns:a16="http://schemas.microsoft.com/office/drawing/2014/main" id="{C9EE6156-6F0F-4B7E-94BE-BCBF7C6128A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44176" y="380999"/>
          <a:ext cx="18859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7.xml><?xml version="1.0" encoding="utf-8"?>
<xdr:wsDr xmlns:xdr="http://schemas.openxmlformats.org/drawingml/2006/spreadsheetDrawing" xmlns:a="http://schemas.openxmlformats.org/drawingml/2006/main">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317C8978-78A1-4D71-9DEC-16FCD93A2C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108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180975</xdr:colOff>
      <xdr:row>2</xdr:row>
      <xdr:rowOff>95250</xdr:rowOff>
    </xdr:from>
    <xdr:to>
      <xdr:col>2</xdr:col>
      <xdr:colOff>1971674</xdr:colOff>
      <xdr:row>6</xdr:row>
      <xdr:rowOff>257175</xdr:rowOff>
    </xdr:to>
    <xdr:pic>
      <xdr:nvPicPr>
        <xdr:cNvPr id="4" name="Picture 3">
          <a:extLst>
            <a:ext uri="{FF2B5EF4-FFF2-40B4-BE49-F238E27FC236}">
              <a16:creationId xmlns:a16="http://schemas.microsoft.com/office/drawing/2014/main" id="{43D05E42-4574-E57F-1382-5E7F5E1EA8B2}"/>
            </a:ext>
          </a:extLst>
        </xdr:cNvPr>
        <xdr:cNvPicPr>
          <a:picLocks noChangeAspect="1"/>
        </xdr:cNvPicPr>
      </xdr:nvPicPr>
      <xdr:blipFill>
        <a:blip xmlns:r="http://schemas.openxmlformats.org/officeDocument/2006/relationships" r:embed="rId2"/>
        <a:stretch>
          <a:fillRect/>
        </a:stretch>
      </xdr:blipFill>
      <xdr:spPr>
        <a:xfrm>
          <a:off x="6981825" y="476250"/>
          <a:ext cx="1790699" cy="923925"/>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2</xdr:col>
      <xdr:colOff>104775</xdr:colOff>
      <xdr:row>2</xdr:row>
      <xdr:rowOff>47626</xdr:rowOff>
    </xdr:from>
    <xdr:to>
      <xdr:col>2</xdr:col>
      <xdr:colOff>1981201</xdr:colOff>
      <xdr:row>6</xdr:row>
      <xdr:rowOff>276226</xdr:rowOff>
    </xdr:to>
    <xdr:pic>
      <xdr:nvPicPr>
        <xdr:cNvPr id="2" name="Picture 293">
          <a:extLst>
            <a:ext uri="{FF2B5EF4-FFF2-40B4-BE49-F238E27FC236}">
              <a16:creationId xmlns:a16="http://schemas.microsoft.com/office/drawing/2014/main" id="{C3AB2E1E-C0DF-464F-9A8C-3AFA7CBE2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1625" y="371476"/>
          <a:ext cx="1276351" cy="1181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38099</xdr:colOff>
      <xdr:row>2</xdr:row>
      <xdr:rowOff>85725</xdr:rowOff>
    </xdr:from>
    <xdr:to>
      <xdr:col>3</xdr:col>
      <xdr:colOff>1933574</xdr:colOff>
      <xdr:row>6</xdr:row>
      <xdr:rowOff>180975</xdr:rowOff>
    </xdr:to>
    <xdr:pic>
      <xdr:nvPicPr>
        <xdr:cNvPr id="3" name="Picture 314">
          <a:extLst>
            <a:ext uri="{FF2B5EF4-FFF2-40B4-BE49-F238E27FC236}">
              <a16:creationId xmlns:a16="http://schemas.microsoft.com/office/drawing/2014/main" id="{73F9E016-AAF9-4F82-B92F-53081B71BEA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4" y="409575"/>
          <a:ext cx="189547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9.xml><?xml version="1.0" encoding="utf-8"?>
<xdr:wsDr xmlns:xdr="http://schemas.openxmlformats.org/drawingml/2006/spreadsheetDrawing" xmlns:a="http://schemas.openxmlformats.org/drawingml/2006/main">
  <xdr:twoCellAnchor>
    <xdr:from>
      <xdr:col>2</xdr:col>
      <xdr:colOff>104776</xdr:colOff>
      <xdr:row>2</xdr:row>
      <xdr:rowOff>85724</xdr:rowOff>
    </xdr:from>
    <xdr:to>
      <xdr:col>2</xdr:col>
      <xdr:colOff>1981202</xdr:colOff>
      <xdr:row>6</xdr:row>
      <xdr:rowOff>295275</xdr:rowOff>
    </xdr:to>
    <xdr:pic>
      <xdr:nvPicPr>
        <xdr:cNvPr id="2" name="Picture 299">
          <a:extLst>
            <a:ext uri="{FF2B5EF4-FFF2-40B4-BE49-F238E27FC236}">
              <a16:creationId xmlns:a16="http://schemas.microsoft.com/office/drawing/2014/main" id="{5CFC52E8-276D-4483-AA75-F70E38B79C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1626" y="409574"/>
          <a:ext cx="1276351" cy="11620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66676</xdr:rowOff>
    </xdr:from>
    <xdr:to>
      <xdr:col>3</xdr:col>
      <xdr:colOff>1933574</xdr:colOff>
      <xdr:row>6</xdr:row>
      <xdr:rowOff>304800</xdr:rowOff>
    </xdr:to>
    <xdr:pic>
      <xdr:nvPicPr>
        <xdr:cNvPr id="3" name="Picture 314">
          <a:extLst>
            <a:ext uri="{FF2B5EF4-FFF2-40B4-BE49-F238E27FC236}">
              <a16:creationId xmlns:a16="http://schemas.microsoft.com/office/drawing/2014/main" id="{D8A6BE52-F65E-4031-9F2E-BAB83E210DF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4" y="390526"/>
          <a:ext cx="1876425" cy="11906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123825</xdr:colOff>
      <xdr:row>2</xdr:row>
      <xdr:rowOff>95250</xdr:rowOff>
    </xdr:from>
    <xdr:to>
      <xdr:col>2</xdr:col>
      <xdr:colOff>1952625</xdr:colOff>
      <xdr:row>6</xdr:row>
      <xdr:rowOff>352425</xdr:rowOff>
    </xdr:to>
    <xdr:pic>
      <xdr:nvPicPr>
        <xdr:cNvPr id="2" name="Picture 307">
          <a:extLst>
            <a:ext uri="{FF2B5EF4-FFF2-40B4-BE49-F238E27FC236}">
              <a16:creationId xmlns:a16="http://schemas.microsoft.com/office/drawing/2014/main" id="{D35A3F57-0853-4850-971A-C738A237E3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10675" y="419100"/>
          <a:ext cx="1257300" cy="1019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76199</xdr:colOff>
      <xdr:row>2</xdr:row>
      <xdr:rowOff>76200</xdr:rowOff>
    </xdr:from>
    <xdr:to>
      <xdr:col>3</xdr:col>
      <xdr:colOff>1933574</xdr:colOff>
      <xdr:row>6</xdr:row>
      <xdr:rowOff>209550</xdr:rowOff>
    </xdr:to>
    <xdr:pic>
      <xdr:nvPicPr>
        <xdr:cNvPr id="3" name="Picture 314">
          <a:extLst>
            <a:ext uri="{FF2B5EF4-FFF2-40B4-BE49-F238E27FC236}">
              <a16:creationId xmlns:a16="http://schemas.microsoft.com/office/drawing/2014/main" id="{E574179F-A4A8-4778-8475-77C81E6CD5F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44174" y="400050"/>
          <a:ext cx="185737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xdr:from>
      <xdr:col>3</xdr:col>
      <xdr:colOff>66674</xdr:colOff>
      <xdr:row>2</xdr:row>
      <xdr:rowOff>66675</xdr:rowOff>
    </xdr:from>
    <xdr:to>
      <xdr:col>3</xdr:col>
      <xdr:colOff>1981199</xdr:colOff>
      <xdr:row>6</xdr:row>
      <xdr:rowOff>266700</xdr:rowOff>
    </xdr:to>
    <xdr:pic>
      <xdr:nvPicPr>
        <xdr:cNvPr id="2" name="Picture 11">
          <a:extLst>
            <a:ext uri="{FF2B5EF4-FFF2-40B4-BE49-F238E27FC236}">
              <a16:creationId xmlns:a16="http://schemas.microsoft.com/office/drawing/2014/main" id="{D9E5AA94-29AB-4B87-B3BA-1F3BA20CEEB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534649" y="390525"/>
          <a:ext cx="1914525" cy="885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257176</xdr:colOff>
      <xdr:row>2</xdr:row>
      <xdr:rowOff>52342</xdr:rowOff>
    </xdr:from>
    <xdr:to>
      <xdr:col>2</xdr:col>
      <xdr:colOff>1990725</xdr:colOff>
      <xdr:row>6</xdr:row>
      <xdr:rowOff>360562</xdr:rowOff>
    </xdr:to>
    <xdr:pic>
      <xdr:nvPicPr>
        <xdr:cNvPr id="3" name="Picture 327">
          <a:extLst>
            <a:ext uri="{FF2B5EF4-FFF2-40B4-BE49-F238E27FC236}">
              <a16:creationId xmlns:a16="http://schemas.microsoft.com/office/drawing/2014/main" id="{95405FD1-F4A7-42C9-912B-C131CAC416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344026" y="376192"/>
          <a:ext cx="1123949" cy="8987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2.xml><?xml version="1.0" encoding="utf-8"?>
<xdr:wsDr xmlns:xdr="http://schemas.openxmlformats.org/drawingml/2006/spreadsheetDrawing" xmlns:a="http://schemas.openxmlformats.org/drawingml/2006/main">
  <xdr:twoCellAnchor>
    <xdr:from>
      <xdr:col>2</xdr:col>
      <xdr:colOff>47625</xdr:colOff>
      <xdr:row>2</xdr:row>
      <xdr:rowOff>66675</xdr:rowOff>
    </xdr:from>
    <xdr:to>
      <xdr:col>2</xdr:col>
      <xdr:colOff>1971675</xdr:colOff>
      <xdr:row>6</xdr:row>
      <xdr:rowOff>285750</xdr:rowOff>
    </xdr:to>
    <xdr:pic>
      <xdr:nvPicPr>
        <xdr:cNvPr id="2" name="Picture 296">
          <a:extLst>
            <a:ext uri="{FF2B5EF4-FFF2-40B4-BE49-F238E27FC236}">
              <a16:creationId xmlns:a16="http://schemas.microsoft.com/office/drawing/2014/main" id="{B761D314-28FF-4038-BBAA-63B76467D4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34475" y="390525"/>
          <a:ext cx="1333500" cy="981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47625</xdr:rowOff>
    </xdr:from>
    <xdr:to>
      <xdr:col>3</xdr:col>
      <xdr:colOff>2009774</xdr:colOff>
      <xdr:row>6</xdr:row>
      <xdr:rowOff>238125</xdr:rowOff>
    </xdr:to>
    <xdr:pic>
      <xdr:nvPicPr>
        <xdr:cNvPr id="3" name="Picture 314">
          <a:extLst>
            <a:ext uri="{FF2B5EF4-FFF2-40B4-BE49-F238E27FC236}">
              <a16:creationId xmlns:a16="http://schemas.microsoft.com/office/drawing/2014/main" id="{494ABD4D-A83F-47A3-80D4-664A7E9FB6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4" y="371475"/>
          <a:ext cx="1952625"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xdr:from>
      <xdr:col>2</xdr:col>
      <xdr:colOff>47625</xdr:colOff>
      <xdr:row>2</xdr:row>
      <xdr:rowOff>95250</xdr:rowOff>
    </xdr:from>
    <xdr:to>
      <xdr:col>2</xdr:col>
      <xdr:colOff>1933574</xdr:colOff>
      <xdr:row>6</xdr:row>
      <xdr:rowOff>276225</xdr:rowOff>
    </xdr:to>
    <xdr:pic>
      <xdr:nvPicPr>
        <xdr:cNvPr id="2" name="Picture 291">
          <a:extLst>
            <a:ext uri="{FF2B5EF4-FFF2-40B4-BE49-F238E27FC236}">
              <a16:creationId xmlns:a16="http://schemas.microsoft.com/office/drawing/2014/main" id="{87F0DA89-6855-4B4F-BF62-704030D09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34475" y="419100"/>
          <a:ext cx="1333499"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57149</xdr:colOff>
      <xdr:row>2</xdr:row>
      <xdr:rowOff>85725</xdr:rowOff>
    </xdr:from>
    <xdr:to>
      <xdr:col>3</xdr:col>
      <xdr:colOff>2009774</xdr:colOff>
      <xdr:row>6</xdr:row>
      <xdr:rowOff>180975</xdr:rowOff>
    </xdr:to>
    <xdr:pic>
      <xdr:nvPicPr>
        <xdr:cNvPr id="3" name="Picture 314">
          <a:extLst>
            <a:ext uri="{FF2B5EF4-FFF2-40B4-BE49-F238E27FC236}">
              <a16:creationId xmlns:a16="http://schemas.microsoft.com/office/drawing/2014/main" id="{588972D9-99C4-4CDC-89EE-C64629D05F2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25124" y="409575"/>
          <a:ext cx="1952625"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4.xml><?xml version="1.0" encoding="utf-8"?>
<xdr:wsDr xmlns:xdr="http://schemas.openxmlformats.org/drawingml/2006/spreadsheetDrawing" xmlns:a="http://schemas.openxmlformats.org/drawingml/2006/main">
  <xdr:twoCellAnchor>
    <xdr:from>
      <xdr:col>2</xdr:col>
      <xdr:colOff>104775</xdr:colOff>
      <xdr:row>2</xdr:row>
      <xdr:rowOff>114300</xdr:rowOff>
    </xdr:from>
    <xdr:to>
      <xdr:col>2</xdr:col>
      <xdr:colOff>1971674</xdr:colOff>
      <xdr:row>6</xdr:row>
      <xdr:rowOff>352425</xdr:rowOff>
    </xdr:to>
    <xdr:pic>
      <xdr:nvPicPr>
        <xdr:cNvPr id="2" name="Picture 290">
          <a:extLst>
            <a:ext uri="{FF2B5EF4-FFF2-40B4-BE49-F238E27FC236}">
              <a16:creationId xmlns:a16="http://schemas.microsoft.com/office/drawing/2014/main" id="{4ED4EFC1-4CC8-4278-A242-0E63DFC380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1625" y="438150"/>
          <a:ext cx="1276349"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38100</xdr:colOff>
      <xdr:row>2</xdr:row>
      <xdr:rowOff>57150</xdr:rowOff>
    </xdr:from>
    <xdr:to>
      <xdr:col>3</xdr:col>
      <xdr:colOff>1981200</xdr:colOff>
      <xdr:row>6</xdr:row>
      <xdr:rowOff>190500</xdr:rowOff>
    </xdr:to>
    <xdr:pic>
      <xdr:nvPicPr>
        <xdr:cNvPr id="3" name="Picture 314">
          <a:extLst>
            <a:ext uri="{FF2B5EF4-FFF2-40B4-BE49-F238E27FC236}">
              <a16:creationId xmlns:a16="http://schemas.microsoft.com/office/drawing/2014/main" id="{4758AFB1-5B43-435A-889C-27E72E445E0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06075" y="381000"/>
          <a:ext cx="194310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5.xml><?xml version="1.0" encoding="utf-8"?>
<xdr:wsDr xmlns:xdr="http://schemas.openxmlformats.org/drawingml/2006/spreadsheetDrawing" xmlns:a="http://schemas.openxmlformats.org/drawingml/2006/main">
  <xdr:twoCellAnchor>
    <xdr:from>
      <xdr:col>2</xdr:col>
      <xdr:colOff>104775</xdr:colOff>
      <xdr:row>2</xdr:row>
      <xdr:rowOff>95250</xdr:rowOff>
    </xdr:from>
    <xdr:to>
      <xdr:col>2</xdr:col>
      <xdr:colOff>1962150</xdr:colOff>
      <xdr:row>6</xdr:row>
      <xdr:rowOff>285749</xdr:rowOff>
    </xdr:to>
    <xdr:pic>
      <xdr:nvPicPr>
        <xdr:cNvPr id="2" name="Picture 306">
          <a:extLst>
            <a:ext uri="{FF2B5EF4-FFF2-40B4-BE49-F238E27FC236}">
              <a16:creationId xmlns:a16="http://schemas.microsoft.com/office/drawing/2014/main" id="{A3112B52-83A1-45A0-9A13-123B01F91B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91625" y="419100"/>
          <a:ext cx="1276350" cy="9524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76200</xdr:rowOff>
    </xdr:from>
    <xdr:to>
      <xdr:col>3</xdr:col>
      <xdr:colOff>1895475</xdr:colOff>
      <xdr:row>6</xdr:row>
      <xdr:rowOff>152400</xdr:rowOff>
    </xdr:to>
    <xdr:pic>
      <xdr:nvPicPr>
        <xdr:cNvPr id="3" name="Picture 314">
          <a:extLst>
            <a:ext uri="{FF2B5EF4-FFF2-40B4-BE49-F238E27FC236}">
              <a16:creationId xmlns:a16="http://schemas.microsoft.com/office/drawing/2014/main" id="{4420BFB4-F0D0-44D5-AF5D-9C4340787A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10850" y="400050"/>
          <a:ext cx="1752600" cy="838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6.xml><?xml version="1.0" encoding="utf-8"?>
<xdr:wsDr xmlns:xdr="http://schemas.openxmlformats.org/drawingml/2006/spreadsheetDrawing" xmlns:a="http://schemas.openxmlformats.org/drawingml/2006/main">
  <xdr:twoCellAnchor>
    <xdr:from>
      <xdr:col>2</xdr:col>
      <xdr:colOff>66675</xdr:colOff>
      <xdr:row>2</xdr:row>
      <xdr:rowOff>76200</xdr:rowOff>
    </xdr:from>
    <xdr:to>
      <xdr:col>2</xdr:col>
      <xdr:colOff>1990725</xdr:colOff>
      <xdr:row>6</xdr:row>
      <xdr:rowOff>409575</xdr:rowOff>
    </xdr:to>
    <xdr:pic>
      <xdr:nvPicPr>
        <xdr:cNvPr id="2" name="Picture 312">
          <a:extLst>
            <a:ext uri="{FF2B5EF4-FFF2-40B4-BE49-F238E27FC236}">
              <a16:creationId xmlns:a16="http://schemas.microsoft.com/office/drawing/2014/main" id="{821DDA3E-FE8F-4B6B-979A-3E9B254FD2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53525" y="400050"/>
          <a:ext cx="1314450" cy="1095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76200</xdr:colOff>
      <xdr:row>2</xdr:row>
      <xdr:rowOff>161925</xdr:rowOff>
    </xdr:from>
    <xdr:to>
      <xdr:col>3</xdr:col>
      <xdr:colOff>1990725</xdr:colOff>
      <xdr:row>6</xdr:row>
      <xdr:rowOff>295275</xdr:rowOff>
    </xdr:to>
    <xdr:pic>
      <xdr:nvPicPr>
        <xdr:cNvPr id="3" name="Picture 314">
          <a:extLst>
            <a:ext uri="{FF2B5EF4-FFF2-40B4-BE49-F238E27FC236}">
              <a16:creationId xmlns:a16="http://schemas.microsoft.com/office/drawing/2014/main" id="{ADB62D70-1EF5-41CA-92CD-CB467FC8EAE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44175" y="485775"/>
          <a:ext cx="1914525"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xdr:from>
      <xdr:col>2</xdr:col>
      <xdr:colOff>57151</xdr:colOff>
      <xdr:row>2</xdr:row>
      <xdr:rowOff>104775</xdr:rowOff>
    </xdr:from>
    <xdr:to>
      <xdr:col>2</xdr:col>
      <xdr:colOff>1952625</xdr:colOff>
      <xdr:row>6</xdr:row>
      <xdr:rowOff>304800</xdr:rowOff>
    </xdr:to>
    <xdr:pic>
      <xdr:nvPicPr>
        <xdr:cNvPr id="2" name="Picture 305">
          <a:extLst>
            <a:ext uri="{FF2B5EF4-FFF2-40B4-BE49-F238E27FC236}">
              <a16:creationId xmlns:a16="http://schemas.microsoft.com/office/drawing/2014/main" id="{BF48494C-3497-4FE2-A6A0-81C3946B00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44001" y="428625"/>
          <a:ext cx="13239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47625</xdr:colOff>
      <xdr:row>2</xdr:row>
      <xdr:rowOff>76200</xdr:rowOff>
    </xdr:from>
    <xdr:to>
      <xdr:col>3</xdr:col>
      <xdr:colOff>1952625</xdr:colOff>
      <xdr:row>6</xdr:row>
      <xdr:rowOff>209550</xdr:rowOff>
    </xdr:to>
    <xdr:pic>
      <xdr:nvPicPr>
        <xdr:cNvPr id="3" name="Picture 314">
          <a:extLst>
            <a:ext uri="{FF2B5EF4-FFF2-40B4-BE49-F238E27FC236}">
              <a16:creationId xmlns:a16="http://schemas.microsoft.com/office/drawing/2014/main" id="{1106E179-8085-4D43-880B-627F63535E1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15600" y="400050"/>
          <a:ext cx="1905000" cy="89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xdr:from>
      <xdr:col>3</xdr:col>
      <xdr:colOff>95251</xdr:colOff>
      <xdr:row>2</xdr:row>
      <xdr:rowOff>66675</xdr:rowOff>
    </xdr:from>
    <xdr:to>
      <xdr:col>3</xdr:col>
      <xdr:colOff>1981201</xdr:colOff>
      <xdr:row>7</xdr:row>
      <xdr:rowOff>123825</xdr:rowOff>
    </xdr:to>
    <xdr:pic>
      <xdr:nvPicPr>
        <xdr:cNvPr id="2" name="Picture 1">
          <a:extLst>
            <a:ext uri="{FF2B5EF4-FFF2-40B4-BE49-F238E27FC236}">
              <a16:creationId xmlns:a16="http://schemas.microsoft.com/office/drawing/2014/main" id="{BC2A17D2-75E9-4153-92B9-22AA50C2E6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96551" y="390525"/>
          <a:ext cx="1885950" cy="100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85725</xdr:colOff>
      <xdr:row>2</xdr:row>
      <xdr:rowOff>104775</xdr:rowOff>
    </xdr:from>
    <xdr:to>
      <xdr:col>2</xdr:col>
      <xdr:colOff>1829828</xdr:colOff>
      <xdr:row>7</xdr:row>
      <xdr:rowOff>149564</xdr:rowOff>
    </xdr:to>
    <xdr:pic>
      <xdr:nvPicPr>
        <xdr:cNvPr id="4" name="Picture 3">
          <a:extLst>
            <a:ext uri="{FF2B5EF4-FFF2-40B4-BE49-F238E27FC236}">
              <a16:creationId xmlns:a16="http://schemas.microsoft.com/office/drawing/2014/main" id="{A53D86F6-9CD2-4019-972B-93AADAC458D6}"/>
            </a:ext>
          </a:extLst>
        </xdr:cNvPr>
        <xdr:cNvPicPr>
          <a:picLocks noChangeAspect="1"/>
        </xdr:cNvPicPr>
      </xdr:nvPicPr>
      <xdr:blipFill>
        <a:blip xmlns:r="http://schemas.openxmlformats.org/officeDocument/2006/relationships" r:embed="rId2"/>
        <a:stretch>
          <a:fillRect/>
        </a:stretch>
      </xdr:blipFill>
      <xdr:spPr>
        <a:xfrm>
          <a:off x="6886575" y="485775"/>
          <a:ext cx="1744103" cy="997289"/>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xdr:from>
      <xdr:col>2</xdr:col>
      <xdr:colOff>66675</xdr:colOff>
      <xdr:row>2</xdr:row>
      <xdr:rowOff>114299</xdr:rowOff>
    </xdr:from>
    <xdr:to>
      <xdr:col>2</xdr:col>
      <xdr:colOff>1933575</xdr:colOff>
      <xdr:row>6</xdr:row>
      <xdr:rowOff>428624</xdr:rowOff>
    </xdr:to>
    <xdr:pic>
      <xdr:nvPicPr>
        <xdr:cNvPr id="2" name="Picture 1">
          <a:extLst>
            <a:ext uri="{FF2B5EF4-FFF2-40B4-BE49-F238E27FC236}">
              <a16:creationId xmlns:a16="http://schemas.microsoft.com/office/drawing/2014/main" id="{B7FB7150-F53C-4F1A-BD59-EC6566DD42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153525" y="438149"/>
          <a:ext cx="1314450" cy="1028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79277</xdr:colOff>
      <xdr:row>2</xdr:row>
      <xdr:rowOff>180974</xdr:rowOff>
    </xdr:from>
    <xdr:to>
      <xdr:col>3</xdr:col>
      <xdr:colOff>1962151</xdr:colOff>
      <xdr:row>6</xdr:row>
      <xdr:rowOff>400049</xdr:rowOff>
    </xdr:to>
    <xdr:pic>
      <xdr:nvPicPr>
        <xdr:cNvPr id="3" name="Picture 2">
          <a:extLst>
            <a:ext uri="{FF2B5EF4-FFF2-40B4-BE49-F238E27FC236}">
              <a16:creationId xmlns:a16="http://schemas.microsoft.com/office/drawing/2014/main" id="{070DB1CA-F2FC-41CD-B622-C879E4B253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47252" y="504824"/>
          <a:ext cx="1882874" cy="962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0.xml><?xml version="1.0" encoding="utf-8"?>
<xdr:wsDr xmlns:xdr="http://schemas.openxmlformats.org/drawingml/2006/spreadsheetDrawing" xmlns:a="http://schemas.openxmlformats.org/drawingml/2006/main">
  <xdr:twoCellAnchor>
    <xdr:from>
      <xdr:col>2</xdr:col>
      <xdr:colOff>123824</xdr:colOff>
      <xdr:row>2</xdr:row>
      <xdr:rowOff>180975</xdr:rowOff>
    </xdr:from>
    <xdr:to>
      <xdr:col>2</xdr:col>
      <xdr:colOff>2038349</xdr:colOff>
      <xdr:row>7</xdr:row>
      <xdr:rowOff>190500</xdr:rowOff>
    </xdr:to>
    <xdr:pic>
      <xdr:nvPicPr>
        <xdr:cNvPr id="2" name="Picture 330">
          <a:extLst>
            <a:ext uri="{FF2B5EF4-FFF2-40B4-BE49-F238E27FC236}">
              <a16:creationId xmlns:a16="http://schemas.microsoft.com/office/drawing/2014/main" id="{23AD48E9-8E9B-433E-A1CB-62B28807F70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43024" y="485775"/>
          <a:ext cx="485775" cy="809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142875</xdr:colOff>
      <xdr:row>2</xdr:row>
      <xdr:rowOff>171449</xdr:rowOff>
    </xdr:from>
    <xdr:to>
      <xdr:col>3</xdr:col>
      <xdr:colOff>1971675</xdr:colOff>
      <xdr:row>7</xdr:row>
      <xdr:rowOff>85724</xdr:rowOff>
    </xdr:to>
    <xdr:pic>
      <xdr:nvPicPr>
        <xdr:cNvPr id="3" name="Picture 12">
          <a:extLst>
            <a:ext uri="{FF2B5EF4-FFF2-40B4-BE49-F238E27FC236}">
              <a16:creationId xmlns:a16="http://schemas.microsoft.com/office/drawing/2014/main" id="{14780E7F-AD6C-4A30-BA8C-96DFEEB523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5" y="485774"/>
          <a:ext cx="46672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1.xml><?xml version="1.0" encoding="utf-8"?>
<xdr:wsDr xmlns:xdr="http://schemas.openxmlformats.org/drawingml/2006/spreadsheetDrawing" xmlns:a="http://schemas.openxmlformats.org/drawingml/2006/main">
  <xdr:twoCellAnchor>
    <xdr:from>
      <xdr:col>3</xdr:col>
      <xdr:colOff>47624</xdr:colOff>
      <xdr:row>3</xdr:row>
      <xdr:rowOff>0</xdr:rowOff>
    </xdr:from>
    <xdr:to>
      <xdr:col>3</xdr:col>
      <xdr:colOff>1981199</xdr:colOff>
      <xdr:row>6</xdr:row>
      <xdr:rowOff>114300</xdr:rowOff>
    </xdr:to>
    <xdr:pic>
      <xdr:nvPicPr>
        <xdr:cNvPr id="2" name="Picture 11">
          <a:extLst>
            <a:ext uri="{FF2B5EF4-FFF2-40B4-BE49-F238E27FC236}">
              <a16:creationId xmlns:a16="http://schemas.microsoft.com/office/drawing/2014/main" id="{4324C9F4-DE46-4641-A0DA-45461C1130B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6424" y="485775"/>
          <a:ext cx="5619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57150</xdr:colOff>
      <xdr:row>3</xdr:row>
      <xdr:rowOff>47625</xdr:rowOff>
    </xdr:from>
    <xdr:to>
      <xdr:col>2</xdr:col>
      <xdr:colOff>1952625</xdr:colOff>
      <xdr:row>6</xdr:row>
      <xdr:rowOff>190500</xdr:rowOff>
    </xdr:to>
    <xdr:pic>
      <xdr:nvPicPr>
        <xdr:cNvPr id="3" name="Picture 327">
          <a:extLst>
            <a:ext uri="{FF2B5EF4-FFF2-40B4-BE49-F238E27FC236}">
              <a16:creationId xmlns:a16="http://schemas.microsoft.com/office/drawing/2014/main" id="{DB2264DC-B71B-4C39-80A8-8DAD299290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76350" y="533400"/>
          <a:ext cx="552450"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2.xml><?xml version="1.0" encoding="utf-8"?>
<xdr:wsDr xmlns:xdr="http://schemas.openxmlformats.org/drawingml/2006/spreadsheetDrawing" xmlns:a="http://schemas.openxmlformats.org/drawingml/2006/main">
  <xdr:twoCellAnchor>
    <xdr:from>
      <xdr:col>2</xdr:col>
      <xdr:colOff>95251</xdr:colOff>
      <xdr:row>2</xdr:row>
      <xdr:rowOff>171449</xdr:rowOff>
    </xdr:from>
    <xdr:to>
      <xdr:col>2</xdr:col>
      <xdr:colOff>1971675</xdr:colOff>
      <xdr:row>6</xdr:row>
      <xdr:rowOff>57148</xdr:rowOff>
    </xdr:to>
    <xdr:pic>
      <xdr:nvPicPr>
        <xdr:cNvPr id="2" name="Picture 323">
          <a:extLst>
            <a:ext uri="{FF2B5EF4-FFF2-40B4-BE49-F238E27FC236}">
              <a16:creationId xmlns:a16="http://schemas.microsoft.com/office/drawing/2014/main" id="{59E11A04-1089-403C-A6F2-032DB96C45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14451" y="485774"/>
          <a:ext cx="514349" cy="5429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133351</xdr:rowOff>
    </xdr:from>
    <xdr:to>
      <xdr:col>3</xdr:col>
      <xdr:colOff>1971674</xdr:colOff>
      <xdr:row>5</xdr:row>
      <xdr:rowOff>180975</xdr:rowOff>
    </xdr:to>
    <xdr:pic>
      <xdr:nvPicPr>
        <xdr:cNvPr id="3" name="Picture 12">
          <a:extLst>
            <a:ext uri="{FF2B5EF4-FFF2-40B4-BE49-F238E27FC236}">
              <a16:creationId xmlns:a16="http://schemas.microsoft.com/office/drawing/2014/main" id="{DEEE8B55-1244-4A64-AFA9-4F8883F3998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57201"/>
          <a:ext cx="542924" cy="51434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3.xml><?xml version="1.0" encoding="utf-8"?>
<xdr:wsDr xmlns:xdr="http://schemas.openxmlformats.org/drawingml/2006/spreadsheetDrawing" xmlns:a="http://schemas.openxmlformats.org/drawingml/2006/main">
  <xdr:twoCellAnchor>
    <xdr:from>
      <xdr:col>2</xdr:col>
      <xdr:colOff>85725</xdr:colOff>
      <xdr:row>2</xdr:row>
      <xdr:rowOff>85725</xdr:rowOff>
    </xdr:from>
    <xdr:to>
      <xdr:col>2</xdr:col>
      <xdr:colOff>1981200</xdr:colOff>
      <xdr:row>6</xdr:row>
      <xdr:rowOff>38100</xdr:rowOff>
    </xdr:to>
    <xdr:pic>
      <xdr:nvPicPr>
        <xdr:cNvPr id="2" name="Picture 327">
          <a:extLst>
            <a:ext uri="{FF2B5EF4-FFF2-40B4-BE49-F238E27FC236}">
              <a16:creationId xmlns:a16="http://schemas.microsoft.com/office/drawing/2014/main" id="{CDD20076-5AB2-46A9-907F-3669BDB23C5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85725</xdr:rowOff>
    </xdr:from>
    <xdr:to>
      <xdr:col>2</xdr:col>
      <xdr:colOff>1981200</xdr:colOff>
      <xdr:row>6</xdr:row>
      <xdr:rowOff>38100</xdr:rowOff>
    </xdr:to>
    <xdr:pic>
      <xdr:nvPicPr>
        <xdr:cNvPr id="3" name="Picture 327">
          <a:extLst>
            <a:ext uri="{FF2B5EF4-FFF2-40B4-BE49-F238E27FC236}">
              <a16:creationId xmlns:a16="http://schemas.microsoft.com/office/drawing/2014/main" id="{251DADF4-388A-4742-B6B3-8D9A00A51EA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5" y="409575"/>
          <a:ext cx="52387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95250</xdr:rowOff>
    </xdr:from>
    <xdr:to>
      <xdr:col>3</xdr:col>
      <xdr:colOff>1971674</xdr:colOff>
      <xdr:row>6</xdr:row>
      <xdr:rowOff>28575</xdr:rowOff>
    </xdr:to>
    <xdr:pic>
      <xdr:nvPicPr>
        <xdr:cNvPr id="4" name="Picture 12">
          <a:extLst>
            <a:ext uri="{FF2B5EF4-FFF2-40B4-BE49-F238E27FC236}">
              <a16:creationId xmlns:a16="http://schemas.microsoft.com/office/drawing/2014/main" id="{F85103D4-8F97-477C-8DE5-4B6EAC7BB44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19100"/>
          <a:ext cx="542924" cy="581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4.xml><?xml version="1.0" encoding="utf-8"?>
<xdr:wsDr xmlns:xdr="http://schemas.openxmlformats.org/drawingml/2006/spreadsheetDrawing" xmlns:a="http://schemas.openxmlformats.org/drawingml/2006/main">
  <xdr:twoCellAnchor>
    <xdr:from>
      <xdr:col>2</xdr:col>
      <xdr:colOff>38100</xdr:colOff>
      <xdr:row>2</xdr:row>
      <xdr:rowOff>152400</xdr:rowOff>
    </xdr:from>
    <xdr:to>
      <xdr:col>2</xdr:col>
      <xdr:colOff>1962150</xdr:colOff>
      <xdr:row>5</xdr:row>
      <xdr:rowOff>466725</xdr:rowOff>
    </xdr:to>
    <xdr:pic>
      <xdr:nvPicPr>
        <xdr:cNvPr id="2" name="Picture 315">
          <a:extLst>
            <a:ext uri="{FF2B5EF4-FFF2-40B4-BE49-F238E27FC236}">
              <a16:creationId xmlns:a16="http://schemas.microsoft.com/office/drawing/2014/main" id="{A76B3D2B-4F4D-408E-883F-0DB939F3FF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7300" y="476250"/>
          <a:ext cx="571500"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142874</xdr:colOff>
      <xdr:row>2</xdr:row>
      <xdr:rowOff>161924</xdr:rowOff>
    </xdr:from>
    <xdr:to>
      <xdr:col>3</xdr:col>
      <xdr:colOff>1981199</xdr:colOff>
      <xdr:row>5</xdr:row>
      <xdr:rowOff>390524</xdr:rowOff>
    </xdr:to>
    <xdr:pic>
      <xdr:nvPicPr>
        <xdr:cNvPr id="3" name="Picture 13">
          <a:extLst>
            <a:ext uri="{FF2B5EF4-FFF2-40B4-BE49-F238E27FC236}">
              <a16:creationId xmlns:a16="http://schemas.microsoft.com/office/drawing/2014/main" id="{296B5478-6E70-47E3-99D8-12AD045E40A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71674" y="485774"/>
          <a:ext cx="46672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5.xml><?xml version="1.0" encoding="utf-8"?>
<xdr:wsDr xmlns:xdr="http://schemas.openxmlformats.org/drawingml/2006/spreadsheetDrawing" xmlns:a="http://schemas.openxmlformats.org/drawingml/2006/main">
  <xdr:twoCellAnchor>
    <xdr:from>
      <xdr:col>2</xdr:col>
      <xdr:colOff>57149</xdr:colOff>
      <xdr:row>2</xdr:row>
      <xdr:rowOff>66675</xdr:rowOff>
    </xdr:from>
    <xdr:to>
      <xdr:col>2</xdr:col>
      <xdr:colOff>1971674</xdr:colOff>
      <xdr:row>6</xdr:row>
      <xdr:rowOff>152400</xdr:rowOff>
    </xdr:to>
    <xdr:pic>
      <xdr:nvPicPr>
        <xdr:cNvPr id="2" name="Picture 2">
          <a:extLst>
            <a:ext uri="{FF2B5EF4-FFF2-40B4-BE49-F238E27FC236}">
              <a16:creationId xmlns:a16="http://schemas.microsoft.com/office/drawing/2014/main" id="{A0D6E261-8EA6-4319-B532-482EFF6430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6349" y="390525"/>
          <a:ext cx="552450"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28575</xdr:colOff>
      <xdr:row>2</xdr:row>
      <xdr:rowOff>161925</xdr:rowOff>
    </xdr:from>
    <xdr:to>
      <xdr:col>3</xdr:col>
      <xdr:colOff>2009775</xdr:colOff>
      <xdr:row>6</xdr:row>
      <xdr:rowOff>114300</xdr:rowOff>
    </xdr:to>
    <xdr:pic>
      <xdr:nvPicPr>
        <xdr:cNvPr id="3" name="Picture 2">
          <a:extLst>
            <a:ext uri="{FF2B5EF4-FFF2-40B4-BE49-F238E27FC236}">
              <a16:creationId xmlns:a16="http://schemas.microsoft.com/office/drawing/2014/main" id="{5FB8DD8B-6B20-4E40-88C6-4D472AAE16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57375" y="485775"/>
          <a:ext cx="581025" cy="600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6.xml><?xml version="1.0" encoding="utf-8"?>
<xdr:wsDr xmlns:xdr="http://schemas.openxmlformats.org/drawingml/2006/spreadsheetDrawing" xmlns:a="http://schemas.openxmlformats.org/drawingml/2006/main">
  <xdr:twoCellAnchor>
    <xdr:from>
      <xdr:col>2</xdr:col>
      <xdr:colOff>47625</xdr:colOff>
      <xdr:row>2</xdr:row>
      <xdr:rowOff>114300</xdr:rowOff>
    </xdr:from>
    <xdr:to>
      <xdr:col>2</xdr:col>
      <xdr:colOff>1943100</xdr:colOff>
      <xdr:row>6</xdr:row>
      <xdr:rowOff>190500</xdr:rowOff>
    </xdr:to>
    <xdr:pic>
      <xdr:nvPicPr>
        <xdr:cNvPr id="2" name="Picture 327">
          <a:extLst>
            <a:ext uri="{FF2B5EF4-FFF2-40B4-BE49-F238E27FC236}">
              <a16:creationId xmlns:a16="http://schemas.microsoft.com/office/drawing/2014/main" id="{03660A87-05FE-444C-B510-ED9ADA825D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66825" y="438150"/>
          <a:ext cx="561975" cy="695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66675</xdr:colOff>
      <xdr:row>2</xdr:row>
      <xdr:rowOff>76201</xdr:rowOff>
    </xdr:from>
    <xdr:to>
      <xdr:col>3</xdr:col>
      <xdr:colOff>2009775</xdr:colOff>
      <xdr:row>6</xdr:row>
      <xdr:rowOff>142875</xdr:rowOff>
    </xdr:to>
    <xdr:pic>
      <xdr:nvPicPr>
        <xdr:cNvPr id="3" name="Picture 11">
          <a:extLst>
            <a:ext uri="{FF2B5EF4-FFF2-40B4-BE49-F238E27FC236}">
              <a16:creationId xmlns:a16="http://schemas.microsoft.com/office/drawing/2014/main" id="{7E5C66B1-B33C-446C-BC51-3B49688E28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7.xml><?xml version="1.0" encoding="utf-8"?>
<xdr:wsDr xmlns:xdr="http://schemas.openxmlformats.org/drawingml/2006/spreadsheetDrawing" xmlns:a="http://schemas.openxmlformats.org/drawingml/2006/main">
  <xdr:twoCellAnchor>
    <xdr:from>
      <xdr:col>3</xdr:col>
      <xdr:colOff>66675</xdr:colOff>
      <xdr:row>2</xdr:row>
      <xdr:rowOff>76201</xdr:rowOff>
    </xdr:from>
    <xdr:to>
      <xdr:col>3</xdr:col>
      <xdr:colOff>2009775</xdr:colOff>
      <xdr:row>6</xdr:row>
      <xdr:rowOff>142875</xdr:rowOff>
    </xdr:to>
    <xdr:pic>
      <xdr:nvPicPr>
        <xdr:cNvPr id="2" name="Picture 11">
          <a:extLst>
            <a:ext uri="{FF2B5EF4-FFF2-40B4-BE49-F238E27FC236}">
              <a16:creationId xmlns:a16="http://schemas.microsoft.com/office/drawing/2014/main" id="{E26F99FF-6F04-47F6-BD90-3CF1EA74CB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400051"/>
          <a:ext cx="542925" cy="7143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152400</xdr:colOff>
      <xdr:row>2</xdr:row>
      <xdr:rowOff>57150</xdr:rowOff>
    </xdr:from>
    <xdr:to>
      <xdr:col>2</xdr:col>
      <xdr:colOff>1971675</xdr:colOff>
      <xdr:row>6</xdr:row>
      <xdr:rowOff>84337</xdr:rowOff>
    </xdr:to>
    <xdr:pic>
      <xdr:nvPicPr>
        <xdr:cNvPr id="3" name="Picture 327">
          <a:extLst>
            <a:ext uri="{FF2B5EF4-FFF2-40B4-BE49-F238E27FC236}">
              <a16:creationId xmlns:a16="http://schemas.microsoft.com/office/drawing/2014/main" id="{F70F1740-B75C-45F1-B740-342EB5A93D3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71600" y="381000"/>
          <a:ext cx="457200" cy="6748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8.xml><?xml version="1.0" encoding="utf-8"?>
<xdr:wsDr xmlns:xdr="http://schemas.openxmlformats.org/drawingml/2006/spreadsheetDrawing" xmlns:a="http://schemas.openxmlformats.org/drawingml/2006/main">
  <xdr:twoCellAnchor>
    <xdr:from>
      <xdr:col>3</xdr:col>
      <xdr:colOff>152400</xdr:colOff>
      <xdr:row>2</xdr:row>
      <xdr:rowOff>161925</xdr:rowOff>
    </xdr:from>
    <xdr:to>
      <xdr:col>3</xdr:col>
      <xdr:colOff>1905001</xdr:colOff>
      <xdr:row>6</xdr:row>
      <xdr:rowOff>28575</xdr:rowOff>
    </xdr:to>
    <xdr:pic>
      <xdr:nvPicPr>
        <xdr:cNvPr id="3" name="Picture 12">
          <a:extLst>
            <a:ext uri="{FF2B5EF4-FFF2-40B4-BE49-F238E27FC236}">
              <a16:creationId xmlns:a16="http://schemas.microsoft.com/office/drawing/2014/main" id="{278F0354-6960-444E-B3A1-BCAA25290D3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81200" y="485775"/>
          <a:ext cx="457201"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133351</xdr:rowOff>
    </xdr:from>
    <xdr:to>
      <xdr:col>2</xdr:col>
      <xdr:colOff>1981199</xdr:colOff>
      <xdr:row>6</xdr:row>
      <xdr:rowOff>133351</xdr:rowOff>
    </xdr:to>
    <xdr:pic>
      <xdr:nvPicPr>
        <xdr:cNvPr id="4" name="Picture 323">
          <a:extLst>
            <a:ext uri="{FF2B5EF4-FFF2-40B4-BE49-F238E27FC236}">
              <a16:creationId xmlns:a16="http://schemas.microsoft.com/office/drawing/2014/main" id="{34AFEF16-BC39-4CD9-AB4F-4690B2DA29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67525" y="514351"/>
          <a:ext cx="1876424"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9.xml><?xml version="1.0" encoding="utf-8"?>
<xdr:wsDr xmlns:xdr="http://schemas.openxmlformats.org/drawingml/2006/spreadsheetDrawing" xmlns:a="http://schemas.openxmlformats.org/drawingml/2006/main">
  <xdr:twoCellAnchor>
    <xdr:from>
      <xdr:col>3</xdr:col>
      <xdr:colOff>104775</xdr:colOff>
      <xdr:row>3</xdr:row>
      <xdr:rowOff>28575</xdr:rowOff>
    </xdr:from>
    <xdr:to>
      <xdr:col>3</xdr:col>
      <xdr:colOff>2009774</xdr:colOff>
      <xdr:row>6</xdr:row>
      <xdr:rowOff>152400</xdr:rowOff>
    </xdr:to>
    <xdr:pic>
      <xdr:nvPicPr>
        <xdr:cNvPr id="2" name="Picture 12">
          <a:extLst>
            <a:ext uri="{FF2B5EF4-FFF2-40B4-BE49-F238E27FC236}">
              <a16:creationId xmlns:a16="http://schemas.microsoft.com/office/drawing/2014/main" id="{BBFD847E-E900-434B-9ED9-B173FFD52B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33575" y="514350"/>
          <a:ext cx="504824"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95250</xdr:rowOff>
    </xdr:from>
    <xdr:to>
      <xdr:col>2</xdr:col>
      <xdr:colOff>1981199</xdr:colOff>
      <xdr:row>7</xdr:row>
      <xdr:rowOff>171449</xdr:rowOff>
    </xdr:to>
    <xdr:pic>
      <xdr:nvPicPr>
        <xdr:cNvPr id="4" name="Picture 323">
          <a:extLst>
            <a:ext uri="{FF2B5EF4-FFF2-40B4-BE49-F238E27FC236}">
              <a16:creationId xmlns:a16="http://schemas.microsoft.com/office/drawing/2014/main" id="{C58AEFEF-6CBF-4102-8799-5C5AE7A46AB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67525" y="476250"/>
          <a:ext cx="1876424" cy="1219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0.xml><?xml version="1.0" encoding="utf-8"?>
<xdr:wsDr xmlns:xdr="http://schemas.openxmlformats.org/drawingml/2006/spreadsheetDrawing" xmlns:a="http://schemas.openxmlformats.org/drawingml/2006/main">
  <xdr:twoCellAnchor>
    <xdr:from>
      <xdr:col>3</xdr:col>
      <xdr:colOff>66675</xdr:colOff>
      <xdr:row>2</xdr:row>
      <xdr:rowOff>66675</xdr:rowOff>
    </xdr:from>
    <xdr:to>
      <xdr:col>3</xdr:col>
      <xdr:colOff>1981200</xdr:colOff>
      <xdr:row>6</xdr:row>
      <xdr:rowOff>66675</xdr:rowOff>
    </xdr:to>
    <xdr:pic>
      <xdr:nvPicPr>
        <xdr:cNvPr id="2" name="Picture 11">
          <a:extLst>
            <a:ext uri="{FF2B5EF4-FFF2-40B4-BE49-F238E27FC236}">
              <a16:creationId xmlns:a16="http://schemas.microsoft.com/office/drawing/2014/main" id="{2A973BC3-F24B-418C-A9D0-0EB3816DCEC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95475" y="390525"/>
          <a:ext cx="5429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47625</xdr:colOff>
      <xdr:row>2</xdr:row>
      <xdr:rowOff>57150</xdr:rowOff>
    </xdr:from>
    <xdr:to>
      <xdr:col>2</xdr:col>
      <xdr:colOff>2019300</xdr:colOff>
      <xdr:row>6</xdr:row>
      <xdr:rowOff>142875</xdr:rowOff>
    </xdr:to>
    <xdr:pic>
      <xdr:nvPicPr>
        <xdr:cNvPr id="3" name="Picture 327">
          <a:extLst>
            <a:ext uri="{FF2B5EF4-FFF2-40B4-BE49-F238E27FC236}">
              <a16:creationId xmlns:a16="http://schemas.microsoft.com/office/drawing/2014/main" id="{3E7D41C5-C666-4F3A-926F-C6F4337897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6825" y="381000"/>
          <a:ext cx="561975" cy="733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1.xml><?xml version="1.0" encoding="utf-8"?>
<xdr:wsDr xmlns:xdr="http://schemas.openxmlformats.org/drawingml/2006/spreadsheetDrawing" xmlns:a="http://schemas.openxmlformats.org/drawingml/2006/main">
  <xdr:twoCellAnchor>
    <xdr:from>
      <xdr:col>3</xdr:col>
      <xdr:colOff>38100</xdr:colOff>
      <xdr:row>2</xdr:row>
      <xdr:rowOff>180975</xdr:rowOff>
    </xdr:from>
    <xdr:to>
      <xdr:col>4</xdr:col>
      <xdr:colOff>0</xdr:colOff>
      <xdr:row>5</xdr:row>
      <xdr:rowOff>276225</xdr:rowOff>
    </xdr:to>
    <xdr:pic>
      <xdr:nvPicPr>
        <xdr:cNvPr id="2" name="Picture 11">
          <a:extLst>
            <a:ext uri="{FF2B5EF4-FFF2-40B4-BE49-F238E27FC236}">
              <a16:creationId xmlns:a16="http://schemas.microsoft.com/office/drawing/2014/main" id="{4409F31B-F3BA-43D6-8026-74A0ADB10C8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66900" y="485775"/>
          <a:ext cx="57150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85725</xdr:colOff>
      <xdr:row>2</xdr:row>
      <xdr:rowOff>171450</xdr:rowOff>
    </xdr:from>
    <xdr:to>
      <xdr:col>2</xdr:col>
      <xdr:colOff>2000250</xdr:colOff>
      <xdr:row>5</xdr:row>
      <xdr:rowOff>219075</xdr:rowOff>
    </xdr:to>
    <xdr:pic>
      <xdr:nvPicPr>
        <xdr:cNvPr id="3" name="Picture 330">
          <a:extLst>
            <a:ext uri="{FF2B5EF4-FFF2-40B4-BE49-F238E27FC236}">
              <a16:creationId xmlns:a16="http://schemas.microsoft.com/office/drawing/2014/main" id="{6F31FDFE-22DA-433F-971D-2061930F66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04925" y="485775"/>
          <a:ext cx="5238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2.xml><?xml version="1.0" encoding="utf-8"?>
<xdr:wsDr xmlns:xdr="http://schemas.openxmlformats.org/drawingml/2006/spreadsheetDrawing" xmlns:a="http://schemas.openxmlformats.org/drawingml/2006/main">
  <xdr:twoCellAnchor>
    <xdr:from>
      <xdr:col>3</xdr:col>
      <xdr:colOff>114300</xdr:colOff>
      <xdr:row>2</xdr:row>
      <xdr:rowOff>104775</xdr:rowOff>
    </xdr:from>
    <xdr:to>
      <xdr:col>3</xdr:col>
      <xdr:colOff>2019299</xdr:colOff>
      <xdr:row>6</xdr:row>
      <xdr:rowOff>57149</xdr:rowOff>
    </xdr:to>
    <xdr:pic>
      <xdr:nvPicPr>
        <xdr:cNvPr id="2" name="Picture 12">
          <a:extLst>
            <a:ext uri="{FF2B5EF4-FFF2-40B4-BE49-F238E27FC236}">
              <a16:creationId xmlns:a16="http://schemas.microsoft.com/office/drawing/2014/main" id="{52711946-FD0A-4B6F-8C30-996D9D380A0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43100" y="428625"/>
          <a:ext cx="495299" cy="6000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76200</xdr:colOff>
      <xdr:row>2</xdr:row>
      <xdr:rowOff>180975</xdr:rowOff>
    </xdr:from>
    <xdr:to>
      <xdr:col>2</xdr:col>
      <xdr:colOff>1990725</xdr:colOff>
      <xdr:row>6</xdr:row>
      <xdr:rowOff>38100</xdr:rowOff>
    </xdr:to>
    <xdr:pic>
      <xdr:nvPicPr>
        <xdr:cNvPr id="3" name="Picture 330">
          <a:extLst>
            <a:ext uri="{FF2B5EF4-FFF2-40B4-BE49-F238E27FC236}">
              <a16:creationId xmlns:a16="http://schemas.microsoft.com/office/drawing/2014/main" id="{0983DBA8-A0F1-4A7C-A341-F4DE4864131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95400" y="485775"/>
          <a:ext cx="53340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3.xml><?xml version="1.0" encoding="utf-8"?>
<xdr:wsDr xmlns:xdr="http://schemas.openxmlformats.org/drawingml/2006/spreadsheetDrawing" xmlns:a="http://schemas.openxmlformats.org/drawingml/2006/main">
  <xdr:twoCellAnchor>
    <xdr:from>
      <xdr:col>2</xdr:col>
      <xdr:colOff>85724</xdr:colOff>
      <xdr:row>2</xdr:row>
      <xdr:rowOff>104775</xdr:rowOff>
    </xdr:from>
    <xdr:to>
      <xdr:col>2</xdr:col>
      <xdr:colOff>1962149</xdr:colOff>
      <xdr:row>6</xdr:row>
      <xdr:rowOff>95250</xdr:rowOff>
    </xdr:to>
    <xdr:pic>
      <xdr:nvPicPr>
        <xdr:cNvPr id="2" name="Picture 326">
          <a:extLst>
            <a:ext uri="{FF2B5EF4-FFF2-40B4-BE49-F238E27FC236}">
              <a16:creationId xmlns:a16="http://schemas.microsoft.com/office/drawing/2014/main" id="{1C1770E6-62A5-437A-B560-6B49D0EF01E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04924" y="428625"/>
          <a:ext cx="523875" cy="638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219075</xdr:colOff>
      <xdr:row>2</xdr:row>
      <xdr:rowOff>152400</xdr:rowOff>
    </xdr:from>
    <xdr:to>
      <xdr:col>3</xdr:col>
      <xdr:colOff>1853460</xdr:colOff>
      <xdr:row>6</xdr:row>
      <xdr:rowOff>114300</xdr:rowOff>
    </xdr:to>
    <xdr:pic>
      <xdr:nvPicPr>
        <xdr:cNvPr id="3" name="Picture 11">
          <a:extLst>
            <a:ext uri="{FF2B5EF4-FFF2-40B4-BE49-F238E27FC236}">
              <a16:creationId xmlns:a16="http://schemas.microsoft.com/office/drawing/2014/main" id="{F530B9E7-BE05-4DE2-901D-9D5A6396F43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47875" y="476250"/>
          <a:ext cx="38661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xdr:from>
      <xdr:col>3</xdr:col>
      <xdr:colOff>47624</xdr:colOff>
      <xdr:row>2</xdr:row>
      <xdr:rowOff>114300</xdr:rowOff>
    </xdr:from>
    <xdr:to>
      <xdr:col>3</xdr:col>
      <xdr:colOff>1962149</xdr:colOff>
      <xdr:row>6</xdr:row>
      <xdr:rowOff>123825</xdr:rowOff>
    </xdr:to>
    <xdr:pic>
      <xdr:nvPicPr>
        <xdr:cNvPr id="2" name="Picture 11">
          <a:extLst>
            <a:ext uri="{FF2B5EF4-FFF2-40B4-BE49-F238E27FC236}">
              <a16:creationId xmlns:a16="http://schemas.microsoft.com/office/drawing/2014/main" id="{1FED5E7D-0D1D-4357-89EC-046FEF9F71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876424" y="438150"/>
          <a:ext cx="561975" cy="6572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104775</xdr:colOff>
      <xdr:row>2</xdr:row>
      <xdr:rowOff>133350</xdr:rowOff>
    </xdr:from>
    <xdr:to>
      <xdr:col>2</xdr:col>
      <xdr:colOff>1981199</xdr:colOff>
      <xdr:row>6</xdr:row>
      <xdr:rowOff>209549</xdr:rowOff>
    </xdr:to>
    <xdr:pic>
      <xdr:nvPicPr>
        <xdr:cNvPr id="4" name="Picture 323">
          <a:extLst>
            <a:ext uri="{FF2B5EF4-FFF2-40B4-BE49-F238E27FC236}">
              <a16:creationId xmlns:a16="http://schemas.microsoft.com/office/drawing/2014/main" id="{AB668FB7-C572-4492-87F7-015D5317C3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67525" y="514350"/>
          <a:ext cx="1876424" cy="12191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H:\Product\General\Risk-o-Meter%20Data\Monthwise\Financial%20Year%202023-2024\Jan%202024\Final%20Risk-O-Meter%20for%20scheme%20performance%20Jan%202024.xlsx" TargetMode="External"/><Relationship Id="rId1" Type="http://schemas.openxmlformats.org/officeDocument/2006/relationships/externalLinkPath" Target="/Product/General/Risk-o-Meter%20Data/Monthwise/Financial%20Year%202023-2024/Jan%202024/Final%20Risk-O-Meter%20for%20scheme%20performance%20Jan%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ATA Scheme Risk-O-Meters"/>
      <sheetName val="Industry Risk-O-Meters May"/>
      <sheetName val="TMAOF Calculator"/>
      <sheetName val="Industry Risk-O-Meters March"/>
    </sheetNames>
    <sheetDataSet>
      <sheetData sheetId="0"/>
      <sheetData sheetId="1">
        <row r="1">
          <cell r="A1" t="str">
            <v>Benchmark Risk-O-Meter for January 2023</v>
          </cell>
          <cell r="B1"/>
          <cell r="C1"/>
        </row>
        <row r="2">
          <cell r="A2"/>
          <cell r="B2"/>
          <cell r="C2"/>
        </row>
        <row r="3">
          <cell r="A3" t="str">
            <v>Index Name</v>
          </cell>
          <cell r="B3" t="str">
            <v>Risk-O-Meter Score</v>
          </cell>
          <cell r="C3" t="str">
            <v>Risk-O-Meter</v>
          </cell>
        </row>
        <row r="4">
          <cell r="A4" t="str">
            <v>CRISIL Composite Bond Index</v>
          </cell>
          <cell r="B4">
            <v>2.59</v>
          </cell>
          <cell r="C4" t="str">
            <v>Moderate</v>
          </cell>
        </row>
        <row r="5">
          <cell r="A5" t="str">
            <v>CRISIL Liquid Debt Index</v>
          </cell>
          <cell r="B5">
            <v>1.3</v>
          </cell>
          <cell r="C5" t="str">
            <v>Low to Moderate</v>
          </cell>
        </row>
        <row r="6">
          <cell r="A6" t="str">
            <v>CRISIL Short Term Bond Index</v>
          </cell>
          <cell r="B6">
            <v>2.4900000000000002</v>
          </cell>
          <cell r="C6" t="str">
            <v>Moderate</v>
          </cell>
        </row>
        <row r="7">
          <cell r="A7" t="str">
            <v>CRISIL 10 Year Gilt Index</v>
          </cell>
          <cell r="B7">
            <v>2.67</v>
          </cell>
          <cell r="C7" t="str">
            <v>Moderate</v>
          </cell>
        </row>
        <row r="8">
          <cell r="A8" t="str">
            <v>CRISIL Dynamic Gilt Index</v>
          </cell>
          <cell r="B8">
            <v>2.65</v>
          </cell>
          <cell r="C8" t="str">
            <v>Moderate</v>
          </cell>
        </row>
        <row r="9">
          <cell r="A9" t="str">
            <v>CRISIL Hybrid 35+65 - Aggressive Index</v>
          </cell>
          <cell r="B9">
            <v>5.31</v>
          </cell>
          <cell r="C9" t="str">
            <v>Very High</v>
          </cell>
        </row>
        <row r="10">
          <cell r="A10" t="str">
            <v>CRISIL Hybrid 85+15 - Conservative Index</v>
          </cell>
          <cell r="B10">
            <v>3.22</v>
          </cell>
          <cell r="C10" t="str">
            <v>Moderately High</v>
          </cell>
        </row>
        <row r="11">
          <cell r="A11" t="str">
            <v>CRISIL Short Term Debt Hybrid 75+25 Index</v>
          </cell>
          <cell r="B11">
            <v>3.56</v>
          </cell>
          <cell r="C11" t="str">
            <v>Moderately High</v>
          </cell>
        </row>
        <row r="12">
          <cell r="A12" t="str">
            <v>CRISIL Short Term Debt Hybrid 60+40 Index</v>
          </cell>
          <cell r="B12">
            <v>4.21</v>
          </cell>
          <cell r="C12" t="str">
            <v>High</v>
          </cell>
        </row>
        <row r="13">
          <cell r="A13" t="str">
            <v>CRISIL Liquid Overnight Index</v>
          </cell>
          <cell r="B13">
            <v>1</v>
          </cell>
          <cell r="C13" t="str">
            <v>Low</v>
          </cell>
        </row>
        <row r="14">
          <cell r="A14" t="str">
            <v>CRISIL Money Market Index</v>
          </cell>
          <cell r="B14">
            <v>2.57</v>
          </cell>
          <cell r="C14" t="str">
            <v>Moderate</v>
          </cell>
        </row>
        <row r="15">
          <cell r="A15" t="str">
            <v>CRISIL Ultra Short Term Debt Index</v>
          </cell>
          <cell r="B15">
            <v>2.78</v>
          </cell>
          <cell r="C15" t="str">
            <v>Moderate</v>
          </cell>
        </row>
        <row r="16">
          <cell r="A16" t="str">
            <v>CRISIL Low Duration Debt Index</v>
          </cell>
          <cell r="B16">
            <v>2.68</v>
          </cell>
          <cell r="C16" t="str">
            <v>Moderate</v>
          </cell>
        </row>
        <row r="17">
          <cell r="A17" t="str">
            <v>CRISIL Medium Term Debt Index</v>
          </cell>
          <cell r="B17">
            <v>2.59</v>
          </cell>
          <cell r="C17" t="str">
            <v>Moderate</v>
          </cell>
        </row>
        <row r="18">
          <cell r="A18" t="str">
            <v>CRISIL Medium To Long Term Debt Index</v>
          </cell>
          <cell r="B18">
            <v>2.73</v>
          </cell>
          <cell r="C18" t="str">
            <v>Moderate</v>
          </cell>
        </row>
        <row r="19">
          <cell r="A19" t="str">
            <v>CRISIL Long Term Debt Index</v>
          </cell>
          <cell r="B19">
            <v>2.79</v>
          </cell>
          <cell r="C19" t="str">
            <v>Moderate</v>
          </cell>
        </row>
        <row r="20">
          <cell r="A20" t="str">
            <v>CRISIL Corporate Bond Composite Index</v>
          </cell>
          <cell r="B20">
            <v>2.5</v>
          </cell>
          <cell r="C20" t="str">
            <v>Moderate</v>
          </cell>
        </row>
        <row r="21">
          <cell r="A21" t="str">
            <v>CRISIL Short Term Credit Risk Index</v>
          </cell>
          <cell r="B21">
            <v>3.56</v>
          </cell>
          <cell r="C21" t="str">
            <v>Moderately High</v>
          </cell>
        </row>
        <row r="22">
          <cell r="A22" t="str">
            <v>CRISIL Banking and PSU Debt Index</v>
          </cell>
          <cell r="B22">
            <v>2.33</v>
          </cell>
          <cell r="C22" t="str">
            <v>Moderate</v>
          </cell>
        </row>
        <row r="23">
          <cell r="A23" t="str">
            <v>CRISIL Arbitrage Index</v>
          </cell>
          <cell r="B23">
            <v>0.39</v>
          </cell>
          <cell r="C23" t="str">
            <v>Low</v>
          </cell>
        </row>
        <row r="24">
          <cell r="A24" t="str">
            <v>CRISIL Equity Savings Index</v>
          </cell>
          <cell r="B24">
            <v>3.07</v>
          </cell>
          <cell r="C24" t="str">
            <v>Moderately High</v>
          </cell>
        </row>
        <row r="25">
          <cell r="A25" t="str">
            <v>CRISIL Hybrid 50+50 - Moderate Index</v>
          </cell>
          <cell r="B25">
            <v>4.68</v>
          </cell>
          <cell r="C25" t="str">
            <v>High</v>
          </cell>
        </row>
        <row r="26">
          <cell r="A26" t="str">
            <v>CRISIL Liquid Debt A-I Index</v>
          </cell>
          <cell r="B26">
            <v>1.0900000000000001</v>
          </cell>
          <cell r="C26" t="str">
            <v>Low to Moderate</v>
          </cell>
        </row>
        <row r="27">
          <cell r="A27" t="str">
            <v>CRISIL Liquid Debt B-I Index</v>
          </cell>
          <cell r="B27">
            <v>1.48</v>
          </cell>
          <cell r="C27" t="str">
            <v>Low to Moderate</v>
          </cell>
        </row>
        <row r="28">
          <cell r="A28" t="str">
            <v>CRISIL Money Market A-I Index</v>
          </cell>
          <cell r="B28">
            <v>1.38</v>
          </cell>
          <cell r="C28" t="str">
            <v>Low to Moderate</v>
          </cell>
        </row>
        <row r="29">
          <cell r="A29" t="str">
            <v>CRISIL Money Market B-I Index</v>
          </cell>
          <cell r="B29">
            <v>1.92</v>
          </cell>
          <cell r="C29" t="str">
            <v>Low to Moderate</v>
          </cell>
        </row>
        <row r="30">
          <cell r="A30" t="str">
            <v>CRISIL Money Market C-I Index</v>
          </cell>
          <cell r="B30">
            <v>3.45</v>
          </cell>
          <cell r="C30" t="str">
            <v>Moderately High</v>
          </cell>
        </row>
        <row r="31">
          <cell r="A31" t="str">
            <v>CRISIL Low Duration Debt A-I Index</v>
          </cell>
          <cell r="B31">
            <v>1.59</v>
          </cell>
          <cell r="C31" t="str">
            <v>Low to Moderate</v>
          </cell>
        </row>
        <row r="32">
          <cell r="A32" t="str">
            <v>CRISIL Low Duration Debt B-I Index</v>
          </cell>
          <cell r="B32">
            <v>2.2799999999999998</v>
          </cell>
          <cell r="C32" t="str">
            <v>Moderate</v>
          </cell>
        </row>
        <row r="33">
          <cell r="A33" t="str">
            <v>CRISIL Low Duration Debt C-I Index</v>
          </cell>
          <cell r="B33">
            <v>3.62</v>
          </cell>
          <cell r="C33" t="str">
            <v>Moderately High</v>
          </cell>
        </row>
        <row r="34">
          <cell r="A34" t="str">
            <v>CRISIL Ultra Short Duration Debt A-I Index</v>
          </cell>
          <cell r="B34">
            <v>1.51</v>
          </cell>
          <cell r="C34" t="str">
            <v>Low to Moderate</v>
          </cell>
        </row>
        <row r="35">
          <cell r="A35" t="str">
            <v>CRISIL Ultra Short Duration Debt B-I Index</v>
          </cell>
          <cell r="B35">
            <v>2.2000000000000002</v>
          </cell>
          <cell r="C35" t="str">
            <v>Moderate</v>
          </cell>
        </row>
        <row r="36">
          <cell r="A36" t="str">
            <v>CRISIL Ultra Short Duration Debt C-I Index</v>
          </cell>
          <cell r="B36">
            <v>3.58</v>
          </cell>
          <cell r="C36" t="str">
            <v>Moderately High</v>
          </cell>
        </row>
        <row r="37">
          <cell r="A37" t="str">
            <v>CRISIL Short Duration Debt A-II Index</v>
          </cell>
          <cell r="B37">
            <v>1.97</v>
          </cell>
          <cell r="C37" t="str">
            <v>Low to Moderate</v>
          </cell>
        </row>
        <row r="38">
          <cell r="A38" t="str">
            <v>CRISIL Short Duration Debt B-II Index</v>
          </cell>
          <cell r="B38">
            <v>2.78</v>
          </cell>
          <cell r="C38" t="str">
            <v>Moderate</v>
          </cell>
        </row>
        <row r="39">
          <cell r="A39" t="str">
            <v>CRISIL Short Duration Debt C-II Index</v>
          </cell>
          <cell r="B39">
            <v>5.23</v>
          </cell>
          <cell r="C39" t="str">
            <v>Very High</v>
          </cell>
        </row>
        <row r="40">
          <cell r="A40" t="str">
            <v>CRISIL Medium Duration Debt A-III Index</v>
          </cell>
          <cell r="B40">
            <v>2.4300000000000002</v>
          </cell>
          <cell r="C40" t="str">
            <v>Moderate</v>
          </cell>
        </row>
        <row r="41">
          <cell r="A41" t="str">
            <v>CRISIL Medium Duration Debt B-III Index</v>
          </cell>
          <cell r="B41">
            <v>3.03</v>
          </cell>
          <cell r="C41" t="str">
            <v>Moderately High</v>
          </cell>
        </row>
        <row r="42">
          <cell r="A42" t="str">
            <v>CRISIL Medium Duration Debt C-III Index</v>
          </cell>
          <cell r="B42">
            <v>4.82</v>
          </cell>
          <cell r="C42" t="str">
            <v>High</v>
          </cell>
        </row>
        <row r="43">
          <cell r="A43" t="str">
            <v>CRISIL Medium to Long Duration Debt A-III Index</v>
          </cell>
          <cell r="B43">
            <v>2.65</v>
          </cell>
          <cell r="C43" t="str">
            <v>Moderate</v>
          </cell>
        </row>
        <row r="44">
          <cell r="A44" t="str">
            <v>CRISIL Medium to Long Duration Debt B-III Index</v>
          </cell>
          <cell r="B44">
            <v>3.28</v>
          </cell>
          <cell r="C44" t="str">
            <v>Moderately High</v>
          </cell>
        </row>
        <row r="45">
          <cell r="A45" t="str">
            <v>CRISIL Medium to Long Duration Debt C-III Index</v>
          </cell>
          <cell r="B45">
            <v>4.41</v>
          </cell>
          <cell r="C45" t="str">
            <v>High</v>
          </cell>
        </row>
        <row r="46">
          <cell r="A46" t="str">
            <v>CRISIL Long Duration Debt A-III Index</v>
          </cell>
          <cell r="B46">
            <v>2.73</v>
          </cell>
          <cell r="C46" t="str">
            <v>Moderate</v>
          </cell>
        </row>
        <row r="47">
          <cell r="A47" t="str">
            <v>CRISIL Credit Risk Debt C-II Index</v>
          </cell>
          <cell r="B47">
            <v>4.5</v>
          </cell>
          <cell r="C47" t="str">
            <v>High</v>
          </cell>
        </row>
        <row r="48">
          <cell r="A48" t="str">
            <v>CRISIL Credit Risk Debt C-III Index</v>
          </cell>
          <cell r="B48">
            <v>4.62</v>
          </cell>
          <cell r="C48" t="str">
            <v>High</v>
          </cell>
        </row>
        <row r="49">
          <cell r="A49" t="str">
            <v>CRISIL Corporate Bond B-II Index</v>
          </cell>
          <cell r="B49">
            <v>2.61</v>
          </cell>
          <cell r="C49" t="str">
            <v>Moderate</v>
          </cell>
        </row>
        <row r="50">
          <cell r="A50" t="str">
            <v>CRISIL Corporate Bond B-III Index</v>
          </cell>
          <cell r="B50">
            <v>3.15</v>
          </cell>
          <cell r="C50" t="str">
            <v>Moderately High</v>
          </cell>
        </row>
        <row r="51">
          <cell r="A51" t="str">
            <v>CRISIL Dynamic Bond A-III Index</v>
          </cell>
          <cell r="B51">
            <v>2.66</v>
          </cell>
          <cell r="C51" t="str">
            <v>Moderate</v>
          </cell>
        </row>
        <row r="52">
          <cell r="A52" t="str">
            <v>CRISIL Dynamic Bond B-III Index</v>
          </cell>
          <cell r="B52">
            <v>3.28</v>
          </cell>
          <cell r="C52" t="str">
            <v>Moderately High</v>
          </cell>
        </row>
        <row r="53">
          <cell r="A53" t="str">
            <v>CRISIL Dynamic Bond C-III Index</v>
          </cell>
          <cell r="B53">
            <v>4.4000000000000004</v>
          </cell>
          <cell r="C53" t="str">
            <v>High</v>
          </cell>
        </row>
        <row r="54">
          <cell r="A54" t="str">
            <v>NIFTY 1D Rate Index</v>
          </cell>
          <cell r="B54">
            <v>1</v>
          </cell>
          <cell r="C54" t="str">
            <v>LOW</v>
          </cell>
        </row>
        <row r="55">
          <cell r="A55" t="str">
            <v>NIFTY 10 yr Benchmark G-Sec</v>
          </cell>
          <cell r="B55">
            <v>2.67</v>
          </cell>
          <cell r="C55" t="str">
            <v>MODERATE</v>
          </cell>
        </row>
        <row r="56">
          <cell r="A56" t="str">
            <v>NIFTY Liquid Index</v>
          </cell>
          <cell r="B56">
            <v>2.14</v>
          </cell>
          <cell r="C56" t="str">
            <v>MODERATE</v>
          </cell>
        </row>
        <row r="57">
          <cell r="A57" t="str">
            <v>NIFTY Ultra Short Duration Debt Index</v>
          </cell>
          <cell r="B57">
            <v>2.71</v>
          </cell>
          <cell r="C57" t="str">
            <v>MODERATE</v>
          </cell>
        </row>
        <row r="58">
          <cell r="A58" t="str">
            <v>NIFTY Low Duration Debt Index</v>
          </cell>
          <cell r="B58">
            <v>2.5299999999999998</v>
          </cell>
          <cell r="C58" t="str">
            <v>MODERATE</v>
          </cell>
        </row>
        <row r="59">
          <cell r="A59" t="str">
            <v>NIFTY Money Market Index</v>
          </cell>
          <cell r="B59">
            <v>2.56</v>
          </cell>
          <cell r="C59" t="str">
            <v>MODERATE</v>
          </cell>
        </row>
        <row r="60">
          <cell r="A60" t="str">
            <v>NIFTY Short Duration Debt Index</v>
          </cell>
          <cell r="B60">
            <v>2.06</v>
          </cell>
          <cell r="C60" t="str">
            <v>MODERATE</v>
          </cell>
        </row>
        <row r="61">
          <cell r="A61" t="str">
            <v>NIFTY Medium Duration Debt Index</v>
          </cell>
          <cell r="B61">
            <v>2.59</v>
          </cell>
          <cell r="C61" t="str">
            <v>MODERATE</v>
          </cell>
        </row>
        <row r="62">
          <cell r="A62" t="str">
            <v>NIFTY Medium to Long Duration Debt Index</v>
          </cell>
          <cell r="B62">
            <v>2.84</v>
          </cell>
          <cell r="C62" t="str">
            <v>MODERATE</v>
          </cell>
        </row>
        <row r="63">
          <cell r="A63" t="str">
            <v>NIFTY Long Duration Debt Index</v>
          </cell>
          <cell r="B63">
            <v>2.75</v>
          </cell>
          <cell r="C63" t="str">
            <v>MODERATE</v>
          </cell>
        </row>
        <row r="64">
          <cell r="A64" t="str">
            <v>NIFTY Composite Debt Index</v>
          </cell>
          <cell r="B64">
            <v>2.87</v>
          </cell>
          <cell r="C64" t="str">
            <v>MODERATE</v>
          </cell>
        </row>
        <row r="65">
          <cell r="A65" t="str">
            <v>NIFTY Corporate Bond Index</v>
          </cell>
          <cell r="B65">
            <v>2.48</v>
          </cell>
          <cell r="C65" t="str">
            <v>MODERATE</v>
          </cell>
        </row>
        <row r="66">
          <cell r="A66" t="str">
            <v>NIFTY Credit Risk Bond Index</v>
          </cell>
          <cell r="B66">
            <v>4.28</v>
          </cell>
          <cell r="C66" t="str">
            <v>HIGH</v>
          </cell>
        </row>
        <row r="67">
          <cell r="A67" t="str">
            <v>NIFTY Banking &amp; PSU Debt Index</v>
          </cell>
          <cell r="B67">
            <v>2.37</v>
          </cell>
          <cell r="C67" t="str">
            <v>MODERATE</v>
          </cell>
        </row>
        <row r="68">
          <cell r="A68" t="str">
            <v>NIFTY All Duration G-Sec Index</v>
          </cell>
          <cell r="B68">
            <v>2.67</v>
          </cell>
          <cell r="C68" t="str">
            <v>MODERATE</v>
          </cell>
        </row>
        <row r="69">
          <cell r="A69" t="str">
            <v>NIFTY 50 Hybrid Composite Debt 70:30 Index</v>
          </cell>
          <cell r="B69">
            <v>4.5999999999999996</v>
          </cell>
          <cell r="C69" t="str">
            <v>HIGH</v>
          </cell>
        </row>
        <row r="70">
          <cell r="A70" t="str">
            <v>NIFTY 50 Hybrid Composite Debt 65:35 Index</v>
          </cell>
          <cell r="B70">
            <v>4.47</v>
          </cell>
          <cell r="C70" t="str">
            <v>HIGH</v>
          </cell>
        </row>
        <row r="71">
          <cell r="A71" t="str">
            <v>NIFTY 50 Hybrid Composite Debt 50:50 Index</v>
          </cell>
          <cell r="B71">
            <v>4.0999999999999996</v>
          </cell>
          <cell r="C71" t="str">
            <v>HIGH</v>
          </cell>
        </row>
        <row r="72">
          <cell r="A72" t="str">
            <v>NIFTY 50 Hybrid Composite Debt 15:85 Index</v>
          </cell>
          <cell r="B72">
            <v>3.24</v>
          </cell>
          <cell r="C72" t="str">
            <v>MODERATELY HIGH</v>
          </cell>
        </row>
        <row r="73">
          <cell r="A73" t="str">
            <v>NIFTY 50 Hybrid Short Duration Debt 25:75 Index</v>
          </cell>
          <cell r="B73">
            <v>2.74</v>
          </cell>
          <cell r="C73" t="str">
            <v>MODERATE</v>
          </cell>
        </row>
        <row r="74">
          <cell r="A74" t="str">
            <v>NIFTY 50 Hybrid Short Duration Debt 40:60 Index</v>
          </cell>
          <cell r="B74">
            <v>3.26</v>
          </cell>
          <cell r="C74" t="str">
            <v>MODERATELY HIGH</v>
          </cell>
        </row>
        <row r="75">
          <cell r="A75" t="str">
            <v>NIFTY Equity Savings Index</v>
          </cell>
          <cell r="B75">
            <v>2.48</v>
          </cell>
          <cell r="C75" t="str">
            <v>MODERATE</v>
          </cell>
        </row>
        <row r="76">
          <cell r="A76" t="str">
            <v>NIFTY 50 Arbitrage</v>
          </cell>
          <cell r="B76">
            <v>0.35</v>
          </cell>
          <cell r="C76" t="str">
            <v>LOW</v>
          </cell>
        </row>
        <row r="77">
          <cell r="A77" t="str">
            <v>NIFTY Corporate Bond Index B-I</v>
          </cell>
          <cell r="B77">
            <v>2.2400000000000002</v>
          </cell>
          <cell r="C77" t="str">
            <v>MODERATE</v>
          </cell>
        </row>
        <row r="78">
          <cell r="A78" t="str">
            <v>NIFTY Corporate Bond Index B-II</v>
          </cell>
          <cell r="B78">
            <v>2.38</v>
          </cell>
          <cell r="C78" t="str">
            <v>MODERATE</v>
          </cell>
        </row>
        <row r="79">
          <cell r="A79" t="str">
            <v>NIFTY Corporate Bond Index B-III</v>
          </cell>
          <cell r="B79">
            <v>2.7</v>
          </cell>
          <cell r="C79" t="str">
            <v>MODERATE</v>
          </cell>
        </row>
        <row r="80">
          <cell r="A80" t="str">
            <v>NIFTY Credit Risk Bond Index C-I</v>
          </cell>
          <cell r="B80">
            <v>4.1900000000000004</v>
          </cell>
          <cell r="C80" t="str">
            <v>HIGH</v>
          </cell>
        </row>
        <row r="81">
          <cell r="A81" t="str">
            <v>NIFTY Credit Risk Bond Index C-II</v>
          </cell>
          <cell r="B81">
            <v>4.3899999999999997</v>
          </cell>
          <cell r="C81" t="str">
            <v>HIGH</v>
          </cell>
        </row>
        <row r="82">
          <cell r="A82" t="str">
            <v>NIFTY Credit Risk Bond Index C-III</v>
          </cell>
          <cell r="B82">
            <v>4.8899999999999997</v>
          </cell>
          <cell r="C82" t="str">
            <v>HIGH</v>
          </cell>
        </row>
        <row r="83">
          <cell r="A83" t="str">
            <v>NIFTY Liquid Index A-I</v>
          </cell>
          <cell r="B83">
            <v>1.57</v>
          </cell>
          <cell r="C83" t="str">
            <v>LOW to MODERATE</v>
          </cell>
        </row>
        <row r="84">
          <cell r="A84" t="str">
            <v>NIFTY Liquid Index B-I</v>
          </cell>
          <cell r="B84">
            <v>2.56</v>
          </cell>
          <cell r="C84" t="str">
            <v>MODERATE</v>
          </cell>
        </row>
        <row r="85">
          <cell r="A85" t="str">
            <v>NIFTY Liquid Index C-I</v>
          </cell>
          <cell r="B85">
            <v>4.4800000000000004</v>
          </cell>
          <cell r="C85" t="str">
            <v>HIGH</v>
          </cell>
        </row>
        <row r="86">
          <cell r="A86" t="str">
            <v>NIFTY Long Duration Debt Index A-III</v>
          </cell>
          <cell r="B86">
            <v>2.68</v>
          </cell>
          <cell r="C86" t="str">
            <v>MODERATE</v>
          </cell>
        </row>
        <row r="87">
          <cell r="A87" t="str">
            <v>NIFTY Long Duration Debt Index B-III</v>
          </cell>
          <cell r="B87">
            <v>3.47</v>
          </cell>
          <cell r="C87" t="str">
            <v>MODERATELY HIGH</v>
          </cell>
        </row>
        <row r="88">
          <cell r="A88" t="str">
            <v>NIFTY Long Duration Debt Index C-III</v>
          </cell>
          <cell r="B88">
            <v>4.76</v>
          </cell>
          <cell r="C88" t="str">
            <v>HIGH</v>
          </cell>
        </row>
        <row r="89">
          <cell r="A89" t="str">
            <v>NIFTY Low Duration Debt Index A-I</v>
          </cell>
          <cell r="B89">
            <v>1.78</v>
          </cell>
          <cell r="C89" t="str">
            <v>LOW to MODERATE</v>
          </cell>
        </row>
        <row r="90">
          <cell r="A90" t="str">
            <v>NIFTY Low Duration Debt Index B-I</v>
          </cell>
          <cell r="B90">
            <v>2.81</v>
          </cell>
          <cell r="C90" t="str">
            <v>MODERATE</v>
          </cell>
        </row>
        <row r="91">
          <cell r="A91" t="str">
            <v>NIFTY Low Duration Debt Index C-I</v>
          </cell>
          <cell r="B91">
            <v>4.54</v>
          </cell>
          <cell r="C91" t="str">
            <v>HIGH</v>
          </cell>
        </row>
        <row r="92">
          <cell r="A92" t="str">
            <v>NIFTY Medium Duration Debt Index A-III</v>
          </cell>
          <cell r="B92">
            <v>2.4500000000000002</v>
          </cell>
          <cell r="C92" t="str">
            <v>MODERATE</v>
          </cell>
        </row>
        <row r="93">
          <cell r="A93" t="str">
            <v>NIFTY Medium Duration Debt Index B-III</v>
          </cell>
          <cell r="B93">
            <v>3.06</v>
          </cell>
          <cell r="C93" t="str">
            <v>MODERATELY HIGH</v>
          </cell>
        </row>
        <row r="94">
          <cell r="A94" t="str">
            <v>NIFTY Medium Duration Debt Index C-III</v>
          </cell>
          <cell r="B94">
            <v>4.13</v>
          </cell>
          <cell r="C94" t="str">
            <v>HIGH</v>
          </cell>
        </row>
        <row r="95">
          <cell r="A95" t="str">
            <v>NIFTY Medium to Long Duration Debt Index A-III</v>
          </cell>
          <cell r="B95">
            <v>2.74</v>
          </cell>
          <cell r="C95" t="str">
            <v>MODERATE</v>
          </cell>
        </row>
        <row r="96">
          <cell r="A96" t="str">
            <v>NIFTY Medium to Long Duration Debt Index B-III</v>
          </cell>
          <cell r="B96">
            <v>3.56</v>
          </cell>
          <cell r="C96" t="str">
            <v>MODERATELY HIGH</v>
          </cell>
        </row>
        <row r="97">
          <cell r="A97" t="str">
            <v>NIFTY Medium to Long Duration Debt Index C-III</v>
          </cell>
          <cell r="B97">
            <v>4.7699999999999996</v>
          </cell>
          <cell r="C97" t="str">
            <v>HIGH</v>
          </cell>
        </row>
        <row r="98">
          <cell r="A98" t="str">
            <v>NIFTY Money Market Index A-I</v>
          </cell>
          <cell r="B98">
            <v>1.78</v>
          </cell>
          <cell r="C98" t="str">
            <v>LOW to MODERATE</v>
          </cell>
        </row>
        <row r="99">
          <cell r="A99" t="str">
            <v>NIFTY Money Market Index B-I</v>
          </cell>
          <cell r="B99">
            <v>2.91</v>
          </cell>
          <cell r="C99" t="str">
            <v>MODERATE</v>
          </cell>
        </row>
        <row r="100">
          <cell r="A100" t="str">
            <v>NIFTY Money Market Index C-I</v>
          </cell>
          <cell r="B100">
            <v>4.99</v>
          </cell>
          <cell r="C100" t="str">
            <v>HIGH</v>
          </cell>
        </row>
        <row r="101">
          <cell r="A101" t="str">
            <v>NIFTY Short Duration Debt Index A-II</v>
          </cell>
          <cell r="B101">
            <v>1.85</v>
          </cell>
          <cell r="C101" t="str">
            <v>LOW to MODERATE</v>
          </cell>
        </row>
        <row r="102">
          <cell r="A102" t="str">
            <v>NIFTY Short Duration Debt Index B-II</v>
          </cell>
          <cell r="B102">
            <v>2.5299999999999998</v>
          </cell>
          <cell r="C102" t="str">
            <v>MODERATE</v>
          </cell>
        </row>
        <row r="103">
          <cell r="A103" t="str">
            <v>NIFTY Short Duration Debt Index C-II</v>
          </cell>
          <cell r="B103">
            <v>4.6500000000000004</v>
          </cell>
          <cell r="C103" t="str">
            <v>HIGH</v>
          </cell>
        </row>
        <row r="104">
          <cell r="A104" t="str">
            <v>NIFTY Ultra Short Duration Debt Index A-I</v>
          </cell>
          <cell r="B104">
            <v>1.73</v>
          </cell>
          <cell r="C104" t="str">
            <v>LOW to MODERATE</v>
          </cell>
        </row>
        <row r="105">
          <cell r="A105" t="str">
            <v>NIFTY Ultra Short Duration Debt Index B-I</v>
          </cell>
          <cell r="B105">
            <v>2.6</v>
          </cell>
          <cell r="C105" t="str">
            <v>MODERATE</v>
          </cell>
        </row>
        <row r="106">
          <cell r="A106" t="str">
            <v>NIFTY Ultra Short Duration Debt Index C-I</v>
          </cell>
          <cell r="B106">
            <v>4.46</v>
          </cell>
          <cell r="C106" t="str">
            <v>HIGH</v>
          </cell>
        </row>
        <row r="107">
          <cell r="A107" t="str">
            <v>NIFTY Composite Debt Index C-III</v>
          </cell>
          <cell r="B107">
            <v>4.47</v>
          </cell>
          <cell r="C107" t="str">
            <v>HIGH</v>
          </cell>
        </row>
        <row r="108">
          <cell r="A108" t="str">
            <v>NIFTY Composite Debt Index B-III</v>
          </cell>
          <cell r="B108">
            <v>3.36</v>
          </cell>
          <cell r="C108" t="str">
            <v>MODERATELY HIGH</v>
          </cell>
        </row>
        <row r="109">
          <cell r="A109" t="str">
            <v>NIFTY Composite Debt Index A-III</v>
          </cell>
          <cell r="B109">
            <v>2.76</v>
          </cell>
          <cell r="C109" t="str">
            <v>MODERATE</v>
          </cell>
        </row>
        <row r="110">
          <cell r="A110" t="str">
            <v>S&amp;P BSE 150 MidCap Index (INR)</v>
          </cell>
          <cell r="B110">
            <v>7.29</v>
          </cell>
          <cell r="C110" t="str">
            <v>Very High</v>
          </cell>
        </row>
        <row r="111">
          <cell r="A111" t="str">
            <v>S&amp;P BSE 250 SmallCap Index (INR)</v>
          </cell>
          <cell r="B111">
            <v>7.95</v>
          </cell>
          <cell r="C111" t="str">
            <v>Very High</v>
          </cell>
        </row>
        <row r="112">
          <cell r="A112" t="str">
            <v>S&amp;P BSE 250 LargeMidCap Index (INR)</v>
          </cell>
          <cell r="B112">
            <v>6.8</v>
          </cell>
          <cell r="C112" t="str">
            <v>Very High</v>
          </cell>
        </row>
        <row r="113">
          <cell r="A113" t="str">
            <v>S&amp;P BSE 400 MidSmallCap Index (INR)</v>
          </cell>
          <cell r="B113">
            <v>7.51</v>
          </cell>
          <cell r="C113" t="str">
            <v>Very High</v>
          </cell>
        </row>
        <row r="114">
          <cell r="A114" t="str">
            <v>S&amp;P BSE India Manufacturing Index</v>
          </cell>
          <cell r="B114">
            <v>6.68</v>
          </cell>
          <cell r="C114" t="str">
            <v>Very High</v>
          </cell>
        </row>
        <row r="115">
          <cell r="A115" t="str">
            <v>S&amp;P BSE MidCap Select Index</v>
          </cell>
          <cell r="B115">
            <v>7.14</v>
          </cell>
          <cell r="C115" t="str">
            <v>Very High</v>
          </cell>
        </row>
        <row r="116">
          <cell r="A116" t="str">
            <v>S&amp;P BSE AllCap</v>
          </cell>
          <cell r="B116">
            <v>6.97</v>
          </cell>
          <cell r="C116" t="str">
            <v>Very High</v>
          </cell>
        </row>
        <row r="117">
          <cell r="A117" t="str">
            <v>S&amp;P BSE Bharat 22 Index</v>
          </cell>
          <cell r="B117">
            <v>6.78</v>
          </cell>
          <cell r="C117" t="str">
            <v>Very High</v>
          </cell>
        </row>
        <row r="118">
          <cell r="A118" t="str">
            <v>S&amp;P BSE Diversified Financials Revenue Growth Index (INR)</v>
          </cell>
          <cell r="B118">
            <v>7.07</v>
          </cell>
          <cell r="C118" t="str">
            <v>Very High</v>
          </cell>
        </row>
        <row r="119">
          <cell r="A119" t="str">
            <v>S&amp;P BSE Financials Ex-Banks 30 Index (INR)</v>
          </cell>
          <cell r="B119">
            <v>6.84</v>
          </cell>
          <cell r="C119" t="str">
            <v>Very High</v>
          </cell>
        </row>
        <row r="120">
          <cell r="A120" t="str">
            <v>S&amp;P BSE Enhanced Value Index</v>
          </cell>
          <cell r="B120">
            <v>6.78</v>
          </cell>
          <cell r="C120" t="str">
            <v>Very High</v>
          </cell>
        </row>
        <row r="121">
          <cell r="A121" t="str">
            <v>S&amp;P BSE 100</v>
          </cell>
          <cell r="B121">
            <v>6.71</v>
          </cell>
          <cell r="C121" t="str">
            <v>Very High</v>
          </cell>
        </row>
        <row r="122">
          <cell r="A122" t="str">
            <v>S&amp;P BSE 200</v>
          </cell>
          <cell r="B122">
            <v>6.77</v>
          </cell>
          <cell r="C122" t="str">
            <v>Very High</v>
          </cell>
        </row>
        <row r="123">
          <cell r="A123" t="str">
            <v>S&amp;P BSE 500</v>
          </cell>
          <cell r="B123">
            <v>6.91</v>
          </cell>
          <cell r="C123" t="str">
            <v>Very High</v>
          </cell>
        </row>
        <row r="124">
          <cell r="A124" t="str">
            <v>S&amp;P BSE AUTO</v>
          </cell>
          <cell r="B124">
            <v>6.87</v>
          </cell>
          <cell r="C124" t="str">
            <v>Very High</v>
          </cell>
        </row>
        <row r="125">
          <cell r="A125" t="str">
            <v>S&amp;P BSE BANKEX</v>
          </cell>
          <cell r="B125">
            <v>6.7</v>
          </cell>
          <cell r="C125" t="str">
            <v>Very High</v>
          </cell>
        </row>
        <row r="126">
          <cell r="A126" t="str">
            <v>S&amp;P BSE METAL</v>
          </cell>
          <cell r="B126">
            <v>6.78</v>
          </cell>
          <cell r="C126" t="str">
            <v>Very High</v>
          </cell>
        </row>
        <row r="127">
          <cell r="A127" t="str">
            <v>S&amp;P BSE OIL &amp; GAS</v>
          </cell>
          <cell r="B127">
            <v>6.78</v>
          </cell>
          <cell r="C127" t="str">
            <v>Very High</v>
          </cell>
        </row>
        <row r="128">
          <cell r="A128" t="str">
            <v>S&amp;P BSE PSU</v>
          </cell>
          <cell r="B128">
            <v>6.86</v>
          </cell>
          <cell r="C128" t="str">
            <v>Very High</v>
          </cell>
        </row>
        <row r="129">
          <cell r="A129" t="str">
            <v>S&amp;P BSE TECK</v>
          </cell>
          <cell r="B129">
            <v>6.77</v>
          </cell>
          <cell r="C129" t="str">
            <v>Very High</v>
          </cell>
        </row>
        <row r="130">
          <cell r="A130" t="str">
            <v>S&amp;P BSE SENSEX</v>
          </cell>
          <cell r="B130">
            <v>6.67</v>
          </cell>
          <cell r="C130" t="str">
            <v>Very High</v>
          </cell>
        </row>
        <row r="131">
          <cell r="A131" t="str">
            <v>S&amp;P BSE 500 SHARIAH</v>
          </cell>
          <cell r="B131">
            <v>6.99</v>
          </cell>
          <cell r="C131" t="str">
            <v>Very High</v>
          </cell>
        </row>
        <row r="132">
          <cell r="A132" t="str">
            <v>S&amp;P BSE Healthcare</v>
          </cell>
          <cell r="B132">
            <v>7.17</v>
          </cell>
          <cell r="C132" t="str">
            <v>Very High</v>
          </cell>
        </row>
        <row r="133">
          <cell r="A133" t="str">
            <v>S&amp;P BSE Housing (INR)</v>
          </cell>
          <cell r="B133">
            <v>7.07</v>
          </cell>
          <cell r="C133" t="str">
            <v>Very High</v>
          </cell>
        </row>
        <row r="134">
          <cell r="A134" t="str">
            <v>S&amp;P BSE India Infrastructure Index</v>
          </cell>
          <cell r="B134">
            <v>6.99</v>
          </cell>
          <cell r="C134" t="str">
            <v>Very High</v>
          </cell>
        </row>
        <row r="135">
          <cell r="A135" t="str">
            <v>S&amp;P BSE Information Technology</v>
          </cell>
          <cell r="B135">
            <v>6.88</v>
          </cell>
          <cell r="C135" t="str">
            <v>Very High</v>
          </cell>
        </row>
        <row r="136">
          <cell r="A136" t="str">
            <v>S&amp;P BSE Low Volatility Index</v>
          </cell>
          <cell r="B136">
            <v>6.89</v>
          </cell>
          <cell r="C136" t="str">
            <v>Very High</v>
          </cell>
        </row>
        <row r="137">
          <cell r="A137" t="str">
            <v>S&amp;P BSE MidCap</v>
          </cell>
          <cell r="B137">
            <v>7.23</v>
          </cell>
          <cell r="C137" t="str">
            <v>Very High</v>
          </cell>
        </row>
        <row r="138">
          <cell r="A138" t="str">
            <v>S&amp;P BSE SENSEX Next 50</v>
          </cell>
          <cell r="B138">
            <v>6.89</v>
          </cell>
          <cell r="C138" t="str">
            <v>Very High</v>
          </cell>
        </row>
        <row r="139">
          <cell r="A139" t="str">
            <v>S&amp;P BSE Quality Index</v>
          </cell>
          <cell r="B139">
            <v>7.01</v>
          </cell>
          <cell r="C139" t="str">
            <v>Very High</v>
          </cell>
        </row>
        <row r="140">
          <cell r="A140" t="str">
            <v>S&amp;P BSE SENSEX 50</v>
          </cell>
          <cell r="B140">
            <v>6.67</v>
          </cell>
          <cell r="C140" t="str">
            <v>Very High</v>
          </cell>
        </row>
        <row r="141">
          <cell r="A141" t="str">
            <v>S&amp;P BSE SmallCap</v>
          </cell>
          <cell r="B141">
            <v>7.88</v>
          </cell>
          <cell r="C141" t="str">
            <v>Very High</v>
          </cell>
        </row>
        <row r="142">
          <cell r="A142" t="str">
            <v>S&amp;P BSE 250 LargeMidCap 65:35 Index (INR)</v>
          </cell>
          <cell r="B142">
            <v>6.9</v>
          </cell>
          <cell r="C142" t="str">
            <v>Very High</v>
          </cell>
        </row>
        <row r="143">
          <cell r="A143" t="str">
            <v>S&amp;P BSE Arbitrage Rate Index (INR)</v>
          </cell>
          <cell r="B143">
            <v>0</v>
          </cell>
          <cell r="C143" t="str">
            <v>Low</v>
          </cell>
        </row>
        <row r="144">
          <cell r="A144" t="str">
            <v>S&amp;P BSE Liquid Rate Index</v>
          </cell>
          <cell r="B144">
            <v>1</v>
          </cell>
          <cell r="C144" t="str">
            <v>Low</v>
          </cell>
        </row>
        <row r="145">
          <cell r="A145" t="str">
            <v>CRISIL 1 Year CD Index</v>
          </cell>
          <cell r="B145" t="str">
            <v>2.00</v>
          </cell>
          <cell r="C145" t="str">
            <v>Low to Moderate</v>
          </cell>
        </row>
        <row r="146">
          <cell r="A146" t="str">
            <v>CRISIL 1 Year CP Index</v>
          </cell>
          <cell r="B146" t="str">
            <v>2.92</v>
          </cell>
          <cell r="C146" t="str">
            <v>Moderate</v>
          </cell>
        </row>
        <row r="147">
          <cell r="A147" t="str">
            <v>CRISIL 1 Year T-Bill Index</v>
          </cell>
          <cell r="B147" t="str">
            <v>1.33</v>
          </cell>
          <cell r="C147" t="str">
            <v>Low to Moderate</v>
          </cell>
        </row>
        <row r="148">
          <cell r="A148" t="str">
            <v>CRISIL 10 Year Gilt Index</v>
          </cell>
          <cell r="B148" t="str">
            <v>2.67</v>
          </cell>
          <cell r="C148" t="str">
            <v>Moderate</v>
          </cell>
        </row>
        <row r="149">
          <cell r="A149" t="str">
            <v>CRISIL 182 Day T-Bill Index</v>
          </cell>
          <cell r="B149" t="str">
            <v>1.00</v>
          </cell>
          <cell r="C149" t="str">
            <v>Low</v>
          </cell>
        </row>
        <row r="150">
          <cell r="A150" t="str">
            <v>CRISIL 2 Month CD Index</v>
          </cell>
          <cell r="B150" t="str">
            <v>2.60</v>
          </cell>
          <cell r="C150" t="str">
            <v>Moderate</v>
          </cell>
        </row>
        <row r="151">
          <cell r="A151" t="str">
            <v>CRISIL 2 Month CP Index</v>
          </cell>
          <cell r="B151" t="str">
            <v>3.04</v>
          </cell>
          <cell r="C151" t="str">
            <v>Moderately High</v>
          </cell>
        </row>
        <row r="152">
          <cell r="A152" t="str">
            <v>CRISIL 3 Month CD Index</v>
          </cell>
          <cell r="B152" t="str">
            <v>3.10</v>
          </cell>
          <cell r="C152" t="str">
            <v>Moderately High</v>
          </cell>
        </row>
        <row r="153">
          <cell r="A153" t="str">
            <v>CRISIL 3 Month CP Index</v>
          </cell>
          <cell r="B153" t="str">
            <v>3.28</v>
          </cell>
          <cell r="C153" t="str">
            <v>Moderately High</v>
          </cell>
        </row>
        <row r="154">
          <cell r="A154" t="str">
            <v>CRISIL 6 Month CD Index</v>
          </cell>
          <cell r="B154" t="str">
            <v>3.30</v>
          </cell>
          <cell r="C154" t="str">
            <v>Moderately High</v>
          </cell>
        </row>
        <row r="155">
          <cell r="A155" t="str">
            <v>CRISIL 6 Month CP Index</v>
          </cell>
          <cell r="B155" t="str">
            <v>3.70</v>
          </cell>
          <cell r="C155" t="str">
            <v>Moderately High</v>
          </cell>
        </row>
        <row r="156">
          <cell r="A156" t="str">
            <v>CRISIL 91 Day T-Bill Index</v>
          </cell>
          <cell r="B156" t="str">
            <v>1.00</v>
          </cell>
          <cell r="C156" t="str">
            <v>Low</v>
          </cell>
        </row>
        <row r="157">
          <cell r="A157" t="str">
            <v>CRISIL A Medium term Bond Index</v>
          </cell>
          <cell r="B157" t="str">
            <v>6.96</v>
          </cell>
          <cell r="C157" t="str">
            <v>Very High</v>
          </cell>
        </row>
        <row r="158">
          <cell r="A158" t="str">
            <v>CRISIL A Medium to Long Term Bond Index</v>
          </cell>
          <cell r="B158" t="str">
            <v>6.73</v>
          </cell>
          <cell r="C158" t="str">
            <v>Very High</v>
          </cell>
        </row>
        <row r="159">
          <cell r="A159" t="str">
            <v>CRISIL A Short Term Bond Index</v>
          </cell>
          <cell r="B159" t="str">
            <v>6.95</v>
          </cell>
          <cell r="C159" t="str">
            <v>Very High</v>
          </cell>
        </row>
        <row r="160">
          <cell r="A160" t="str">
            <v>CRISIL AA and AA+ 1 to 3 Year Short Term Bond Index</v>
          </cell>
          <cell r="B160" t="str">
            <v>3.47</v>
          </cell>
          <cell r="C160" t="str">
            <v>Moderately High</v>
          </cell>
        </row>
        <row r="161">
          <cell r="A161" t="str">
            <v>CRISIL AA and AA+ Long Term Bond Index</v>
          </cell>
          <cell r="B161" t="str">
            <v>3.70</v>
          </cell>
          <cell r="C161" t="str">
            <v>Moderately High</v>
          </cell>
        </row>
        <row r="162">
          <cell r="A162" t="str">
            <v>CRISIL AA and AA+ Medium Term Bond Index</v>
          </cell>
          <cell r="B162" t="str">
            <v>3.77</v>
          </cell>
          <cell r="C162" t="str">
            <v>Moderately High</v>
          </cell>
        </row>
        <row r="163">
          <cell r="A163" t="str">
            <v>CRISIL AA and AA+ Short Term Bond Index</v>
          </cell>
          <cell r="B163" t="str">
            <v>3.48</v>
          </cell>
          <cell r="C163" t="str">
            <v>Moderately High</v>
          </cell>
        </row>
        <row r="164">
          <cell r="A164" t="str">
            <v>CRISIL AA and AA+ up to 1 Year Short Term Bond Index</v>
          </cell>
          <cell r="B164" t="str">
            <v>3.21</v>
          </cell>
          <cell r="C164" t="str">
            <v>Moderately High</v>
          </cell>
        </row>
        <row r="165">
          <cell r="A165" t="str">
            <v>CRISIL AA Long Term Bond Index</v>
          </cell>
          <cell r="B165" t="str">
            <v>4.29</v>
          </cell>
          <cell r="C165" t="str">
            <v>High</v>
          </cell>
        </row>
        <row r="166">
          <cell r="A166" t="str">
            <v>CRISIL AA- Long Term Bond Index</v>
          </cell>
          <cell r="B166" t="str">
            <v>4.82</v>
          </cell>
          <cell r="C166" t="str">
            <v>High</v>
          </cell>
        </row>
        <row r="167">
          <cell r="A167" t="str">
            <v>CRISIL AA Medium Term Bond Index</v>
          </cell>
          <cell r="B167" t="str">
            <v>4.98</v>
          </cell>
          <cell r="C167" t="str">
            <v>High</v>
          </cell>
        </row>
        <row r="168">
          <cell r="A168" t="str">
            <v>CRISIL AA- Medium Term Bond Index</v>
          </cell>
          <cell r="B168" t="str">
            <v>5.48</v>
          </cell>
          <cell r="C168" t="str">
            <v>Very High</v>
          </cell>
        </row>
        <row r="169">
          <cell r="A169" t="str">
            <v>CRISIL AA Short Term Bond Index</v>
          </cell>
          <cell r="B169" t="str">
            <v>3.95</v>
          </cell>
          <cell r="C169" t="str">
            <v>Moderately High</v>
          </cell>
        </row>
        <row r="170">
          <cell r="A170" t="str">
            <v>CRISIL AA- Short Term Bond Index</v>
          </cell>
          <cell r="B170" t="str">
            <v>4.94</v>
          </cell>
          <cell r="C170" t="str">
            <v>High</v>
          </cell>
        </row>
        <row r="171">
          <cell r="A171" t="str">
            <v>CRISIL AA+ Long Term Bond Index</v>
          </cell>
          <cell r="B171" t="str">
            <v>3.45</v>
          </cell>
          <cell r="C171" t="str">
            <v>Moderately High</v>
          </cell>
        </row>
        <row r="172">
          <cell r="A172" t="str">
            <v>CRISIL AA+ Medium Term Bond Index</v>
          </cell>
          <cell r="B172" t="str">
            <v>3.33</v>
          </cell>
          <cell r="C172" t="str">
            <v>Moderately High</v>
          </cell>
        </row>
        <row r="173">
          <cell r="A173" t="str">
            <v>CRISIL AA+ Short Term Bond Index</v>
          </cell>
          <cell r="B173" t="str">
            <v>2.80</v>
          </cell>
          <cell r="C173" t="str">
            <v>Moderate</v>
          </cell>
        </row>
        <row r="174">
          <cell r="A174" t="str">
            <v>CRISIL AAA 1 to 3 Year Short Term Bond Index</v>
          </cell>
          <cell r="B174" t="str">
            <v>1.84</v>
          </cell>
          <cell r="C174" t="str">
            <v>Low to Moderate</v>
          </cell>
        </row>
        <row r="175">
          <cell r="A175" t="str">
            <v>CRISIL AAA Long Term Bond Index</v>
          </cell>
          <cell r="B175" t="str">
            <v>2.80</v>
          </cell>
          <cell r="C175" t="str">
            <v>Moderate</v>
          </cell>
        </row>
        <row r="176">
          <cell r="A176" t="str">
            <v>CRISIL AAA Medium Term Bond Index</v>
          </cell>
          <cell r="B176" t="str">
            <v>2.48</v>
          </cell>
          <cell r="C176" t="str">
            <v>Moderate</v>
          </cell>
        </row>
        <row r="177">
          <cell r="A177" t="str">
            <v>CRISIL AAA Short Term Bond Index</v>
          </cell>
          <cell r="B177" t="str">
            <v>1.87</v>
          </cell>
          <cell r="C177" t="str">
            <v>Low to Moderate</v>
          </cell>
        </row>
        <row r="178">
          <cell r="A178" t="str">
            <v>CRISIL AAA up to 1 Year Short Term Bond Index</v>
          </cell>
          <cell r="B178" t="str">
            <v>1.65</v>
          </cell>
          <cell r="C178" t="str">
            <v>Low to Moderate</v>
          </cell>
        </row>
        <row r="179">
          <cell r="A179" t="str">
            <v>CRISIL Banking and PSU Debt Index</v>
          </cell>
          <cell r="B179" t="str">
            <v>2.33</v>
          </cell>
          <cell r="C179" t="str">
            <v>Moderate</v>
          </cell>
        </row>
        <row r="180">
          <cell r="A180" t="str">
            <v>CRISIL Composite AA Long Term Bond Index</v>
          </cell>
          <cell r="B180" t="str">
            <v>3.85</v>
          </cell>
          <cell r="C180" t="str">
            <v>Moderately High</v>
          </cell>
        </row>
        <row r="181">
          <cell r="A181" t="str">
            <v>CRISIL Composite AA Medium Term Bond Index</v>
          </cell>
          <cell r="B181" t="str">
            <v>3.98</v>
          </cell>
          <cell r="C181" t="str">
            <v>Moderately High</v>
          </cell>
        </row>
        <row r="182">
          <cell r="A182" t="str">
            <v>CRISIL Composite AA Short Term Bond Index</v>
          </cell>
          <cell r="B182" t="str">
            <v>3.52</v>
          </cell>
          <cell r="C182" t="str">
            <v>Moderately High</v>
          </cell>
        </row>
        <row r="183">
          <cell r="A183" t="str">
            <v>CRISIL Composite Bond Index</v>
          </cell>
          <cell r="B183" t="str">
            <v>2.59</v>
          </cell>
          <cell r="C183" t="str">
            <v>Moderate</v>
          </cell>
        </row>
        <row r="184">
          <cell r="A184" t="str">
            <v>CRISIL Composite CD Index</v>
          </cell>
          <cell r="B184" t="str">
            <v>2.79</v>
          </cell>
          <cell r="C184" t="str">
            <v>Moderate</v>
          </cell>
        </row>
        <row r="185">
          <cell r="A185" t="str">
            <v>CRISIL Composite CP Index</v>
          </cell>
          <cell r="B185" t="str">
            <v>3.25</v>
          </cell>
          <cell r="C185" t="str">
            <v>Moderately High</v>
          </cell>
        </row>
        <row r="186">
          <cell r="A186" t="str">
            <v>CRISIL Composite Credit Risk Index</v>
          </cell>
          <cell r="B186" t="str">
            <v>3.92</v>
          </cell>
          <cell r="C186" t="str">
            <v>Moderately High</v>
          </cell>
        </row>
        <row r="187">
          <cell r="A187" t="str">
            <v>CRISIL Composite Gilt Index</v>
          </cell>
          <cell r="B187" t="str">
            <v>2.66</v>
          </cell>
          <cell r="C187" t="str">
            <v>Moderate</v>
          </cell>
        </row>
        <row r="188">
          <cell r="A188" t="str">
            <v>CRISIL Composite T-Bill Index</v>
          </cell>
          <cell r="B188" t="str">
            <v>1.09</v>
          </cell>
          <cell r="C188" t="str">
            <v>Low to Moderate</v>
          </cell>
        </row>
        <row r="189">
          <cell r="A189" t="str">
            <v>CRISIL Corporate Bond Composite Index</v>
          </cell>
          <cell r="B189" t="str">
            <v>2.50</v>
          </cell>
          <cell r="C189" t="str">
            <v>Moderate</v>
          </cell>
        </row>
        <row r="190">
          <cell r="A190" t="str">
            <v>CRISIL Dynamic Debt Index</v>
          </cell>
          <cell r="B190" t="str">
            <v>2.72</v>
          </cell>
          <cell r="C190" t="str">
            <v>Moderate</v>
          </cell>
        </row>
        <row r="191">
          <cell r="A191" t="str">
            <v>CRISIL Dynamic Gilt Index</v>
          </cell>
          <cell r="B191" t="str">
            <v>2.65</v>
          </cell>
          <cell r="C191" t="str">
            <v>Moderate</v>
          </cell>
        </row>
        <row r="192">
          <cell r="A192" t="str">
            <v>CRISIL FPI Index</v>
          </cell>
          <cell r="B192" t="str">
            <v>2.73</v>
          </cell>
          <cell r="C192" t="str">
            <v>Moderate</v>
          </cell>
        </row>
        <row r="193">
          <cell r="A193" t="str">
            <v>CRISIL Liquid Debt Index</v>
          </cell>
          <cell r="B193" t="str">
            <v>1.30</v>
          </cell>
          <cell r="C193" t="str">
            <v>Low to Moderate</v>
          </cell>
        </row>
        <row r="194">
          <cell r="A194" t="str">
            <v>CRISIL Long Term Corporate Bond Index</v>
          </cell>
          <cell r="B194" t="str">
            <v>2.83</v>
          </cell>
          <cell r="C194" t="str">
            <v>Moderate</v>
          </cell>
        </row>
        <row r="195">
          <cell r="A195" t="str">
            <v>CRISIL Long Term Debt Index</v>
          </cell>
          <cell r="B195" t="str">
            <v>2.79</v>
          </cell>
          <cell r="C195" t="str">
            <v>Moderate</v>
          </cell>
        </row>
        <row r="196">
          <cell r="A196" t="str">
            <v>CRISIL Long Term Gilt Index</v>
          </cell>
          <cell r="B196" t="str">
            <v>2.66</v>
          </cell>
          <cell r="C196" t="str">
            <v>Moderate</v>
          </cell>
        </row>
        <row r="197">
          <cell r="A197" t="str">
            <v>CRISIL Low Duration Debt Index</v>
          </cell>
          <cell r="B197" t="str">
            <v>2.68</v>
          </cell>
          <cell r="C197" t="str">
            <v>Moderate</v>
          </cell>
        </row>
        <row r="198">
          <cell r="A198" t="str">
            <v>CRISIL Medium Term Corporate Bond Index</v>
          </cell>
          <cell r="B198" t="str">
            <v>2.65</v>
          </cell>
          <cell r="C198" t="str">
            <v>Moderate</v>
          </cell>
        </row>
        <row r="199">
          <cell r="A199" t="str">
            <v>CRISIL Medium Term Credit Risk Index</v>
          </cell>
          <cell r="B199" t="str">
            <v>3.92</v>
          </cell>
          <cell r="C199" t="str">
            <v>Moderately High</v>
          </cell>
        </row>
        <row r="200">
          <cell r="A200" t="str">
            <v>CRISIL Medium Term Debt Index</v>
          </cell>
          <cell r="B200" t="str">
            <v>2.59</v>
          </cell>
          <cell r="C200" t="str">
            <v>Moderate</v>
          </cell>
        </row>
        <row r="201">
          <cell r="A201" t="str">
            <v>CRISIL Medium Term Gilt Index</v>
          </cell>
          <cell r="B201" t="str">
            <v>2.64</v>
          </cell>
          <cell r="C201" t="str">
            <v>Moderate</v>
          </cell>
        </row>
        <row r="202">
          <cell r="A202" t="str">
            <v>CRISIL Medium To Long Term Banking Debt Index</v>
          </cell>
          <cell r="B202" t="str">
            <v>3.32</v>
          </cell>
          <cell r="C202" t="str">
            <v>Moderately High</v>
          </cell>
        </row>
        <row r="203">
          <cell r="A203" t="str">
            <v>CRISIL Medium To Long Term Debt Index</v>
          </cell>
          <cell r="B203" t="str">
            <v>2.73</v>
          </cell>
          <cell r="C203" t="str">
            <v>Moderate</v>
          </cell>
        </row>
        <row r="204">
          <cell r="A204" t="str">
            <v>CRISIL Medium to Long Term PSU Debt Index</v>
          </cell>
          <cell r="B204" t="str">
            <v>2.67</v>
          </cell>
          <cell r="C204" t="str">
            <v>Moderate</v>
          </cell>
        </row>
        <row r="205">
          <cell r="A205" t="str">
            <v>CRISIL Money Market Index</v>
          </cell>
          <cell r="B205" t="str">
            <v>2.57</v>
          </cell>
          <cell r="C205" t="str">
            <v>Moderate</v>
          </cell>
        </row>
        <row r="206">
          <cell r="A206" t="str">
            <v>CRISIL Money Market Index-Insurance</v>
          </cell>
          <cell r="B206" t="str">
            <v>1.89</v>
          </cell>
          <cell r="C206" t="str">
            <v>Low to Moderate</v>
          </cell>
        </row>
        <row r="207">
          <cell r="A207" t="str">
            <v>CRISIL Overnight Index</v>
          </cell>
          <cell r="B207" t="str">
            <v>1.00</v>
          </cell>
          <cell r="C207" t="str">
            <v>Low</v>
          </cell>
        </row>
        <row r="208">
          <cell r="A208" t="str">
            <v>CRISIL Short Term Bond Index</v>
          </cell>
          <cell r="B208" t="str">
            <v>2.49</v>
          </cell>
          <cell r="C208" t="str">
            <v>Moderate</v>
          </cell>
        </row>
        <row r="209">
          <cell r="A209" t="str">
            <v>CRISIL Short Term Corporate Bond Index</v>
          </cell>
          <cell r="B209" t="str">
            <v>2.10</v>
          </cell>
          <cell r="C209" t="str">
            <v>Moderate</v>
          </cell>
        </row>
        <row r="210">
          <cell r="A210" t="str">
            <v>CRISIL Short Term Credit Risk Index</v>
          </cell>
          <cell r="B210" t="str">
            <v>3.56</v>
          </cell>
          <cell r="C210" t="str">
            <v>Moderately High</v>
          </cell>
        </row>
        <row r="211">
          <cell r="A211" t="str">
            <v>CRISIL Short Term Gilt Index</v>
          </cell>
          <cell r="B211" t="str">
            <v>1.99</v>
          </cell>
          <cell r="C211" t="str">
            <v>Low to Moderate</v>
          </cell>
        </row>
        <row r="212">
          <cell r="A212" t="str">
            <v>CRISIL Short Term PSU Debt Index</v>
          </cell>
          <cell r="B212" t="str">
            <v>1.66</v>
          </cell>
          <cell r="C212" t="str">
            <v>Low to Moderate</v>
          </cell>
        </row>
        <row r="213">
          <cell r="A213" t="str">
            <v>CRISIL Ultra Short Term Debt Index</v>
          </cell>
          <cell r="B213" t="str">
            <v>2.78</v>
          </cell>
          <cell r="C213" t="str">
            <v>Moderate</v>
          </cell>
        </row>
        <row r="214">
          <cell r="A214" t="str">
            <v>CRISIL Up to 91-Day CD Index</v>
          </cell>
          <cell r="B214" t="str">
            <v>1.51</v>
          </cell>
          <cell r="C214" t="str">
            <v>Low to Moderate</v>
          </cell>
        </row>
        <row r="215">
          <cell r="A215" t="str">
            <v>CRISIL Up to 91-Day CP Index</v>
          </cell>
          <cell r="B215" t="str">
            <v>1.44</v>
          </cell>
          <cell r="C215" t="str">
            <v>Low to Moderate</v>
          </cell>
        </row>
        <row r="216">
          <cell r="A216" t="str">
            <v>CRISIL upto 91 Day CP Index-A</v>
          </cell>
          <cell r="B216" t="str">
            <v>1.18</v>
          </cell>
          <cell r="C216" t="str">
            <v>Low to Moderate</v>
          </cell>
        </row>
        <row r="217">
          <cell r="A217" t="str">
            <v>CRISIL upto 91 Day CD Index-A</v>
          </cell>
          <cell r="B217" t="str">
            <v>1.08</v>
          </cell>
          <cell r="C217" t="str">
            <v>Low to Moderate</v>
          </cell>
        </row>
        <row r="218">
          <cell r="A218" t="str">
            <v>CRISIL upto 91 Day CD Index-B</v>
          </cell>
          <cell r="B218" t="str">
            <v>2.04</v>
          </cell>
          <cell r="C218" t="str">
            <v>Moderate</v>
          </cell>
        </row>
        <row r="219">
          <cell r="A219" t="str">
            <v>CRISIL upto 91 Day CP Index-B</v>
          </cell>
          <cell r="B219" t="str">
            <v>2.20</v>
          </cell>
          <cell r="C219" t="str">
            <v>Moderate</v>
          </cell>
        </row>
        <row r="220">
          <cell r="A220" t="str">
            <v>CRISIL upto 365 Day CD index-A</v>
          </cell>
          <cell r="B220" t="str">
            <v>1.47</v>
          </cell>
          <cell r="C220" t="str">
            <v>Low to Moderate</v>
          </cell>
        </row>
        <row r="221">
          <cell r="A221" t="str">
            <v>CRISIL upto 365 Day CP Index-A</v>
          </cell>
          <cell r="B221" t="str">
            <v>1.54</v>
          </cell>
          <cell r="C221" t="str">
            <v>Low to Moderate</v>
          </cell>
        </row>
        <row r="222">
          <cell r="A222" t="str">
            <v>CRISIL upto 365 Day CD index-B</v>
          </cell>
          <cell r="B222" t="str">
            <v>2.67</v>
          </cell>
          <cell r="C222" t="str">
            <v>Moderate</v>
          </cell>
        </row>
        <row r="223">
          <cell r="A223" t="str">
            <v>CRISIL upto 365 Day CP Index-B</v>
          </cell>
          <cell r="B223" t="str">
            <v>2.88</v>
          </cell>
          <cell r="C223" t="str">
            <v>Moderate</v>
          </cell>
        </row>
        <row r="224">
          <cell r="A224" t="str">
            <v>CRISIL upto 365 Day CD Index-C</v>
          </cell>
          <cell r="B224" t="str">
            <v>4.53</v>
          </cell>
          <cell r="C224" t="str">
            <v>High</v>
          </cell>
        </row>
        <row r="225">
          <cell r="A225" t="str">
            <v>CRISIL upto 365 Day CP Index-C</v>
          </cell>
          <cell r="B225" t="str">
            <v>4.09</v>
          </cell>
          <cell r="C225" t="str">
            <v>High</v>
          </cell>
        </row>
        <row r="226">
          <cell r="A226" t="str">
            <v>CRISIL Short Term Banking Debt Index</v>
          </cell>
          <cell r="B226" t="str">
            <v>2.06</v>
          </cell>
          <cell r="C226" t="str">
            <v>Moderate</v>
          </cell>
        </row>
        <row r="227">
          <cell r="A227" t="str">
            <v>CRISIL 1 Month CD Index</v>
          </cell>
          <cell r="B227" t="str">
            <v>1.90</v>
          </cell>
          <cell r="C227" t="str">
            <v>Low to Moderate</v>
          </cell>
        </row>
        <row r="228">
          <cell r="A228" t="str">
            <v>CRISIL 1 Month CP Index</v>
          </cell>
          <cell r="B228" t="str">
            <v>3.67</v>
          </cell>
          <cell r="C228" t="str">
            <v>Moderately High</v>
          </cell>
        </row>
        <row r="229">
          <cell r="A229" t="str">
            <v>CRISIL 10 Year SDL Index</v>
          </cell>
          <cell r="B229" t="str">
            <v>2.67</v>
          </cell>
          <cell r="C229" t="str">
            <v>Moderate</v>
          </cell>
        </row>
        <row r="230">
          <cell r="A230" t="str">
            <v>CRISIL 1 Month T-bill Index</v>
          </cell>
          <cell r="B230" t="str">
            <v>1.00</v>
          </cell>
          <cell r="C230" t="str">
            <v>Low</v>
          </cell>
        </row>
        <row r="231">
          <cell r="A231" t="str">
            <v>CRISIL 2 Month T-bill Index</v>
          </cell>
          <cell r="B231" t="str">
            <v>1.00</v>
          </cell>
          <cell r="C231" t="str">
            <v>Low</v>
          </cell>
        </row>
        <row r="232">
          <cell r="A232" t="str">
            <v>CRISIL Arbitrage Index</v>
          </cell>
          <cell r="B232" t="str">
            <v>0.39</v>
          </cell>
          <cell r="C232" t="str">
            <v>Low</v>
          </cell>
        </row>
        <row r="233">
          <cell r="A233" t="str">
            <v>CRISIL Equity Savings Index</v>
          </cell>
          <cell r="B233" t="str">
            <v>3.07</v>
          </cell>
          <cell r="C233" t="str">
            <v>Moderately High</v>
          </cell>
        </row>
        <row r="234">
          <cell r="A234" t="str">
            <v>CRISIL Hybrid 35+65 - Aggressive Index</v>
          </cell>
          <cell r="B234" t="str">
            <v>5.31</v>
          </cell>
          <cell r="C234" t="str">
            <v>Very High</v>
          </cell>
        </row>
        <row r="235">
          <cell r="A235" t="str">
            <v>CRISIL Hybrid 85+15 - Conservative Index</v>
          </cell>
          <cell r="B235" t="str">
            <v>3.22</v>
          </cell>
          <cell r="C235" t="str">
            <v>Moderately High</v>
          </cell>
        </row>
        <row r="236">
          <cell r="A236" t="str">
            <v>CRISIL Short Term Debt Hybrid 60+40 Index</v>
          </cell>
          <cell r="B236" t="str">
            <v>4.21</v>
          </cell>
          <cell r="C236" t="str">
            <v>High</v>
          </cell>
        </row>
        <row r="237">
          <cell r="A237" t="str">
            <v>CRISIL Short Term Debt Hybrid 75+25 Index</v>
          </cell>
          <cell r="B237" t="str">
            <v>3.56</v>
          </cell>
          <cell r="C237" t="str">
            <v>Moderately High</v>
          </cell>
        </row>
        <row r="238">
          <cell r="A238" t="str">
            <v>CRISIL Hybrid 50+50 - Moderate Index</v>
          </cell>
          <cell r="B238" t="str">
            <v>4.68</v>
          </cell>
          <cell r="C238" t="str">
            <v>High</v>
          </cell>
        </row>
        <row r="239">
          <cell r="A239" t="str">
            <v>CRISIL Hybrid 65+35 - Conservative Index</v>
          </cell>
          <cell r="B239" t="str">
            <v>4.05</v>
          </cell>
          <cell r="C239" t="str">
            <v>High</v>
          </cell>
        </row>
        <row r="240">
          <cell r="A240" t="str">
            <v>CRISIL Hybrid 25+75 - Aggressive Index</v>
          </cell>
          <cell r="B240" t="str">
            <v>5.73</v>
          </cell>
          <cell r="C240" t="str">
            <v>Very High</v>
          </cell>
        </row>
        <row r="241">
          <cell r="A241" t="str">
            <v>CRISIL Hybrid 75+25 - Conservative Index</v>
          </cell>
          <cell r="B241" t="str">
            <v>3.64</v>
          </cell>
          <cell r="C241" t="str">
            <v>Moderately High</v>
          </cell>
        </row>
        <row r="242">
          <cell r="A242" t="str">
            <v>CRISIL Liquid Debt A-I Index</v>
          </cell>
          <cell r="B242" t="str">
            <v>1.09</v>
          </cell>
          <cell r="C242" t="str">
            <v>Low to Moderate</v>
          </cell>
        </row>
        <row r="243">
          <cell r="A243" t="str">
            <v>CRISIL Liquid Debt B-I Index</v>
          </cell>
          <cell r="B243" t="str">
            <v>1.48</v>
          </cell>
          <cell r="C243" t="str">
            <v>Low to Moderate</v>
          </cell>
        </row>
        <row r="244">
          <cell r="A244" t="str">
            <v>CRISIL Low Duration Debt A-I Index</v>
          </cell>
          <cell r="B244" t="str">
            <v>1.59</v>
          </cell>
          <cell r="C244" t="str">
            <v>Low to Moderate</v>
          </cell>
        </row>
        <row r="245">
          <cell r="A245" t="str">
            <v>CRISIL Low Duration Debt B-I Index</v>
          </cell>
          <cell r="B245" t="str">
            <v>2.28</v>
          </cell>
          <cell r="C245" t="str">
            <v>Moderate</v>
          </cell>
        </row>
        <row r="246">
          <cell r="A246" t="str">
            <v>CRISIL Low Duration Debt C-I Index</v>
          </cell>
          <cell r="B246" t="str">
            <v>3.62</v>
          </cell>
          <cell r="C246" t="str">
            <v>Moderately High</v>
          </cell>
        </row>
        <row r="247">
          <cell r="A247" t="str">
            <v>CRISIL Short Duration Debt A-II Index</v>
          </cell>
          <cell r="B247" t="str">
            <v>1.97</v>
          </cell>
          <cell r="C247" t="str">
            <v>Low to Moderate</v>
          </cell>
        </row>
        <row r="248">
          <cell r="A248" t="str">
            <v>CRISIL Short Duration Debt B-II Index</v>
          </cell>
          <cell r="B248" t="str">
            <v>2.78</v>
          </cell>
          <cell r="C248" t="str">
            <v>Moderate</v>
          </cell>
        </row>
        <row r="249">
          <cell r="A249" t="str">
            <v>CRISIL Short Duration Debt C-II Index</v>
          </cell>
          <cell r="B249" t="str">
            <v>5.23</v>
          </cell>
          <cell r="C249" t="str">
            <v>Very High</v>
          </cell>
        </row>
        <row r="250">
          <cell r="A250" t="str">
            <v>CRISIL Medium Duration Debt A-III Index</v>
          </cell>
          <cell r="B250" t="str">
            <v>2.43</v>
          </cell>
          <cell r="C250" t="str">
            <v>Moderate</v>
          </cell>
        </row>
        <row r="251">
          <cell r="A251" t="str">
            <v>CRISIL Medium Duration Debt B-III Index</v>
          </cell>
          <cell r="B251" t="str">
            <v>3.03</v>
          </cell>
          <cell r="C251" t="str">
            <v>Moderately High</v>
          </cell>
        </row>
        <row r="252">
          <cell r="A252" t="str">
            <v>CRISIL Medium Duration Debt C-III Index</v>
          </cell>
          <cell r="B252" t="str">
            <v>4.82</v>
          </cell>
          <cell r="C252" t="str">
            <v>High</v>
          </cell>
        </row>
        <row r="253">
          <cell r="A253" t="str">
            <v>CRISIL Medium to Long Duration Debt A-III Index</v>
          </cell>
          <cell r="B253" t="str">
            <v>2.65</v>
          </cell>
          <cell r="C253" t="str">
            <v>Moderate</v>
          </cell>
        </row>
        <row r="254">
          <cell r="A254" t="str">
            <v>CRISIL Medium to Long Duration Debt B-III Index</v>
          </cell>
          <cell r="B254" t="str">
            <v>3.28</v>
          </cell>
          <cell r="C254" t="str">
            <v>Moderately High</v>
          </cell>
        </row>
        <row r="255">
          <cell r="A255" t="str">
            <v>CRISIL Medium to Long Duration Debt C-III Index</v>
          </cell>
          <cell r="B255" t="str">
            <v>4.41</v>
          </cell>
          <cell r="C255" t="str">
            <v>High</v>
          </cell>
        </row>
        <row r="256">
          <cell r="A256" t="str">
            <v>CRISIL Long Duration Debt A-III Index</v>
          </cell>
          <cell r="B256" t="str">
            <v>2.73</v>
          </cell>
          <cell r="C256" t="str">
            <v>Moderate</v>
          </cell>
        </row>
        <row r="257">
          <cell r="A257" t="str">
            <v>CRISIL Credit Risk Debt C-II Index</v>
          </cell>
          <cell r="B257" t="str">
            <v>4.50</v>
          </cell>
          <cell r="C257" t="str">
            <v>High</v>
          </cell>
        </row>
        <row r="258">
          <cell r="A258" t="str">
            <v>CRISIL Credit Risk Debt C-III Index</v>
          </cell>
          <cell r="B258" t="str">
            <v>4.62</v>
          </cell>
          <cell r="C258" t="str">
            <v>High</v>
          </cell>
        </row>
        <row r="259">
          <cell r="A259" t="str">
            <v>CRISIL Corporate Bond B-II Index</v>
          </cell>
          <cell r="B259" t="str">
            <v>2.61</v>
          </cell>
          <cell r="C259" t="str">
            <v>Moderate</v>
          </cell>
        </row>
        <row r="260">
          <cell r="A260" t="str">
            <v>CRISIL Corporate Bond B-III Index</v>
          </cell>
          <cell r="B260" t="str">
            <v>3.15</v>
          </cell>
          <cell r="C260" t="str">
            <v>Moderately High</v>
          </cell>
        </row>
        <row r="261">
          <cell r="A261" t="str">
            <v>CRISIL Dynamic Bond A-III Index</v>
          </cell>
          <cell r="B261" t="str">
            <v>2.66</v>
          </cell>
          <cell r="C261" t="str">
            <v>Moderate</v>
          </cell>
        </row>
        <row r="262">
          <cell r="A262" t="str">
            <v>CRISIL Dynamic Bond B-III Index</v>
          </cell>
          <cell r="B262" t="str">
            <v>3.28</v>
          </cell>
          <cell r="C262" t="str">
            <v>Moderately High</v>
          </cell>
        </row>
        <row r="263">
          <cell r="A263" t="str">
            <v>CRISIL Dynamic Bond C-III Index</v>
          </cell>
          <cell r="B263" t="str">
            <v>4.40</v>
          </cell>
          <cell r="C263" t="str">
            <v>High</v>
          </cell>
        </row>
        <row r="264">
          <cell r="A264" t="str">
            <v>CRISIL Money Market A-I Index</v>
          </cell>
          <cell r="B264" t="str">
            <v>1.38</v>
          </cell>
          <cell r="C264" t="str">
            <v>Low to Moderate</v>
          </cell>
        </row>
        <row r="265">
          <cell r="A265" t="str">
            <v>CRISIL Money Market B-I Index</v>
          </cell>
          <cell r="B265" t="str">
            <v>1.92</v>
          </cell>
          <cell r="C265" t="str">
            <v>Low to Moderate</v>
          </cell>
        </row>
        <row r="266">
          <cell r="A266" t="str">
            <v>CRISIL Money Market C-I Index</v>
          </cell>
          <cell r="B266" t="str">
            <v>3.45</v>
          </cell>
          <cell r="C266" t="str">
            <v>Moderately High</v>
          </cell>
        </row>
        <row r="267">
          <cell r="A267" t="str">
            <v>CRISIL Ultra Short Duration Debt A-I Index</v>
          </cell>
          <cell r="B267" t="str">
            <v>1.51</v>
          </cell>
          <cell r="C267" t="str">
            <v>Low to Moderate</v>
          </cell>
        </row>
        <row r="268">
          <cell r="A268" t="str">
            <v>CRISIL Ultra Short Duration Debt B-I Index</v>
          </cell>
          <cell r="B268" t="str">
            <v>2.20</v>
          </cell>
          <cell r="C268" t="str">
            <v>Moderate</v>
          </cell>
        </row>
        <row r="269">
          <cell r="A269" t="str">
            <v>CRISIL Ultra Short Duration Debt C-I Index</v>
          </cell>
          <cell r="B269" t="str">
            <v>3.58</v>
          </cell>
          <cell r="C269" t="str">
            <v>Moderately High</v>
          </cell>
        </row>
        <row r="270">
          <cell r="A270" t="str">
            <v>CRISIL - Aggressive Credit Debt Term Index</v>
          </cell>
          <cell r="B270" t="str">
            <v>5.59</v>
          </cell>
          <cell r="C270" t="str">
            <v>Very High</v>
          </cell>
        </row>
        <row r="271">
          <cell r="A271" t="str">
            <v>CRISIL IBX 70:30 CPSE Plus SDL Index - April 2025</v>
          </cell>
          <cell r="B271" t="str">
            <v>1.67</v>
          </cell>
          <cell r="C271" t="str">
            <v>Low to Moderate</v>
          </cell>
        </row>
        <row r="272">
          <cell r="A272" t="str">
            <v>CRISIL IBX SDL Index - May 2027</v>
          </cell>
          <cell r="B272" t="str">
            <v>2.00</v>
          </cell>
          <cell r="C272" t="str">
            <v>Low to Moderate</v>
          </cell>
        </row>
        <row r="273">
          <cell r="A273" t="str">
            <v>CRISIL IBX 50:50 PSU + SDL Index - October 2025</v>
          </cell>
          <cell r="B273" t="str">
            <v>1.67</v>
          </cell>
          <cell r="C273" t="str">
            <v>Low to Moderate</v>
          </cell>
        </row>
        <row r="274">
          <cell r="A274" t="str">
            <v>CRISIL IBX 50:50 Gilt Plus SDL Index - April 2028</v>
          </cell>
          <cell r="B274" t="str">
            <v>2.33</v>
          </cell>
          <cell r="C274" t="str">
            <v>Moderate</v>
          </cell>
        </row>
        <row r="275">
          <cell r="A275" t="str">
            <v>CRISIL IBX 60:40 SDL + AAA PSU Index - April 2025</v>
          </cell>
          <cell r="B275" t="str">
            <v>1.67</v>
          </cell>
          <cell r="C275" t="str">
            <v>Low to Moderate</v>
          </cell>
        </row>
        <row r="276">
          <cell r="A276" t="str">
            <v>CRISIL IBX 60:40 SDL + AAA PSU Index - April 2027</v>
          </cell>
          <cell r="B276" t="str">
            <v>2.00</v>
          </cell>
          <cell r="C276" t="str">
            <v>Low to Moderate</v>
          </cell>
        </row>
        <row r="277">
          <cell r="A277" t="str">
            <v>CRISIL-IBX Gilt Index - June 2027</v>
          </cell>
          <cell r="B277" t="str">
            <v>2.00</v>
          </cell>
          <cell r="C277" t="str">
            <v>Low to Moderate</v>
          </cell>
        </row>
        <row r="278">
          <cell r="A278" t="str">
            <v>CRISIL-IBX Gilt Index - April 2028</v>
          </cell>
          <cell r="B278" t="str">
            <v>2.33</v>
          </cell>
          <cell r="C278" t="str">
            <v>Moderate</v>
          </cell>
        </row>
        <row r="279">
          <cell r="A279" t="str">
            <v>CRISIL IBX Gilt Index - April 2026</v>
          </cell>
          <cell r="B279" t="str">
            <v>1.67</v>
          </cell>
          <cell r="C279" t="str">
            <v>Low to Moderate</v>
          </cell>
        </row>
        <row r="280">
          <cell r="A280" t="str">
            <v>CRISIL IBX Gilt Index - April 2029</v>
          </cell>
          <cell r="B280" t="str">
            <v>2.67</v>
          </cell>
          <cell r="C280" t="str">
            <v>Moderate</v>
          </cell>
        </row>
        <row r="281">
          <cell r="A281" t="str">
            <v>CRISIL IBX SDL Index - September 2027</v>
          </cell>
          <cell r="B281" t="str">
            <v>2.33</v>
          </cell>
          <cell r="C281" t="str">
            <v>Moderate</v>
          </cell>
        </row>
        <row r="282">
          <cell r="A282" t="str">
            <v>CRISIL IBX Gilt Index - June 2036</v>
          </cell>
          <cell r="B282" t="str">
            <v>2.67</v>
          </cell>
          <cell r="C282" t="str">
            <v>Moderate</v>
          </cell>
        </row>
        <row r="283">
          <cell r="A283" t="str">
            <v>CRISIL IBX Gilt Index - April 2033</v>
          </cell>
          <cell r="B283" t="str">
            <v>2.67</v>
          </cell>
          <cell r="C283" t="str">
            <v>Moderate</v>
          </cell>
        </row>
        <row r="284">
          <cell r="A284" t="str">
            <v>CRISIL IBX 50:50 Gilt Plus SDL Index - April 2037</v>
          </cell>
          <cell r="B284" t="str">
            <v>2.67</v>
          </cell>
          <cell r="C284" t="str">
            <v>Moderate</v>
          </cell>
        </row>
        <row r="285">
          <cell r="A285" t="str">
            <v>CRISIL-IBX 50:50 Gilt Plus SDL Index - June 2027</v>
          </cell>
          <cell r="B285" t="str">
            <v>2.00</v>
          </cell>
          <cell r="C285" t="str">
            <v>Low to Moderate</v>
          </cell>
        </row>
        <row r="286">
          <cell r="A286" t="str">
            <v>CRISIL-IBX 90:10 SDL Plus Gilt Index - November 2026</v>
          </cell>
          <cell r="B286" t="str">
            <v>2.00</v>
          </cell>
          <cell r="C286" t="str">
            <v>Low to Moderate</v>
          </cell>
        </row>
        <row r="287">
          <cell r="A287" t="str">
            <v>CRISIL-IBX 90:10 SDL Plus Gilt Index - September 2027</v>
          </cell>
          <cell r="B287" t="str">
            <v>2.33</v>
          </cell>
          <cell r="C287" t="str">
            <v>Moderate</v>
          </cell>
        </row>
        <row r="288">
          <cell r="A288" t="str">
            <v>CRISIL-IBX 50:50 Gilt Plus SDL Index - September 2028</v>
          </cell>
          <cell r="B288" t="str">
            <v>2.33</v>
          </cell>
          <cell r="C288" t="str">
            <v>Moderate</v>
          </cell>
        </row>
        <row r="289">
          <cell r="A289" t="str">
            <v>CRISIL-IBX 90:10 SDL Plus Gilt Index - April 2032</v>
          </cell>
          <cell r="B289" t="str">
            <v>2.67</v>
          </cell>
          <cell r="C289" t="str">
            <v>Moderate</v>
          </cell>
        </row>
        <row r="290">
          <cell r="A290" t="str">
            <v>CRISIL-IBX 60:40 SDL Plus AAA PSU Index - April 2026</v>
          </cell>
          <cell r="B290" t="str">
            <v>1.67</v>
          </cell>
          <cell r="C290" t="str">
            <v>Low to Moderate</v>
          </cell>
        </row>
        <row r="291">
          <cell r="A291" t="str">
            <v>CRISIL-IBX SDL Index - April 2033</v>
          </cell>
          <cell r="B291" t="str">
            <v>2.67</v>
          </cell>
          <cell r="C291" t="str">
            <v>Moderate</v>
          </cell>
        </row>
        <row r="292">
          <cell r="A292" t="str">
            <v>CRISIL-IBX SDL Index - June 2027</v>
          </cell>
          <cell r="B292" t="str">
            <v>2.00</v>
          </cell>
          <cell r="C292" t="str">
            <v>Low to Moderate</v>
          </cell>
        </row>
        <row r="293">
          <cell r="A293" t="str">
            <v>CRISIL-IBX 50:50 Gilt Plus SDL Index - June 2028</v>
          </cell>
          <cell r="B293" t="str">
            <v>2.33</v>
          </cell>
          <cell r="C293" t="str">
            <v>Moderate</v>
          </cell>
        </row>
        <row r="294">
          <cell r="A294" t="str">
            <v>CRISIL-IBX 50:50 SDL Plus Gilt Index - April 2033</v>
          </cell>
          <cell r="B294" t="str">
            <v>2.67</v>
          </cell>
          <cell r="C294" t="str">
            <v>Moderate</v>
          </cell>
        </row>
        <row r="295">
          <cell r="A295" t="str">
            <v>CRISIL Select AAA Corporate Bond Fund Index</v>
          </cell>
          <cell r="B295" t="str">
            <v>1.78</v>
          </cell>
          <cell r="C295" t="str">
            <v>Low to Moderate</v>
          </cell>
        </row>
        <row r="296">
          <cell r="A296" t="str">
            <v>CRISIL-IBX 50:50 Gilt Plus SDL Short Duration Fund Index</v>
          </cell>
          <cell r="B296" t="str">
            <v>2.00</v>
          </cell>
          <cell r="C296" t="str">
            <v>Low to Moderate</v>
          </cell>
        </row>
        <row r="297">
          <cell r="A297" t="str">
            <v>CRISIL-IBX Gilt Index - April 2032</v>
          </cell>
          <cell r="B297" t="str">
            <v>2.67</v>
          </cell>
          <cell r="C297" t="str">
            <v>Moderate</v>
          </cell>
        </row>
        <row r="298">
          <cell r="A298" t="str">
            <v>CRISIL-IBX AAA Index - March 2024</v>
          </cell>
          <cell r="B298" t="str">
            <v>1.42</v>
          </cell>
          <cell r="C298" t="str">
            <v>Low to Moderate</v>
          </cell>
        </row>
        <row r="299">
          <cell r="A299" t="str">
            <v>CRISIL-IBX SDL Index - June 2032</v>
          </cell>
          <cell r="B299" t="str">
            <v>2.67</v>
          </cell>
          <cell r="C299" t="str">
            <v>Moderate</v>
          </cell>
        </row>
        <row r="300">
          <cell r="A300" t="str">
            <v>CRISIL-IBX 50:50 Gilt Plus SDL Index - September 2027</v>
          </cell>
          <cell r="B300" t="str">
            <v>2.33</v>
          </cell>
          <cell r="C300" t="str">
            <v>Moderate</v>
          </cell>
        </row>
        <row r="301">
          <cell r="A301" t="str">
            <v>CRISIL-IBX SDL Index - September 2028</v>
          </cell>
          <cell r="B301" t="str">
            <v>2.33</v>
          </cell>
          <cell r="C301" t="str">
            <v>Moderate</v>
          </cell>
        </row>
        <row r="302">
          <cell r="A302" t="str">
            <v>Nifty 50</v>
          </cell>
          <cell r="B302" t="str">
            <v>5.34</v>
          </cell>
          <cell r="C302" t="str">
            <v>Very High</v>
          </cell>
        </row>
        <row r="303">
          <cell r="A303" t="str">
            <v>Nifty Next 50</v>
          </cell>
          <cell r="B303" t="str">
            <v>5.42</v>
          </cell>
          <cell r="C303" t="str">
            <v>Very High</v>
          </cell>
        </row>
        <row r="304">
          <cell r="A304" t="str">
            <v>Nifty 100</v>
          </cell>
          <cell r="B304" t="str">
            <v>5.35</v>
          </cell>
          <cell r="C304" t="str">
            <v>Very High</v>
          </cell>
        </row>
        <row r="305">
          <cell r="A305" t="str">
            <v>Nifty 200</v>
          </cell>
          <cell r="B305" t="str">
            <v>5.45</v>
          </cell>
          <cell r="C305" t="str">
            <v>Very High</v>
          </cell>
        </row>
        <row r="306">
          <cell r="A306" t="str">
            <v>Nifty Total Market</v>
          </cell>
          <cell r="B306" t="str">
            <v>5.62</v>
          </cell>
          <cell r="C306" t="str">
            <v>Very High</v>
          </cell>
        </row>
        <row r="307">
          <cell r="A307" t="str">
            <v>Nifty 500</v>
          </cell>
          <cell r="B307" t="str">
            <v>5.58</v>
          </cell>
          <cell r="C307" t="str">
            <v>Very High</v>
          </cell>
        </row>
        <row r="308">
          <cell r="A308" t="str">
            <v>Nifty Midcap 150</v>
          </cell>
          <cell r="B308" t="str">
            <v>5.97</v>
          </cell>
          <cell r="C308" t="str">
            <v>Very High</v>
          </cell>
        </row>
        <row r="309">
          <cell r="A309" t="str">
            <v>Nifty Midcap 50</v>
          </cell>
          <cell r="B309" t="str">
            <v>5.92</v>
          </cell>
          <cell r="C309" t="str">
            <v>Very High</v>
          </cell>
        </row>
        <row r="310">
          <cell r="A310" t="str">
            <v>Nifty Midcap Select</v>
          </cell>
          <cell r="B310" t="str">
            <v>5.92</v>
          </cell>
          <cell r="C310" t="str">
            <v>Very High</v>
          </cell>
        </row>
        <row r="311">
          <cell r="A311" t="str">
            <v>Nifty Midcap 100</v>
          </cell>
          <cell r="B311" t="str">
            <v>5.94</v>
          </cell>
          <cell r="C311" t="str">
            <v>Very High</v>
          </cell>
        </row>
        <row r="312">
          <cell r="A312" t="str">
            <v>Nifty Smallcap 250</v>
          </cell>
          <cell r="B312" t="str">
            <v>6.62</v>
          </cell>
          <cell r="C312" t="str">
            <v>Very High</v>
          </cell>
        </row>
        <row r="313">
          <cell r="A313" t="str">
            <v>Nifty Smallcap 50</v>
          </cell>
          <cell r="B313" t="str">
            <v>6.57</v>
          </cell>
          <cell r="C313" t="str">
            <v>Very High</v>
          </cell>
        </row>
        <row r="314">
          <cell r="A314" t="str">
            <v>Nifty Smallcap 100</v>
          </cell>
          <cell r="B314" t="str">
            <v>6.58</v>
          </cell>
          <cell r="C314" t="str">
            <v>Very High</v>
          </cell>
        </row>
        <row r="315">
          <cell r="A315" t="str">
            <v>Nifty Microcap 250</v>
          </cell>
          <cell r="B315" t="str">
            <v>6.68</v>
          </cell>
          <cell r="C315" t="str">
            <v>Very High</v>
          </cell>
        </row>
        <row r="316">
          <cell r="A316" t="str">
            <v>Nifty500 Multicap 50:25:25</v>
          </cell>
          <cell r="B316" t="str">
            <v>5.84</v>
          </cell>
          <cell r="C316" t="str">
            <v>Very High</v>
          </cell>
        </row>
        <row r="317">
          <cell r="A317" t="str">
            <v>Nifty LargeMidcap 250</v>
          </cell>
          <cell r="B317" t="str">
            <v>5.67</v>
          </cell>
          <cell r="C317" t="str">
            <v>Very High</v>
          </cell>
        </row>
        <row r="318">
          <cell r="A318" t="str">
            <v>Nifty MidSmallcap 400</v>
          </cell>
          <cell r="B318" t="str">
            <v>6.20</v>
          </cell>
          <cell r="C318" t="str">
            <v>Very High</v>
          </cell>
        </row>
        <row r="319">
          <cell r="A319" t="str">
            <v>Nifty Auto</v>
          </cell>
          <cell r="B319" t="str">
            <v>5.54</v>
          </cell>
          <cell r="C319" t="str">
            <v>Very High</v>
          </cell>
        </row>
        <row r="320">
          <cell r="A320" t="str">
            <v>Nifty Bank</v>
          </cell>
          <cell r="B320" t="str">
            <v>5.38</v>
          </cell>
          <cell r="C320" t="str">
            <v>Very High</v>
          </cell>
        </row>
        <row r="321">
          <cell r="A321" t="str">
            <v>Nifty Consumer Durables</v>
          </cell>
          <cell r="B321" t="str">
            <v>5.92</v>
          </cell>
          <cell r="C321" t="str">
            <v>Very High</v>
          </cell>
        </row>
        <row r="322">
          <cell r="A322" t="str">
            <v>Nifty FMCG</v>
          </cell>
          <cell r="B322" t="str">
            <v>5.40</v>
          </cell>
          <cell r="C322" t="str">
            <v>Very High</v>
          </cell>
        </row>
        <row r="323">
          <cell r="A323" t="str">
            <v>Nifty IT</v>
          </cell>
          <cell r="B323" t="str">
            <v>5.42</v>
          </cell>
          <cell r="C323" t="str">
            <v>Very High</v>
          </cell>
        </row>
        <row r="324">
          <cell r="A324" t="str">
            <v>Nifty Media</v>
          </cell>
          <cell r="B324" t="str">
            <v>6.45</v>
          </cell>
          <cell r="C324" t="str">
            <v>Very High</v>
          </cell>
        </row>
        <row r="325">
          <cell r="A325" t="str">
            <v>Nifty Metal</v>
          </cell>
          <cell r="B325" t="str">
            <v>5.53</v>
          </cell>
          <cell r="C325" t="str">
            <v>Very High</v>
          </cell>
        </row>
        <row r="326">
          <cell r="A326" t="str">
            <v>Nifty Oil &amp; Gas</v>
          </cell>
          <cell r="B326" t="str">
            <v>5.51</v>
          </cell>
          <cell r="C326" t="str">
            <v>Very High</v>
          </cell>
        </row>
        <row r="327">
          <cell r="A327" t="str">
            <v>Nifty Pharma</v>
          </cell>
          <cell r="B327" t="str">
            <v>5.64</v>
          </cell>
          <cell r="C327" t="str">
            <v>Very High</v>
          </cell>
        </row>
        <row r="328">
          <cell r="A328" t="str">
            <v>Nifty PSU Bank</v>
          </cell>
          <cell r="B328" t="str">
            <v>5.45</v>
          </cell>
          <cell r="C328" t="str">
            <v>Very High</v>
          </cell>
        </row>
        <row r="329">
          <cell r="A329" t="str">
            <v>Nifty Private Bank</v>
          </cell>
          <cell r="B329" t="str">
            <v>5.47</v>
          </cell>
          <cell r="C329" t="str">
            <v>Very High</v>
          </cell>
        </row>
        <row r="330">
          <cell r="A330" t="str">
            <v>Nifty Realty</v>
          </cell>
          <cell r="B330" t="str">
            <v>5.82</v>
          </cell>
          <cell r="C330" t="str">
            <v>Very High</v>
          </cell>
        </row>
        <row r="331">
          <cell r="A331" t="str">
            <v>Nifty Financial Services</v>
          </cell>
          <cell r="B331" t="str">
            <v>5.35</v>
          </cell>
          <cell r="C331" t="str">
            <v>Very High</v>
          </cell>
        </row>
        <row r="332">
          <cell r="A332" t="str">
            <v>Nifty Financial Services 25/50</v>
          </cell>
          <cell r="B332" t="str">
            <v>5.38</v>
          </cell>
          <cell r="C332" t="str">
            <v>Very High</v>
          </cell>
        </row>
        <row r="333">
          <cell r="A333" t="str">
            <v>Nifty Financial Services Ex-Bank</v>
          </cell>
          <cell r="B333" t="str">
            <v>5.58</v>
          </cell>
          <cell r="C333" t="str">
            <v>Very High</v>
          </cell>
        </row>
        <row r="334">
          <cell r="A334" t="str">
            <v>Nifty Healthcare Index</v>
          </cell>
          <cell r="B334" t="str">
            <v>5.62</v>
          </cell>
          <cell r="C334" t="str">
            <v>Very High</v>
          </cell>
        </row>
        <row r="335">
          <cell r="A335" t="str">
            <v>Nifty MidSmall Financial Services</v>
          </cell>
          <cell r="B335" t="str">
            <v>6.00</v>
          </cell>
          <cell r="C335" t="str">
            <v>Very High</v>
          </cell>
        </row>
        <row r="336">
          <cell r="A336" t="str">
            <v>Nifty MidSmall Healthcare</v>
          </cell>
          <cell r="B336" t="str">
            <v>6.18</v>
          </cell>
          <cell r="C336" t="str">
            <v>Very High</v>
          </cell>
        </row>
        <row r="337">
          <cell r="A337" t="str">
            <v>Nifty MidSmall IT &amp; Telecom</v>
          </cell>
          <cell r="B337" t="str">
            <v>6.19</v>
          </cell>
          <cell r="C337" t="str">
            <v>Very High</v>
          </cell>
        </row>
        <row r="338">
          <cell r="A338" t="str">
            <v>Nifty 50 Arbitrage</v>
          </cell>
          <cell r="B338" t="str">
            <v>0.35</v>
          </cell>
          <cell r="C338" t="str">
            <v>Low</v>
          </cell>
        </row>
        <row r="339">
          <cell r="A339" t="str">
            <v>Nifty Alpha 50</v>
          </cell>
          <cell r="B339" t="str">
            <v>5.99</v>
          </cell>
          <cell r="C339" t="str">
            <v>Very High</v>
          </cell>
        </row>
        <row r="340">
          <cell r="A340" t="str">
            <v>Nifty Alpha Low-Volatility 30</v>
          </cell>
          <cell r="B340" t="str">
            <v>5.46</v>
          </cell>
          <cell r="C340" t="str">
            <v>Very High</v>
          </cell>
        </row>
        <row r="341">
          <cell r="A341" t="str">
            <v>Nifty Alpha Quality Low-Volatility 30</v>
          </cell>
          <cell r="B341" t="str">
            <v>5.52</v>
          </cell>
          <cell r="C341" t="str">
            <v>Very High</v>
          </cell>
        </row>
        <row r="342">
          <cell r="A342" t="str">
            <v>Nifty Alpha Quality Value Low-Volatility 30</v>
          </cell>
          <cell r="B342" t="str">
            <v>5.51</v>
          </cell>
          <cell r="C342" t="str">
            <v>Very High</v>
          </cell>
        </row>
        <row r="343">
          <cell r="A343" t="str">
            <v>Nifty Dividend Opportunities 50</v>
          </cell>
          <cell r="B343" t="str">
            <v>5.46</v>
          </cell>
          <cell r="C343" t="str">
            <v>Very High</v>
          </cell>
        </row>
        <row r="344">
          <cell r="A344" t="str">
            <v>Nifty Equity Savings Index</v>
          </cell>
          <cell r="B344" t="str">
            <v>2.48</v>
          </cell>
          <cell r="C344" t="str">
            <v>Moderate</v>
          </cell>
        </row>
        <row r="345">
          <cell r="A345" t="str">
            <v>Nifty Growth Sectors 15</v>
          </cell>
          <cell r="B345" t="str">
            <v>5.34</v>
          </cell>
          <cell r="C345" t="str">
            <v>Very High</v>
          </cell>
        </row>
        <row r="346">
          <cell r="A346" t="str">
            <v>Nifty High Beta 50</v>
          </cell>
          <cell r="B346" t="str">
            <v>5.82</v>
          </cell>
          <cell r="C346" t="str">
            <v>Very High</v>
          </cell>
        </row>
        <row r="347">
          <cell r="A347" t="str">
            <v>Nifty Low Volatility 50</v>
          </cell>
          <cell r="B347" t="str">
            <v>5.44</v>
          </cell>
          <cell r="C347" t="str">
            <v>Very High</v>
          </cell>
        </row>
        <row r="348">
          <cell r="A348" t="str">
            <v>Nifty Midcap150 Momentum 50</v>
          </cell>
          <cell r="B348" t="str">
            <v>5.86</v>
          </cell>
          <cell r="C348" t="str">
            <v>Very High</v>
          </cell>
        </row>
        <row r="349">
          <cell r="A349" t="str">
            <v>Nifty Midcap150 Quality 50</v>
          </cell>
          <cell r="B349" t="str">
            <v>6.05</v>
          </cell>
          <cell r="C349" t="str">
            <v>Very High</v>
          </cell>
        </row>
        <row r="350">
          <cell r="A350" t="str">
            <v>Nifty Quality Low-Volatility 30</v>
          </cell>
          <cell r="B350" t="str">
            <v>5.48</v>
          </cell>
          <cell r="C350" t="str">
            <v>Very High</v>
          </cell>
        </row>
        <row r="351">
          <cell r="A351" t="str">
            <v>Nifty Smallcap250 Momentum Quality 100</v>
          </cell>
          <cell r="B351" t="str">
            <v>6.59</v>
          </cell>
          <cell r="C351" t="str">
            <v>Very High</v>
          </cell>
        </row>
        <row r="352">
          <cell r="A352" t="str">
            <v>Nifty Smallcap250 Quality 50</v>
          </cell>
          <cell r="B352" t="str">
            <v>6.63</v>
          </cell>
          <cell r="C352" t="str">
            <v>Very High</v>
          </cell>
        </row>
        <row r="353">
          <cell r="A353" t="str">
            <v>Nifty100 Alpha 30</v>
          </cell>
          <cell r="B353" t="str">
            <v>5.35</v>
          </cell>
          <cell r="C353" t="str">
            <v>Very High</v>
          </cell>
        </row>
        <row r="354">
          <cell r="A354" t="str">
            <v>Nifty100 Equal Weight</v>
          </cell>
          <cell r="B354" t="str">
            <v>5.41</v>
          </cell>
          <cell r="C354" t="str">
            <v>Very High</v>
          </cell>
        </row>
        <row r="355">
          <cell r="A355" t="str">
            <v>Nifty100 Low Volatility 30</v>
          </cell>
          <cell r="B355" t="str">
            <v>5.39</v>
          </cell>
          <cell r="C355" t="str">
            <v>Very High</v>
          </cell>
        </row>
        <row r="356">
          <cell r="A356" t="str">
            <v>Nifty100 Quality 30</v>
          </cell>
          <cell r="B356" t="str">
            <v>5.41</v>
          </cell>
          <cell r="C356" t="str">
            <v>Very High</v>
          </cell>
        </row>
        <row r="357">
          <cell r="A357" t="str">
            <v>Nifty200 Alpha 30</v>
          </cell>
          <cell r="B357" t="str">
            <v>5.64</v>
          </cell>
          <cell r="C357" t="str">
            <v>Very High</v>
          </cell>
        </row>
        <row r="358">
          <cell r="A358" t="str">
            <v>Nifty200 Momentum 30</v>
          </cell>
          <cell r="B358" t="str">
            <v>5.55</v>
          </cell>
          <cell r="C358" t="str">
            <v>Very High</v>
          </cell>
        </row>
        <row r="359">
          <cell r="A359" t="str">
            <v>Nifty200 Quality 30</v>
          </cell>
          <cell r="B359" t="str">
            <v>5.50</v>
          </cell>
          <cell r="C359" t="str">
            <v>Very High</v>
          </cell>
        </row>
        <row r="360">
          <cell r="A360" t="str">
            <v>Nifty50 Equal Weight</v>
          </cell>
          <cell r="B360" t="str">
            <v>5.36</v>
          </cell>
          <cell r="C360" t="str">
            <v>Very High</v>
          </cell>
        </row>
        <row r="361">
          <cell r="A361" t="str">
            <v>Nifty50 Value 20</v>
          </cell>
          <cell r="B361" t="str">
            <v>5.35</v>
          </cell>
          <cell r="C361" t="str">
            <v>Very High</v>
          </cell>
        </row>
        <row r="362">
          <cell r="A362" t="str">
            <v>Nifty500 Value 50</v>
          </cell>
          <cell r="B362" t="str">
            <v>5.66</v>
          </cell>
          <cell r="C362" t="str">
            <v>Very High</v>
          </cell>
        </row>
        <row r="363">
          <cell r="A363" t="str">
            <v>Nifty Aditya Birla Group</v>
          </cell>
          <cell r="B363" t="str">
            <v>5.51</v>
          </cell>
          <cell r="C363" t="str">
            <v>Very High</v>
          </cell>
        </row>
        <row r="364">
          <cell r="A364" t="str">
            <v>Nifty Commodities</v>
          </cell>
          <cell r="B364" t="str">
            <v>5.42</v>
          </cell>
          <cell r="C364" t="str">
            <v>Very High</v>
          </cell>
        </row>
        <row r="365">
          <cell r="A365" t="str">
            <v>Nifty Core Housing</v>
          </cell>
          <cell r="B365" t="str">
            <v>5.65</v>
          </cell>
          <cell r="C365" t="str">
            <v>Very High</v>
          </cell>
        </row>
        <row r="366">
          <cell r="A366" t="str">
            <v>Nifty CPSE</v>
          </cell>
          <cell r="B366" t="str">
            <v>5.45</v>
          </cell>
          <cell r="C366" t="str">
            <v>Very High</v>
          </cell>
        </row>
        <row r="367">
          <cell r="A367" t="str">
            <v>Nifty Energy</v>
          </cell>
          <cell r="B367" t="str">
            <v>5.33</v>
          </cell>
          <cell r="C367" t="str">
            <v>Very High</v>
          </cell>
        </row>
        <row r="368">
          <cell r="A368" t="str">
            <v>Nifty Housing</v>
          </cell>
          <cell r="B368" t="str">
            <v>5.45</v>
          </cell>
          <cell r="C368" t="str">
            <v>Very High</v>
          </cell>
        </row>
        <row r="369">
          <cell r="A369" t="str">
            <v>Nifty India Consumption</v>
          </cell>
          <cell r="B369" t="str">
            <v>5.40</v>
          </cell>
          <cell r="C369" t="str">
            <v>Very High</v>
          </cell>
        </row>
        <row r="370">
          <cell r="A370" t="str">
            <v>Nifty India Defence</v>
          </cell>
          <cell r="B370" t="str">
            <v>5.98</v>
          </cell>
          <cell r="C370" t="str">
            <v>Very High</v>
          </cell>
        </row>
        <row r="371">
          <cell r="A371" t="str">
            <v>Nifty India Digital</v>
          </cell>
          <cell r="B371" t="str">
            <v>5.71</v>
          </cell>
          <cell r="C371" t="str">
            <v>Very High</v>
          </cell>
        </row>
        <row r="372">
          <cell r="A372" t="str">
            <v>Nifty India Manufacturing</v>
          </cell>
          <cell r="B372" t="str">
            <v>5.58</v>
          </cell>
          <cell r="C372" t="str">
            <v>Very High</v>
          </cell>
        </row>
        <row r="373">
          <cell r="A373" t="str">
            <v>Nifty Infrastructure</v>
          </cell>
          <cell r="B373" t="str">
            <v>5.41</v>
          </cell>
          <cell r="C373" t="str">
            <v>Very High</v>
          </cell>
        </row>
        <row r="374">
          <cell r="A374" t="str">
            <v>Nifty Mahindra Group</v>
          </cell>
          <cell r="B374" t="str">
            <v>5.52</v>
          </cell>
          <cell r="C374" t="str">
            <v>Very High</v>
          </cell>
        </row>
        <row r="375">
          <cell r="A375" t="str">
            <v>Nifty Midcap Liquid 15</v>
          </cell>
          <cell r="B375" t="str">
            <v>5.91</v>
          </cell>
          <cell r="C375" t="str">
            <v>Very High</v>
          </cell>
        </row>
        <row r="376">
          <cell r="A376" t="str">
            <v>Nifty MidSmall India Consumption</v>
          </cell>
          <cell r="B376" t="str">
            <v>6.10</v>
          </cell>
          <cell r="C376" t="str">
            <v>Very High</v>
          </cell>
        </row>
        <row r="377">
          <cell r="A377" t="str">
            <v>Nifty MNC</v>
          </cell>
          <cell r="B377" t="str">
            <v>5.62</v>
          </cell>
          <cell r="C377" t="str">
            <v>Very High</v>
          </cell>
        </row>
        <row r="378">
          <cell r="A378" t="str">
            <v>Nifty Mobility</v>
          </cell>
          <cell r="B378" t="str">
            <v>5.55</v>
          </cell>
          <cell r="C378" t="str">
            <v>Very High</v>
          </cell>
        </row>
        <row r="379">
          <cell r="A379" t="str">
            <v>Nifty Non-Cyclical Consumer</v>
          </cell>
          <cell r="B379" t="str">
            <v>5.45</v>
          </cell>
          <cell r="C379" t="str">
            <v>Very High</v>
          </cell>
        </row>
        <row r="380">
          <cell r="A380" t="str">
            <v>Nifty PSE</v>
          </cell>
          <cell r="B380" t="str">
            <v>5.45</v>
          </cell>
          <cell r="C380" t="str">
            <v>Very High</v>
          </cell>
        </row>
        <row r="381">
          <cell r="A381" t="str">
            <v>Nifty REITs &amp; InvITs</v>
          </cell>
          <cell r="B381" t="str">
            <v>6.28</v>
          </cell>
          <cell r="C381" t="str">
            <v>Very High</v>
          </cell>
        </row>
        <row r="382">
          <cell r="A382" t="str">
            <v>Nifty Services Sector</v>
          </cell>
          <cell r="B382" t="str">
            <v>5.34</v>
          </cell>
          <cell r="C382" t="str">
            <v>Very High</v>
          </cell>
        </row>
        <row r="383">
          <cell r="A383" t="str">
            <v>Nifty Shariah 25</v>
          </cell>
          <cell r="B383" t="str">
            <v>5.36</v>
          </cell>
          <cell r="C383" t="str">
            <v>Very High</v>
          </cell>
        </row>
        <row r="384">
          <cell r="A384" t="str">
            <v>Nifty Tata Group</v>
          </cell>
          <cell r="B384" t="str">
            <v>5.42</v>
          </cell>
          <cell r="C384" t="str">
            <v>Very High</v>
          </cell>
        </row>
        <row r="385">
          <cell r="A385" t="str">
            <v>Nifty Tata Group 25% Cap</v>
          </cell>
          <cell r="B385" t="str">
            <v>5.40</v>
          </cell>
          <cell r="C385" t="str">
            <v>Very High</v>
          </cell>
        </row>
        <row r="386">
          <cell r="A386" t="str">
            <v>Nifty Transportation &amp; Logistics</v>
          </cell>
          <cell r="B386" t="str">
            <v>5.58</v>
          </cell>
          <cell r="C386" t="str">
            <v>Very High</v>
          </cell>
        </row>
        <row r="387">
          <cell r="A387" t="str">
            <v>Nifty100 Enhanced ESG</v>
          </cell>
          <cell r="B387" t="str">
            <v>5.37</v>
          </cell>
          <cell r="C387" t="str">
            <v>Very High</v>
          </cell>
        </row>
        <row r="388">
          <cell r="A388" t="str">
            <v>Nifty100 ESG</v>
          </cell>
          <cell r="B388" t="str">
            <v>5.37</v>
          </cell>
          <cell r="C388" t="str">
            <v>Very High</v>
          </cell>
        </row>
        <row r="389">
          <cell r="A389" t="str">
            <v>Nifty100 ESG Sector Leaders</v>
          </cell>
          <cell r="B389" t="str">
            <v>5.35</v>
          </cell>
          <cell r="C389" t="str">
            <v>Very High</v>
          </cell>
        </row>
        <row r="390">
          <cell r="A390" t="str">
            <v>Nifty100 Liquid 15</v>
          </cell>
          <cell r="B390" t="str">
            <v>5.33</v>
          </cell>
          <cell r="C390" t="str">
            <v>Very High</v>
          </cell>
        </row>
        <row r="391">
          <cell r="A391" t="str">
            <v>Nifty50 Shariah</v>
          </cell>
          <cell r="B391" t="str">
            <v>5.35</v>
          </cell>
          <cell r="C391" t="str">
            <v>Very High</v>
          </cell>
        </row>
        <row r="392">
          <cell r="A392" t="str">
            <v>Nifty500 Shariah</v>
          </cell>
          <cell r="B392" t="str">
            <v>5.71</v>
          </cell>
          <cell r="C392" t="str">
            <v>Very High</v>
          </cell>
        </row>
        <row r="393">
          <cell r="A393" t="str">
            <v>Nifty 10 yr Benchmark G-Sec</v>
          </cell>
          <cell r="B393" t="str">
            <v>2.67</v>
          </cell>
          <cell r="C393" t="str">
            <v>Moderate</v>
          </cell>
        </row>
        <row r="394">
          <cell r="A394" t="str">
            <v>Nifty 1D Rate Index</v>
          </cell>
          <cell r="B394" t="str">
            <v>1.00</v>
          </cell>
          <cell r="C394" t="str">
            <v>Low</v>
          </cell>
        </row>
        <row r="395">
          <cell r="A395" t="str">
            <v>Nifty 50 Hybrid Composite Debt 15:85 Index</v>
          </cell>
          <cell r="B395" t="str">
            <v>3.24</v>
          </cell>
          <cell r="C395" t="str">
            <v>Moderately High</v>
          </cell>
        </row>
        <row r="396">
          <cell r="A396" t="str">
            <v>Nifty 50 Hybrid Composite Debt 50:50 Index</v>
          </cell>
          <cell r="B396" t="str">
            <v>4.10</v>
          </cell>
          <cell r="C396" t="str">
            <v>High</v>
          </cell>
        </row>
        <row r="397">
          <cell r="A397" t="str">
            <v>Nifty 50 Hybrid Composite Debt 65:35 Index</v>
          </cell>
          <cell r="B397" t="str">
            <v>4.47</v>
          </cell>
          <cell r="C397" t="str">
            <v>High</v>
          </cell>
        </row>
        <row r="398">
          <cell r="A398" t="str">
            <v>Nifty 50 Hybrid Composite Debt 70:30 Index</v>
          </cell>
          <cell r="B398" t="str">
            <v>4.60</v>
          </cell>
          <cell r="C398" t="str">
            <v>High</v>
          </cell>
        </row>
        <row r="399">
          <cell r="A399" t="str">
            <v>Nifty 50 Hybrid Short Duration Debt 25:75 Index</v>
          </cell>
          <cell r="B399" t="str">
            <v>2.74</v>
          </cell>
          <cell r="C399" t="str">
            <v>Moderate</v>
          </cell>
        </row>
        <row r="400">
          <cell r="A400" t="str">
            <v>Nifty 50 Hybrid Short Duration Debt 40:60 Index</v>
          </cell>
          <cell r="B400" t="str">
            <v>3.26</v>
          </cell>
          <cell r="C400" t="str">
            <v>Moderately High</v>
          </cell>
        </row>
        <row r="401">
          <cell r="A401" t="str">
            <v>Nifty 5yr Benchmark G-sec Index</v>
          </cell>
          <cell r="B401" t="str">
            <v>2.67</v>
          </cell>
          <cell r="C401" t="str">
            <v>Moderate</v>
          </cell>
        </row>
        <row r="402">
          <cell r="A402" t="str">
            <v>Nifty 8-13 yr G-Sec</v>
          </cell>
          <cell r="B402" t="str">
            <v>2.67</v>
          </cell>
          <cell r="C402" t="str">
            <v>Moderate</v>
          </cell>
        </row>
        <row r="403">
          <cell r="A403" t="str">
            <v>Nifty AA Short Duration Bond Index</v>
          </cell>
          <cell r="B403" t="str">
            <v>4.00</v>
          </cell>
          <cell r="C403" t="str">
            <v>Moderately High</v>
          </cell>
        </row>
        <row r="404">
          <cell r="A404" t="str">
            <v>Nifty AAA Bond Plus SDL Apr 2026 50:50 Index</v>
          </cell>
          <cell r="B404" t="str">
            <v>1.67</v>
          </cell>
          <cell r="C404" t="str">
            <v>Low To Moderate</v>
          </cell>
        </row>
        <row r="405">
          <cell r="A405" t="str">
            <v>Nifty AAA Bond Plus SDL Apr 2026 70:30 Index</v>
          </cell>
          <cell r="B405" t="str">
            <v>1.74</v>
          </cell>
          <cell r="C405" t="str">
            <v>Low To Moderate</v>
          </cell>
        </row>
        <row r="406">
          <cell r="A406" t="str">
            <v>Nifty AAA Bond Plus SDL Apr 2031 70:30 Index</v>
          </cell>
          <cell r="B406" t="str">
            <v>2.74</v>
          </cell>
          <cell r="C406" t="str">
            <v>Moderate</v>
          </cell>
        </row>
        <row r="407">
          <cell r="A407" t="str">
            <v>Nifty AAA CPSE Bond Plus SDL Apr 2027 60:40 Index</v>
          </cell>
          <cell r="B407" t="str">
            <v>2.00</v>
          </cell>
          <cell r="C407" t="str">
            <v>Low To Moderate</v>
          </cell>
        </row>
        <row r="408">
          <cell r="A408" t="str">
            <v>Nifty AAA Medium Duration Bond Index</v>
          </cell>
          <cell r="B408" t="str">
            <v>2.47</v>
          </cell>
          <cell r="C408" t="str">
            <v>Moderate</v>
          </cell>
        </row>
        <row r="409">
          <cell r="A409" t="str">
            <v>Nifty AAA PSU Bond Plus SDL Apr 2026 50:50 Index</v>
          </cell>
          <cell r="B409" t="str">
            <v>1.67</v>
          </cell>
          <cell r="C409" t="str">
            <v>Low To Moderate</v>
          </cell>
        </row>
        <row r="410">
          <cell r="A410" t="str">
            <v>Nifty AAA PSU Bond Plus SDL Sep 2026 50:50 Index</v>
          </cell>
          <cell r="B410" t="str">
            <v>2.00</v>
          </cell>
          <cell r="C410" t="str">
            <v>Low To Moderate</v>
          </cell>
        </row>
        <row r="411">
          <cell r="A411" t="str">
            <v>Nifty AAA Short Duration Bond Index</v>
          </cell>
          <cell r="B411" t="str">
            <v>1.83</v>
          </cell>
          <cell r="C411" t="str">
            <v>Low To Moderate</v>
          </cell>
        </row>
        <row r="412">
          <cell r="A412" t="str">
            <v>Nifty All Duration G-Sec Index</v>
          </cell>
          <cell r="B412" t="str">
            <v>2.67</v>
          </cell>
          <cell r="C412" t="str">
            <v>Moderate</v>
          </cell>
        </row>
        <row r="413">
          <cell r="A413" t="str">
            <v>Nifty AQLV 30 Plus 5yr G-Sec 70:30 Index</v>
          </cell>
          <cell r="B413" t="str">
            <v>4.67</v>
          </cell>
          <cell r="C413" t="str">
            <v>High</v>
          </cell>
        </row>
        <row r="414">
          <cell r="A414" t="str">
            <v>Nifty Banking &amp; PSU Debt Index</v>
          </cell>
          <cell r="B414" t="str">
            <v>2.37</v>
          </cell>
          <cell r="C414" t="str">
            <v>Moderate</v>
          </cell>
        </row>
        <row r="415">
          <cell r="A415" t="str">
            <v>Nifty BHARAT Bond Index - April 2025</v>
          </cell>
          <cell r="B415" t="str">
            <v>1.33</v>
          </cell>
          <cell r="C415" t="str">
            <v>Low To Moderate</v>
          </cell>
        </row>
        <row r="416">
          <cell r="A416" t="str">
            <v>Nifty BHARAT Bond Index - April 2030</v>
          </cell>
          <cell r="B416" t="str">
            <v>2.67</v>
          </cell>
          <cell r="C416" t="str">
            <v>Moderate</v>
          </cell>
        </row>
        <row r="417">
          <cell r="A417" t="str">
            <v>Nifty BHARAT Bond Index - April 2031</v>
          </cell>
          <cell r="B417" t="str">
            <v>2.67</v>
          </cell>
          <cell r="C417" t="str">
            <v>Moderate</v>
          </cell>
        </row>
        <row r="418">
          <cell r="A418" t="str">
            <v>Nifty BHARAT Bond Index - April 2032</v>
          </cell>
          <cell r="B418" t="str">
            <v>2.67</v>
          </cell>
          <cell r="C418" t="str">
            <v>Moderate</v>
          </cell>
        </row>
        <row r="419">
          <cell r="A419" t="str">
            <v>Nifty BHARAT Bond Index - April 2033</v>
          </cell>
          <cell r="B419" t="str">
            <v>2.67</v>
          </cell>
          <cell r="C419" t="str">
            <v>Moderate</v>
          </cell>
        </row>
        <row r="420">
          <cell r="A420" t="str">
            <v>Nifty Composite Debt Index</v>
          </cell>
          <cell r="B420" t="str">
            <v>2.87</v>
          </cell>
          <cell r="C420" t="str">
            <v>Moderate</v>
          </cell>
        </row>
        <row r="421">
          <cell r="A421" t="str">
            <v>Nifty Corporate Bond Index</v>
          </cell>
          <cell r="B421" t="str">
            <v>2.48</v>
          </cell>
          <cell r="C421" t="str">
            <v>Moderate</v>
          </cell>
        </row>
        <row r="422">
          <cell r="A422" t="str">
            <v>Nifty CPSE Bond Plus SDL Sep 2024 50:50 Index</v>
          </cell>
          <cell r="B422" t="str">
            <v>1.33</v>
          </cell>
          <cell r="C422" t="str">
            <v>Low To Moderate</v>
          </cell>
        </row>
        <row r="423">
          <cell r="A423" t="str">
            <v>Nifty CPSE Bond Plus SDL Sep 2026 50:50 Index</v>
          </cell>
          <cell r="B423" t="str">
            <v>2.00</v>
          </cell>
          <cell r="C423" t="str">
            <v>Low To Moderate</v>
          </cell>
        </row>
        <row r="424">
          <cell r="A424" t="str">
            <v>Nifty Credit Risk Bond Index</v>
          </cell>
          <cell r="B424" t="str">
            <v>4.28</v>
          </cell>
          <cell r="C424" t="str">
            <v>High</v>
          </cell>
        </row>
        <row r="425">
          <cell r="A425" t="str">
            <v>Nifty G-Sec Apr 2029 Index</v>
          </cell>
          <cell r="B425" t="str">
            <v>2.67</v>
          </cell>
          <cell r="C425" t="str">
            <v>Moderate</v>
          </cell>
        </row>
        <row r="426">
          <cell r="A426" t="str">
            <v>Nifty G-Sec Dec 2026 Index</v>
          </cell>
          <cell r="B426" t="str">
            <v>2.00</v>
          </cell>
          <cell r="C426" t="str">
            <v>Low To Moderate</v>
          </cell>
        </row>
        <row r="427">
          <cell r="A427" t="str">
            <v>Nifty G-Sec Dec 2029 Index</v>
          </cell>
          <cell r="B427" t="str">
            <v>2.67</v>
          </cell>
          <cell r="C427" t="str">
            <v>Moderate</v>
          </cell>
        </row>
        <row r="428">
          <cell r="A428" t="str">
            <v>Nifty G-Sec Dec 2030 Index</v>
          </cell>
          <cell r="B428" t="str">
            <v>2.67</v>
          </cell>
          <cell r="C428" t="str">
            <v>Moderate</v>
          </cell>
        </row>
        <row r="429">
          <cell r="A429" t="str">
            <v>Nifty G-Sec Jul 2027 Index</v>
          </cell>
          <cell r="B429" t="str">
            <v>2.00</v>
          </cell>
          <cell r="C429" t="str">
            <v>Low To Moderate</v>
          </cell>
        </row>
        <row r="430">
          <cell r="A430" t="str">
            <v>Nifty G-Sec Jul 2031 Index</v>
          </cell>
          <cell r="B430" t="str">
            <v>2.67</v>
          </cell>
          <cell r="C430" t="str">
            <v>Moderate</v>
          </cell>
        </row>
        <row r="431">
          <cell r="A431" t="str">
            <v>Nifty G-Sec Jul 2033 Index</v>
          </cell>
          <cell r="B431" t="str">
            <v>2.67</v>
          </cell>
          <cell r="C431" t="str">
            <v>Moderate</v>
          </cell>
        </row>
        <row r="432">
          <cell r="A432" t="str">
            <v>Nifty G-Sec Jun 2027 Index</v>
          </cell>
          <cell r="B432" t="str">
            <v>2.00</v>
          </cell>
          <cell r="C432" t="str">
            <v>Low To Moderate</v>
          </cell>
        </row>
        <row r="433">
          <cell r="A433" t="str">
            <v>Nifty G-Sec Jun 2036 Index</v>
          </cell>
          <cell r="B433" t="str">
            <v>2.67</v>
          </cell>
          <cell r="C433" t="str">
            <v>Moderate</v>
          </cell>
        </row>
        <row r="434">
          <cell r="A434" t="str">
            <v>Nifty G-Sec May 2029 Index</v>
          </cell>
          <cell r="B434" t="str">
            <v>2.67</v>
          </cell>
          <cell r="C434" t="str">
            <v>Moderate</v>
          </cell>
        </row>
        <row r="435">
          <cell r="A435" t="str">
            <v>Nifty G-Sec Oct 2028 Index</v>
          </cell>
          <cell r="B435" t="str">
            <v>2.33</v>
          </cell>
          <cell r="C435" t="str">
            <v>Moderate</v>
          </cell>
        </row>
        <row r="436">
          <cell r="A436" t="str">
            <v>Nifty G-Sec Sep 2027 Index</v>
          </cell>
          <cell r="B436" t="str">
            <v>2.33</v>
          </cell>
          <cell r="C436" t="str">
            <v>Moderate</v>
          </cell>
        </row>
        <row r="437">
          <cell r="A437" t="str">
            <v>Nifty G-Sec Sep 2032 Index</v>
          </cell>
          <cell r="B437" t="str">
            <v>2.67</v>
          </cell>
          <cell r="C437" t="str">
            <v>Moderate</v>
          </cell>
        </row>
        <row r="438">
          <cell r="A438" t="str">
            <v>Nifty India Municipal Bond Index</v>
          </cell>
          <cell r="B438" t="str">
            <v>4.13</v>
          </cell>
          <cell r="C438" t="str">
            <v>High</v>
          </cell>
        </row>
        <row r="439">
          <cell r="A439" t="str">
            <v>Nifty India Government Fully Accessible Route (FAR) Select 7 Bonds Index</v>
          </cell>
          <cell r="B439" t="str">
            <v>2.67</v>
          </cell>
          <cell r="C439" t="str">
            <v>Moderate</v>
          </cell>
        </row>
        <row r="440">
          <cell r="A440" t="str">
            <v>Nifty India Sovereign Green Bond Jan 2028 Index</v>
          </cell>
          <cell r="B440" t="str">
            <v>2.33</v>
          </cell>
          <cell r="C440" t="str">
            <v>Moderate</v>
          </cell>
        </row>
        <row r="441">
          <cell r="A441" t="str">
            <v>Nifty India Sovereign Green Bond Jan 2033 Index</v>
          </cell>
          <cell r="B441" t="str">
            <v>2.67</v>
          </cell>
          <cell r="C441" t="str">
            <v>Moderate</v>
          </cell>
        </row>
        <row r="442">
          <cell r="A442" t="str">
            <v>Nifty Liquid Index</v>
          </cell>
          <cell r="B442" t="str">
            <v>2.14</v>
          </cell>
          <cell r="C442" t="str">
            <v>Moderate</v>
          </cell>
        </row>
        <row r="443">
          <cell r="A443" t="str">
            <v>Nifty Long Duration Debt Index</v>
          </cell>
          <cell r="B443" t="str">
            <v>2.75</v>
          </cell>
          <cell r="C443" t="str">
            <v>Moderate</v>
          </cell>
        </row>
        <row r="444">
          <cell r="A444" t="str">
            <v>Nifty Low Duration Debt Index</v>
          </cell>
          <cell r="B444" t="str">
            <v>2.53</v>
          </cell>
          <cell r="C444" t="str">
            <v>Moderate</v>
          </cell>
        </row>
        <row r="445">
          <cell r="A445" t="str">
            <v>Nifty Medium Duration Debt Index</v>
          </cell>
          <cell r="B445" t="str">
            <v>2.59</v>
          </cell>
          <cell r="C445" t="str">
            <v>Moderate</v>
          </cell>
        </row>
        <row r="446">
          <cell r="A446" t="str">
            <v>Nifty Medium to Long Duration Debt Index</v>
          </cell>
          <cell r="B446" t="str">
            <v>2.84</v>
          </cell>
          <cell r="C446" t="str">
            <v>Moderate</v>
          </cell>
        </row>
        <row r="447">
          <cell r="A447" t="str">
            <v>Nifty Money Market Index</v>
          </cell>
          <cell r="B447" t="str">
            <v>2.56</v>
          </cell>
          <cell r="C447" t="str">
            <v>Moderate</v>
          </cell>
        </row>
        <row r="448">
          <cell r="A448" t="str">
            <v>Nifty Multi Asset - Equity : Arbitrage : REITs/InvITs (50:40:10) Index</v>
          </cell>
          <cell r="B448" t="str">
            <v>3.56</v>
          </cell>
          <cell r="C448" t="str">
            <v>Moderately High</v>
          </cell>
        </row>
        <row r="449">
          <cell r="A449" t="str">
            <v>Nifty Multi Asset - Equity : Debt : Arbitrage : REITs/InvITs (50:20:20:10)</v>
          </cell>
          <cell r="B449" t="str">
            <v>3.94</v>
          </cell>
          <cell r="C449" t="str">
            <v>Moderately High</v>
          </cell>
        </row>
        <row r="450">
          <cell r="A450" t="str">
            <v>Nifty PSU Bond Plus SDL Apr 2026 50:50 Index</v>
          </cell>
          <cell r="B450" t="str">
            <v>1.67</v>
          </cell>
          <cell r="C450" t="str">
            <v>Low To Moderate</v>
          </cell>
        </row>
        <row r="451">
          <cell r="A451" t="str">
            <v>Nifty PSU Bond Plus SDL Apr 2027 50:50 Index</v>
          </cell>
          <cell r="B451" t="str">
            <v>2.00</v>
          </cell>
          <cell r="C451" t="str">
            <v>Low To Moderate</v>
          </cell>
        </row>
        <row r="452">
          <cell r="A452" t="str">
            <v>Nifty PSU Bond Plus SDL Sep 2027 40:60 Index</v>
          </cell>
          <cell r="B452" t="str">
            <v>2.33</v>
          </cell>
          <cell r="C452" t="str">
            <v>Moderate</v>
          </cell>
        </row>
        <row r="453">
          <cell r="A453" t="str">
            <v>Nifty SDL Apr 2026 Top 20 Equal Weight Index</v>
          </cell>
          <cell r="B453" t="str">
            <v>1.67</v>
          </cell>
          <cell r="C453" t="str">
            <v>Low To Moderate</v>
          </cell>
        </row>
        <row r="454">
          <cell r="A454" t="str">
            <v>Nifty SDL Apr 2027 Index</v>
          </cell>
          <cell r="B454" t="str">
            <v>2.00</v>
          </cell>
          <cell r="C454" t="str">
            <v>Low To Moderate</v>
          </cell>
        </row>
        <row r="455">
          <cell r="A455" t="str">
            <v>Nifty SDL Apr 2027 Top 12 Equal Weight Index</v>
          </cell>
          <cell r="B455" t="str">
            <v>2.00</v>
          </cell>
          <cell r="C455" t="str">
            <v>Low To Moderate</v>
          </cell>
        </row>
        <row r="456">
          <cell r="A456" t="str">
            <v>Nifty SDL Apr 2032 Top 12 Equal Weight Index</v>
          </cell>
          <cell r="B456" t="str">
            <v>2.67</v>
          </cell>
          <cell r="C456" t="str">
            <v>Moderate</v>
          </cell>
        </row>
        <row r="457">
          <cell r="A457" t="str">
            <v>Nifty SDL Dec 2026 Index</v>
          </cell>
          <cell r="B457" t="str">
            <v>2.00</v>
          </cell>
          <cell r="C457" t="str">
            <v>Low To Moderate</v>
          </cell>
        </row>
        <row r="458">
          <cell r="A458" t="str">
            <v>Nifty SDL Dec 2028 Index</v>
          </cell>
          <cell r="B458" t="str">
            <v>2.33</v>
          </cell>
          <cell r="C458" t="str">
            <v>Moderate</v>
          </cell>
        </row>
        <row r="459">
          <cell r="A459" t="str">
            <v>Nifty SDL Jul 2026 Index</v>
          </cell>
          <cell r="B459" t="str">
            <v>2.00</v>
          </cell>
          <cell r="C459" t="str">
            <v>Low To Moderate</v>
          </cell>
        </row>
        <row r="460">
          <cell r="A460" t="str">
            <v>Nifty SDL Jul 2028 Index</v>
          </cell>
          <cell r="B460" t="str">
            <v>2.33</v>
          </cell>
          <cell r="C460" t="str">
            <v>Moderate</v>
          </cell>
        </row>
        <row r="461">
          <cell r="A461" t="str">
            <v>Nifty SDL Jul 2033 Index</v>
          </cell>
          <cell r="B461" t="str">
            <v>2.67</v>
          </cell>
          <cell r="C461" t="str">
            <v>Moderate</v>
          </cell>
        </row>
        <row r="462">
          <cell r="A462" t="str">
            <v>Nifty SDL Jun 2027 Index</v>
          </cell>
          <cell r="B462" t="str">
            <v>2.00</v>
          </cell>
          <cell r="C462" t="str">
            <v>Low To Moderate</v>
          </cell>
        </row>
        <row r="463">
          <cell r="A463" t="str">
            <v>Nifty SDL June 2028 Index</v>
          </cell>
          <cell r="B463" t="str">
            <v>2.33</v>
          </cell>
          <cell r="C463" t="str">
            <v>Moderate</v>
          </cell>
        </row>
        <row r="464">
          <cell r="A464" t="str">
            <v>Nifty SDL Oct 2026 Index</v>
          </cell>
          <cell r="B464" t="str">
            <v>2.00</v>
          </cell>
          <cell r="C464" t="str">
            <v>Low To Moderate</v>
          </cell>
        </row>
        <row r="465">
          <cell r="A465" t="str">
            <v>Nifty SDL Plus AAA PSU Bond Apr 2026 75:25 Index</v>
          </cell>
          <cell r="B465" t="str">
            <v>1.67</v>
          </cell>
          <cell r="C465" t="str">
            <v>Low To Moderate</v>
          </cell>
        </row>
        <row r="466">
          <cell r="A466" t="str">
            <v>Nifty SDL Plus AAA PSU Bond Apr 2028 75:25 Index</v>
          </cell>
          <cell r="B466" t="str">
            <v>2.33</v>
          </cell>
          <cell r="C466" t="str">
            <v>Moderate</v>
          </cell>
        </row>
        <row r="467">
          <cell r="A467" t="str">
            <v>Nifty SDL Plus AAA PSU Bond Dec 2027 60:40 Index</v>
          </cell>
          <cell r="B467" t="str">
            <v>2.33</v>
          </cell>
          <cell r="C467" t="str">
            <v>Moderate</v>
          </cell>
        </row>
        <row r="468">
          <cell r="A468" t="str">
            <v>Nifty SDL Plus AAA PSU Bond Jul 2028 60:40 Index</v>
          </cell>
          <cell r="B468" t="str">
            <v>2.33</v>
          </cell>
          <cell r="C468" t="str">
            <v>Moderate</v>
          </cell>
        </row>
        <row r="469">
          <cell r="A469" t="str">
            <v>Nifty SDL Plus AAA PSU Bond Jul 2033 60:40 Index</v>
          </cell>
          <cell r="B469" t="str">
            <v>2.67</v>
          </cell>
          <cell r="C469" t="str">
            <v>Moderate</v>
          </cell>
        </row>
        <row r="470">
          <cell r="A470" t="str">
            <v>Nifty SDL Plus G-Sec Jun 2028 30:70 Index</v>
          </cell>
          <cell r="B470" t="str">
            <v>2.33</v>
          </cell>
          <cell r="C470" t="str">
            <v>Moderate</v>
          </cell>
        </row>
        <row r="471">
          <cell r="A471" t="str">
            <v>Nifty SDL Plus G-Sec Jun 2028 70:30 Index</v>
          </cell>
          <cell r="B471" t="str">
            <v>2.33</v>
          </cell>
          <cell r="C471" t="str">
            <v>Moderate</v>
          </cell>
        </row>
        <row r="472">
          <cell r="A472" t="str">
            <v>Nifty SDL Plus G-Sec Jun 2029 70:30 Index</v>
          </cell>
          <cell r="B472" t="str">
            <v>2.67</v>
          </cell>
          <cell r="C472" t="str">
            <v>Moderate</v>
          </cell>
        </row>
        <row r="473">
          <cell r="A473" t="str">
            <v>Nifty SDL Plus G-Sec June 2027 40:60 Index</v>
          </cell>
          <cell r="B473" t="str">
            <v>2.00</v>
          </cell>
          <cell r="C473" t="str">
            <v>Low To Moderate</v>
          </cell>
        </row>
        <row r="474">
          <cell r="A474" t="str">
            <v>Nifty SDL Plus G-Sec Sep 2027 50:50 Index</v>
          </cell>
          <cell r="B474" t="str">
            <v>2.33</v>
          </cell>
          <cell r="C474" t="str">
            <v>Moderate</v>
          </cell>
        </row>
        <row r="475">
          <cell r="A475" t="str">
            <v>Nifty SDL Plus PSU Bond Sep 2026 60:40 Index</v>
          </cell>
          <cell r="B475" t="str">
            <v>2.00</v>
          </cell>
          <cell r="C475" t="str">
            <v>Low To Moderate</v>
          </cell>
        </row>
        <row r="476">
          <cell r="A476" t="str">
            <v>Nifty SDL Sep 2025 Index</v>
          </cell>
          <cell r="B476" t="str">
            <v>1.67</v>
          </cell>
          <cell r="C476" t="str">
            <v>Low To Moderate</v>
          </cell>
        </row>
        <row r="477">
          <cell r="A477" t="str">
            <v>Nifty SDL Sep 2026 Index</v>
          </cell>
          <cell r="B477" t="str">
            <v>2.00</v>
          </cell>
          <cell r="C477" t="str">
            <v>Low To Moderate</v>
          </cell>
        </row>
        <row r="478">
          <cell r="A478" t="str">
            <v>Nifty SDL Sep 2026 V1 Index</v>
          </cell>
          <cell r="B478" t="str">
            <v>2.00</v>
          </cell>
          <cell r="C478" t="str">
            <v>Low To Moderate</v>
          </cell>
        </row>
        <row r="479">
          <cell r="A479" t="str">
            <v>Nifty SDL Sep 2027 Index</v>
          </cell>
          <cell r="B479" t="str">
            <v>2.33</v>
          </cell>
          <cell r="C479" t="str">
            <v>Moderate</v>
          </cell>
        </row>
        <row r="480">
          <cell r="A480" t="str">
            <v>Nifty Short Duration Debt Index</v>
          </cell>
          <cell r="B480" t="str">
            <v>2.06</v>
          </cell>
          <cell r="C480" t="str">
            <v>Moderate</v>
          </cell>
        </row>
        <row r="481">
          <cell r="A481" t="str">
            <v>Nifty Ultra Short Duration Debt Index</v>
          </cell>
          <cell r="B481" t="str">
            <v>2.71</v>
          </cell>
          <cell r="C481" t="str">
            <v>Moderate</v>
          </cell>
        </row>
        <row r="482">
          <cell r="A482" t="str">
            <v>Nifty Banking &amp; PSU Debt Index A-I</v>
          </cell>
          <cell r="B482" t="str">
            <v>1.74</v>
          </cell>
          <cell r="C482" t="str">
            <v>Low To Moderate</v>
          </cell>
        </row>
        <row r="483">
          <cell r="A483" t="str">
            <v>Nifty Banking &amp; PSU Debt Index A-II</v>
          </cell>
          <cell r="B483" t="str">
            <v>2.08</v>
          </cell>
          <cell r="C483" t="str">
            <v>Moderate</v>
          </cell>
        </row>
        <row r="484">
          <cell r="A484" t="str">
            <v>Nifty Banking &amp; PSU Debt Index A-III</v>
          </cell>
          <cell r="B484" t="str">
            <v>2.06</v>
          </cell>
          <cell r="C484" t="str">
            <v>Moderate</v>
          </cell>
        </row>
        <row r="485">
          <cell r="A485" t="str">
            <v>Nifty Banking &amp; PSU Debt Index B-I</v>
          </cell>
          <cell r="B485" t="str">
            <v>3.29</v>
          </cell>
          <cell r="C485" t="str">
            <v>Moderately High</v>
          </cell>
        </row>
        <row r="486">
          <cell r="A486" t="str">
            <v>Nifty Banking &amp; PSU Debt Index B-II</v>
          </cell>
          <cell r="B486" t="str">
            <v>2.80</v>
          </cell>
          <cell r="C486" t="str">
            <v>Moderate</v>
          </cell>
        </row>
        <row r="487">
          <cell r="A487" t="str">
            <v>Nifty Banking &amp; PSU Debt Index B-III</v>
          </cell>
          <cell r="B487" t="str">
            <v>2.77</v>
          </cell>
          <cell r="C487" t="str">
            <v>Moderate</v>
          </cell>
        </row>
        <row r="488">
          <cell r="A488" t="str">
            <v>Nifty Banking &amp; PSU Debt Index C-I</v>
          </cell>
          <cell r="B488" t="str">
            <v>5.29</v>
          </cell>
          <cell r="C488" t="str">
            <v>Very High</v>
          </cell>
        </row>
        <row r="489">
          <cell r="A489" t="str">
            <v>Nifty Banking &amp; PSU Debt Index C-II</v>
          </cell>
          <cell r="B489" t="str">
            <v>4.77</v>
          </cell>
          <cell r="C489" t="str">
            <v>High</v>
          </cell>
        </row>
        <row r="490">
          <cell r="A490" t="str">
            <v>Nifty Banking &amp; PSU Debt Index C-III</v>
          </cell>
          <cell r="B490" t="str">
            <v>4.77</v>
          </cell>
          <cell r="C490" t="str">
            <v>High</v>
          </cell>
        </row>
        <row r="491">
          <cell r="A491" t="str">
            <v>Nifty Composite Debt Index A-III</v>
          </cell>
          <cell r="B491" t="str">
            <v>2.76</v>
          </cell>
          <cell r="C491" t="str">
            <v>Moderate</v>
          </cell>
        </row>
        <row r="492">
          <cell r="A492" t="str">
            <v>Nifty Composite Debt Index B-III</v>
          </cell>
          <cell r="B492" t="str">
            <v>3.36</v>
          </cell>
          <cell r="C492" t="str">
            <v>Moderately High</v>
          </cell>
        </row>
        <row r="493">
          <cell r="A493" t="str">
            <v>Nifty Composite Debt Index C-III</v>
          </cell>
          <cell r="B493" t="str">
            <v>4.47</v>
          </cell>
          <cell r="C493" t="str">
            <v>High</v>
          </cell>
        </row>
        <row r="494">
          <cell r="A494" t="str">
            <v>Nifty Corporate Bond Index A-I</v>
          </cell>
          <cell r="B494" t="str">
            <v>1.50</v>
          </cell>
          <cell r="C494" t="str">
            <v>Low To Moderate</v>
          </cell>
        </row>
        <row r="495">
          <cell r="A495" t="str">
            <v>Nifty Corporate Bond Index A-II</v>
          </cell>
          <cell r="B495" t="str">
            <v>1.82</v>
          </cell>
          <cell r="C495" t="str">
            <v>Low To Moderate</v>
          </cell>
        </row>
        <row r="496">
          <cell r="A496" t="str">
            <v>Nifty Corporate Bond Index A-III</v>
          </cell>
          <cell r="B496" t="str">
            <v>2.15</v>
          </cell>
          <cell r="C496" t="str">
            <v>Moderate</v>
          </cell>
        </row>
        <row r="497">
          <cell r="A497" t="str">
            <v>Nifty Corporate Bond Index B-I</v>
          </cell>
          <cell r="B497" t="str">
            <v>2.24</v>
          </cell>
          <cell r="C497" t="str">
            <v>Moderate</v>
          </cell>
        </row>
        <row r="498">
          <cell r="A498" t="str">
            <v>Nifty Corporate Bond Index B-II</v>
          </cell>
          <cell r="B498" t="str">
            <v>2.38</v>
          </cell>
          <cell r="C498" t="str">
            <v>Moderate</v>
          </cell>
        </row>
        <row r="499">
          <cell r="A499" t="str">
            <v>Nifty Corporate Bond Index B-III</v>
          </cell>
          <cell r="B499" t="str">
            <v>2.70</v>
          </cell>
          <cell r="C499" t="str">
            <v>Moderate</v>
          </cell>
        </row>
        <row r="500">
          <cell r="A500" t="str">
            <v>Nifty Credit Risk Bond Index B-I</v>
          </cell>
          <cell r="B500" t="str">
            <v>3.52</v>
          </cell>
          <cell r="C500" t="str">
            <v>Moderately High</v>
          </cell>
        </row>
        <row r="501">
          <cell r="A501" t="str">
            <v>Nifty Credit Risk Bond Index B-II</v>
          </cell>
          <cell r="B501" t="str">
            <v>3.70</v>
          </cell>
          <cell r="C501" t="str">
            <v>Moderately High</v>
          </cell>
        </row>
        <row r="502">
          <cell r="A502" t="str">
            <v>Nifty Credit Risk Bond Index B-III</v>
          </cell>
          <cell r="B502" t="str">
            <v>3.91</v>
          </cell>
          <cell r="C502" t="str">
            <v>Moderately High</v>
          </cell>
        </row>
        <row r="503">
          <cell r="A503" t="str">
            <v>Nifty Credit Risk Bond Index C-I</v>
          </cell>
          <cell r="B503" t="str">
            <v>4.19</v>
          </cell>
          <cell r="C503" t="str">
            <v>High</v>
          </cell>
        </row>
        <row r="504">
          <cell r="A504" t="str">
            <v>Nifty Credit Risk Bond Index C-II</v>
          </cell>
          <cell r="B504" t="str">
            <v>4.39</v>
          </cell>
          <cell r="C504" t="str">
            <v>High</v>
          </cell>
        </row>
        <row r="505">
          <cell r="A505" t="str">
            <v>Nifty Credit Risk Bond Index C-III</v>
          </cell>
          <cell r="B505" t="str">
            <v>4.89</v>
          </cell>
          <cell r="C505" t="str">
            <v>High</v>
          </cell>
        </row>
        <row r="506">
          <cell r="A506" t="str">
            <v>Nifty G-Sec Index A-I</v>
          </cell>
          <cell r="B506" t="str">
            <v>1.00</v>
          </cell>
          <cell r="C506" t="str">
            <v>Low</v>
          </cell>
        </row>
        <row r="507">
          <cell r="A507" t="str">
            <v>Nifty G-Sec Index A-II</v>
          </cell>
          <cell r="B507" t="str">
            <v>1.67</v>
          </cell>
          <cell r="C507" t="str">
            <v>Low To Moderate</v>
          </cell>
        </row>
        <row r="508">
          <cell r="A508" t="str">
            <v>Nifty G-Sec Index A-III</v>
          </cell>
          <cell r="B508" t="str">
            <v>2.67</v>
          </cell>
          <cell r="C508" t="str">
            <v>Moderate</v>
          </cell>
        </row>
        <row r="509">
          <cell r="A509" t="str">
            <v>Nifty Liquid Index A-I</v>
          </cell>
          <cell r="B509" t="str">
            <v>1.57</v>
          </cell>
          <cell r="C509" t="str">
            <v>Low To Moderate</v>
          </cell>
        </row>
        <row r="510">
          <cell r="A510" t="str">
            <v>Nifty Liquid Index B-I</v>
          </cell>
          <cell r="B510" t="str">
            <v>2.56</v>
          </cell>
          <cell r="C510" t="str">
            <v>Moderate</v>
          </cell>
        </row>
        <row r="511">
          <cell r="A511" t="str">
            <v>Nifty Liquid Index C-I</v>
          </cell>
          <cell r="B511" t="str">
            <v>4.48</v>
          </cell>
          <cell r="C511" t="str">
            <v>High</v>
          </cell>
        </row>
        <row r="512">
          <cell r="A512" t="str">
            <v>Nifty Long Duration Debt Index A-III</v>
          </cell>
          <cell r="B512" t="str">
            <v>2.68</v>
          </cell>
          <cell r="C512" t="str">
            <v>Moderate</v>
          </cell>
        </row>
        <row r="513">
          <cell r="A513" t="str">
            <v>Nifty Long Duration Debt Index B-III</v>
          </cell>
          <cell r="B513" t="str">
            <v>3.47</v>
          </cell>
          <cell r="C513" t="str">
            <v>Moderately High</v>
          </cell>
        </row>
        <row r="514">
          <cell r="A514" t="str">
            <v>Nifty Long Duration Debt Index C-III</v>
          </cell>
          <cell r="B514" t="str">
            <v>4.76</v>
          </cell>
          <cell r="C514" t="str">
            <v>High</v>
          </cell>
        </row>
        <row r="515">
          <cell r="A515" t="str">
            <v>Nifty Low Duration Debt Index A-I</v>
          </cell>
          <cell r="B515" t="str">
            <v>1.78</v>
          </cell>
          <cell r="C515" t="str">
            <v>Low To Moderate</v>
          </cell>
        </row>
        <row r="516">
          <cell r="A516" t="str">
            <v>Nifty Low Duration Debt Index A-II</v>
          </cell>
          <cell r="B516" t="str">
            <v>1.78</v>
          </cell>
          <cell r="C516" t="str">
            <v>Low To Moderate</v>
          </cell>
        </row>
        <row r="517">
          <cell r="A517" t="str">
            <v>Nifty Low Duration Debt Index A-III</v>
          </cell>
          <cell r="B517" t="str">
            <v>1.77</v>
          </cell>
          <cell r="C517" t="str">
            <v>Low To Moderate</v>
          </cell>
        </row>
        <row r="518">
          <cell r="A518" t="str">
            <v>Nifty Low Duration Debt Index B-I</v>
          </cell>
          <cell r="B518" t="str">
            <v>2.81</v>
          </cell>
          <cell r="C518" t="str">
            <v>Moderate</v>
          </cell>
        </row>
        <row r="519">
          <cell r="A519" t="str">
            <v>Nifty Low Duration Debt Index B-II</v>
          </cell>
          <cell r="B519" t="str">
            <v>3.01</v>
          </cell>
          <cell r="C519" t="str">
            <v>Moderately High</v>
          </cell>
        </row>
        <row r="520">
          <cell r="A520" t="str">
            <v>Nifty Low Duration Debt Index B-III</v>
          </cell>
          <cell r="B520" t="str">
            <v>3.02</v>
          </cell>
          <cell r="C520" t="str">
            <v>Moderately High</v>
          </cell>
        </row>
        <row r="521">
          <cell r="A521" t="str">
            <v>Nifty Low Duration Debt Index C-I</v>
          </cell>
          <cell r="B521" t="str">
            <v>4.54</v>
          </cell>
          <cell r="C521" t="str">
            <v>High</v>
          </cell>
        </row>
        <row r="522">
          <cell r="A522" t="str">
            <v>Nifty Low Duration Debt Index C-II</v>
          </cell>
          <cell r="B522" t="str">
            <v>4.53</v>
          </cell>
          <cell r="C522" t="str">
            <v>High</v>
          </cell>
        </row>
        <row r="523">
          <cell r="A523" t="str">
            <v>Nifty Low Duration Debt Index C-III</v>
          </cell>
          <cell r="B523" t="str">
            <v>4.54</v>
          </cell>
          <cell r="C523" t="str">
            <v>High</v>
          </cell>
        </row>
        <row r="524">
          <cell r="A524" t="str">
            <v>Nifty Medium Duration Debt Index A-III</v>
          </cell>
          <cell r="B524" t="str">
            <v>2.45</v>
          </cell>
          <cell r="C524" t="str">
            <v>Moderate</v>
          </cell>
        </row>
        <row r="525">
          <cell r="A525" t="str">
            <v>Nifty Medium Duration Debt Index B-III</v>
          </cell>
          <cell r="B525" t="str">
            <v>3.06</v>
          </cell>
          <cell r="C525" t="str">
            <v>Moderately High</v>
          </cell>
        </row>
        <row r="526">
          <cell r="A526" t="str">
            <v>Nifty Medium Duration Debt Index C-III</v>
          </cell>
          <cell r="B526" t="str">
            <v>4.13</v>
          </cell>
          <cell r="C526" t="str">
            <v>High</v>
          </cell>
        </row>
        <row r="527">
          <cell r="A527" t="str">
            <v>Nifty Medium to Long Duration Debt Index A-III</v>
          </cell>
          <cell r="B527" t="str">
            <v>2.74</v>
          </cell>
          <cell r="C527" t="str">
            <v>Moderate</v>
          </cell>
        </row>
        <row r="528">
          <cell r="A528" t="str">
            <v>Nifty Medium to Long Duration Debt Index B-III</v>
          </cell>
          <cell r="B528" t="str">
            <v>3.56</v>
          </cell>
          <cell r="C528" t="str">
            <v>Moderately High</v>
          </cell>
        </row>
        <row r="529">
          <cell r="A529" t="str">
            <v>Nifty Medium to Long Duration Debt Index C-III</v>
          </cell>
          <cell r="B529" t="str">
            <v>4.77</v>
          </cell>
          <cell r="C529" t="str">
            <v>High</v>
          </cell>
        </row>
        <row r="530">
          <cell r="A530" t="str">
            <v>Nifty Money Market Index A-I</v>
          </cell>
          <cell r="B530" t="str">
            <v>1.78</v>
          </cell>
          <cell r="C530" t="str">
            <v>Low To Moderate</v>
          </cell>
        </row>
        <row r="531">
          <cell r="A531" t="str">
            <v>Nifty Money Market Index B-I</v>
          </cell>
          <cell r="B531" t="str">
            <v>2.91</v>
          </cell>
          <cell r="C531" t="str">
            <v>Moderate</v>
          </cell>
        </row>
        <row r="532">
          <cell r="A532" t="str">
            <v>Nifty Money Market Index C-I</v>
          </cell>
          <cell r="B532" t="str">
            <v>4.99</v>
          </cell>
          <cell r="C532" t="str">
            <v>High</v>
          </cell>
        </row>
        <row r="533">
          <cell r="A533" t="str">
            <v>Nifty Short Duration Debt Index A-II</v>
          </cell>
          <cell r="B533" t="str">
            <v>1.85</v>
          </cell>
          <cell r="C533" t="str">
            <v>Low To Moderate</v>
          </cell>
        </row>
        <row r="534">
          <cell r="A534" t="str">
            <v>Nifty Short Duration Debt Index A-III</v>
          </cell>
          <cell r="B534" t="str">
            <v>1.83</v>
          </cell>
          <cell r="C534" t="str">
            <v>Low To Moderate</v>
          </cell>
        </row>
        <row r="535">
          <cell r="A535" t="str">
            <v>Nifty Short Duration Debt Index B-II</v>
          </cell>
          <cell r="B535" t="str">
            <v>2.53</v>
          </cell>
          <cell r="C535" t="str">
            <v>Moderate</v>
          </cell>
        </row>
        <row r="536">
          <cell r="A536" t="str">
            <v>Nifty Short Duration Debt Index B-III</v>
          </cell>
          <cell r="B536" t="str">
            <v>2.71</v>
          </cell>
          <cell r="C536" t="str">
            <v>Moderate</v>
          </cell>
        </row>
        <row r="537">
          <cell r="A537" t="str">
            <v>Nifty Short Duration Debt Index C-II</v>
          </cell>
          <cell r="B537" t="str">
            <v>4.65</v>
          </cell>
          <cell r="C537" t="str">
            <v>High</v>
          </cell>
        </row>
        <row r="538">
          <cell r="A538" t="str">
            <v>Nifty Short Duration Debt Index C-III</v>
          </cell>
          <cell r="B538" t="str">
            <v>4.66</v>
          </cell>
          <cell r="C538" t="str">
            <v>High</v>
          </cell>
        </row>
        <row r="539">
          <cell r="A539" t="str">
            <v>Nifty Ultra Short Duration Debt Index A-I</v>
          </cell>
          <cell r="B539" t="str">
            <v>1.73</v>
          </cell>
          <cell r="C539" t="str">
            <v>Low To Moderate</v>
          </cell>
        </row>
        <row r="540">
          <cell r="A540" t="str">
            <v>Nifty Ultra Short Duration Debt Index A-II</v>
          </cell>
          <cell r="B540" t="str">
            <v>1.73</v>
          </cell>
          <cell r="C540" t="str">
            <v>Low To Moderate</v>
          </cell>
        </row>
        <row r="541">
          <cell r="A541" t="str">
            <v>Nifty Ultra Short Duration Debt Index A-III</v>
          </cell>
          <cell r="B541" t="str">
            <v>1.70</v>
          </cell>
          <cell r="C541" t="str">
            <v>Low To Moderate</v>
          </cell>
        </row>
        <row r="542">
          <cell r="A542" t="str">
            <v>Nifty Ultra Short Duration Debt Index B-I</v>
          </cell>
          <cell r="B542" t="str">
            <v>2.60</v>
          </cell>
          <cell r="C542" t="str">
            <v>Moderate</v>
          </cell>
        </row>
        <row r="543">
          <cell r="A543" t="str">
            <v>Nifty Ultra Short Duration Debt Index B-II</v>
          </cell>
          <cell r="B543" t="str">
            <v>2.79</v>
          </cell>
          <cell r="C543" t="str">
            <v>Moderate</v>
          </cell>
        </row>
        <row r="544">
          <cell r="A544" t="str">
            <v>Nifty Ultra Short Duration Debt Index B-III</v>
          </cell>
          <cell r="B544" t="str">
            <v>2.93</v>
          </cell>
          <cell r="C544" t="str">
            <v>Moderate</v>
          </cell>
        </row>
        <row r="545">
          <cell r="A545" t="str">
            <v>Nifty Ultra Short Duration Debt Index C-I</v>
          </cell>
          <cell r="B545" t="str">
            <v>4.46</v>
          </cell>
          <cell r="C545" t="str">
            <v>High</v>
          </cell>
        </row>
        <row r="546">
          <cell r="A546" t="str">
            <v>Nifty Ultra Short Duration Debt Index C-II</v>
          </cell>
          <cell r="B546" t="str">
            <v>4.44</v>
          </cell>
          <cell r="C546" t="str">
            <v>High</v>
          </cell>
        </row>
        <row r="547">
          <cell r="A547" t="str">
            <v>Nifty Ultra Short Duration Debt Index C-III</v>
          </cell>
          <cell r="B547" t="str">
            <v>4.46</v>
          </cell>
          <cell r="C547" t="str">
            <v>High</v>
          </cell>
        </row>
        <row r="548">
          <cell r="A548" t="str">
            <v>CRISIL Dynamic Bond C-III Index</v>
          </cell>
          <cell r="B548">
            <v>4.63</v>
          </cell>
          <cell r="C548" t="str">
            <v>High</v>
          </cell>
        </row>
      </sheetData>
      <sheetData sheetId="2"/>
      <sheetData sheetId="3"/>
    </sheetDataSet>
  </externalBook>
</externalLink>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_Sheet" connectionId="171" xr16:uid="{966AF60D-4ACA-49FE-A40B-6A086DF053A8}" autoFormatId="16" applyNumberFormats="0" applyBorderFormats="0" applyFontFormats="1" applyPatternFormats="1" applyAlignmentFormats="0" applyWidthHeightFormats="0">
  <queryTableRefresh nextId="4">
    <queryTableFields count="3">
      <queryTableField id="1" name="CLASSIFICATION"/>
      <queryTableField id="2" name="SCHEME CODE"/>
      <queryTableField id="3" name="SCHEME NAME"/>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TSLVETF_EQ" connectionId="169" xr16:uid="{9DA0F9B1-ABD9-4219-90C8-2DEAE77337D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TSLVETFNAV" headers="0" connectionId="170" xr16:uid="{E2829DB0-8ECE-4807-9B23-E9526B251D3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TGLDETF_EQ" connectionId="167" xr16:uid="{E66B76BB-4D6B-4BAB-A379-93A379A1B43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TGLDETFNAV" headers="0" connectionId="168" xr16:uid="{0B971024-4419-4F82-B263-A9537FF485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TYCF_EQ_FU_Related" headers="0" connectionId="165" xr16:uid="{D5D5C1BB-FFFB-420C-AB2D-7BB4AE02E89F}"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TYCFNAV" headers="0" connectionId="166" xr16:uid="{53A2931D-C126-415D-8850-4C520708197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TYCF_EQ" connectionId="164" xr16:uid="{4304FEAC-E2A9-4A24-A997-3FF40C61C92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TSCAPF_EQ" connectionId="161" xr16:uid="{685E31D2-C093-422B-80BA-31BB9919E38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TSCAPF_EQ_FU_Related" headers="0" connectionId="162" xr16:uid="{CE846956-F523-4FF4-9211-8033F218A38F}"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TSCAPFNAV" headers="0" connectionId="163" xr16:uid="{11C48CD9-2E88-45B9-B82E-B19B3708663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TSLVFOF_EQ" connectionId="159" xr16:uid="{6B38DB25-B4CA-4C4E-BDE1-91DA8530FAA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TSLVFOFNAV" headers="0" connectionId="160" xr16:uid="{93F6E9E2-E61D-44EA-AB5C-BC58E4FECD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TIFSA_EQ" connectionId="157" xr16:uid="{8EBE2E4B-533E-4DCD-9B0A-95574891924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TIFSANAV" headers="0" connectionId="158" xr16:uid="{27654293-4D63-44E9-8C51-383B9DB0516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TRSFP_EQ" connectionId="155" xr16:uid="{D836D4E0-A5DF-4DE1-80C5-AB728D40EBC3}"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TRSFPNAV" headers="0" connectionId="156" xr16:uid="{F75A9087-69AF-4C89-96F6-44B9083DFE5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TRSFM_EQ" connectionId="151" xr16:uid="{1BFFE8DA-DC98-40FE-81C7-22A204CDA36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TRSFM_GOV_SEC" connectionId="152" xr16:uid="{F26CF366-66D9-4627-97F7-FB1D2ACA774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TRSFM_Debt_Related" headers="0" connectionId="153" xr16:uid="{C381F092-664A-43DA-835A-8310C345642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TRSFMNAV" headers="0" connectionId="154" xr16:uid="{B0BC1B07-6AC6-45CC-AC86-DA4244BAF88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TREF_EQ" connectionId="149" xr16:uid="{2891C23C-DA2F-49D8-A866-7671B800087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TREFNAV" headers="0" connectionId="150" xr16:uid="{BA4A7CC0-CF53-4559-BD7F-0BFE9E3E73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TQNTF_EQ" connectionId="146" xr16:uid="{28B98D0F-FF56-4C58-BF7C-ECFBE10D8177}"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TQNTF_Debt_Related" connectionId="147" xr16:uid="{2453E913-AD92-411A-B782-6AFD2D64FC9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TQNTFNAV" headers="0" connectionId="148" xr16:uid="{82B0BAA0-5C3A-4958-AB6F-9A0A6B21D552}"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TNPBETF_EQ" connectionId="144" xr16:uid="{52F744B1-6A06-4336-B882-3D392E5BF29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TNPBETFNAV" headers="0" connectionId="145" xr16:uid="{9A85B2D7-7AB0-4109-A8FD-E0A3A2B5C18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TNMMIF_EQ" connectionId="142" xr16:uid="{E59F7F86-70DF-4F0D-AAEC-37EF63542D0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TNMMIFNAV" headers="0" connectionId="143" xr16:uid="{311A1085-B5E4-4C78-AE66-C0896A46BAA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TNIDETF_EQ" connectionId="140" xr16:uid="{6D22B53B-F15A-4858-9934-70304CB1878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TNIDETFNAV" headers="0" connectionId="141" xr16:uid="{DDF02B0C-1FEA-43B5-BA95-E1366507D44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TNIDFOF_Mutual_F_Units" headers="0" connectionId="138" xr16:uid="{5FBC1509-71CD-454C-AD00-C5AB944FFE3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TNIDFOFNAV" headers="0" connectionId="139" xr16:uid="{4548A47A-ACC6-4365-B8BC-1E6C6F4FF4F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TIFNA_EQ" connectionId="135" xr16:uid="{2236C893-6B6B-409C-BCFF-C029B7C0D041}"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TIFNA_Debt_Related" connectionId="136" xr16:uid="{5F3FED28-0A56-4E0B-B816-F875B7B9574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TIFNANAV" headers="0" connectionId="137" xr16:uid="{F5AAB1A6-10A1-43AF-B7E7-66410C70BF9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TNETF_EQ" connectionId="132" xr16:uid="{B81B2490-2991-491F-97B4-3DA9BE380FC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TNETF_Debt_Related" connectionId="133" xr16:uid="{87DAE08A-B85A-4BCD-9D8D-CBF734A6522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TNETFNAV" headers="0" connectionId="134" xr16:uid="{85CCC2B8-76C7-47D5-A7F4-33CD82B96A5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TMULTICF_EQ" connectionId="128" xr16:uid="{10DDD92C-7743-4837-B243-D268C638A6A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TMULTICF_EQ_Related" headers="0" connectionId="129" xr16:uid="{75523A36-A9AA-4A9E-97D3-3415A97FD0DE}"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TMULTICF_EQ_FU_Related" headers="0" connectionId="130" xr16:uid="{966F09CA-427B-4B34-803B-5460B0FE18C4}"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TMULTICFNAV" headers="0" connectionId="131" xr16:uid="{D4ACC393-76CA-43E4-9BD4-6F21066942D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5.xml><?xml version="1.0" encoding="utf-8"?>
<queryTable xmlns="http://schemas.openxmlformats.org/spreadsheetml/2006/main" xmlns:mc="http://schemas.openxmlformats.org/markup-compatibility/2006" xmlns:xr16="http://schemas.microsoft.com/office/spreadsheetml/2017/revision16" mc:Ignorable="xr16" name="TMAOF_Mutual_F_Units" headers="0" connectionId="124" xr16:uid="{4A1CB917-F7A9-47BB-8BE5-3544F9D81D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46.xml><?xml version="1.0" encoding="utf-8"?>
<queryTable xmlns="http://schemas.openxmlformats.org/spreadsheetml/2006/main" xmlns:mc="http://schemas.openxmlformats.org/markup-compatibility/2006" xmlns:xr16="http://schemas.microsoft.com/office/spreadsheetml/2017/revision16" mc:Ignorable="xr16" name="TMAOF_Debt_Related" headers="0" connectionId="126" xr16:uid="{B0CB378A-62F9-450F-A300-341074567988}"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47.xml><?xml version="1.0" encoding="utf-8"?>
<queryTable xmlns="http://schemas.openxmlformats.org/spreadsheetml/2006/main" xmlns:mc="http://schemas.openxmlformats.org/markup-compatibility/2006" xmlns:xr16="http://schemas.microsoft.com/office/spreadsheetml/2017/revision16" mc:Ignorable="xr16" name="TMAOF_EQ" connectionId="122" xr16:uid="{5BD7F573-E9FC-4DBA-905D-FD3563E49A7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48.xml><?xml version="1.0" encoding="utf-8"?>
<queryTable xmlns="http://schemas.openxmlformats.org/spreadsheetml/2006/main" xmlns:mc="http://schemas.openxmlformats.org/markup-compatibility/2006" xmlns:xr16="http://schemas.microsoft.com/office/spreadsheetml/2017/revision16" mc:Ignorable="xr16" name="TMAOFNAV" headers="0" connectionId="127" xr16:uid="{BBF3F7AB-D5CB-459A-A9CC-46A0FDA2EA68}"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49.xml><?xml version="1.0" encoding="utf-8"?>
<queryTable xmlns="http://schemas.openxmlformats.org/spreadsheetml/2006/main" xmlns:mc="http://schemas.openxmlformats.org/markup-compatibility/2006" xmlns:xr16="http://schemas.microsoft.com/office/spreadsheetml/2017/revision16" mc:Ignorable="xr16" name="TMAOF_EQ_Related" headers="0" connectionId="123" xr16:uid="{577CBAA9-9C04-4F34-BE3E-FC543C634A13}"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50.xml><?xml version="1.0" encoding="utf-8"?>
<queryTable xmlns="http://schemas.openxmlformats.org/spreadsheetml/2006/main" xmlns:mc="http://schemas.openxmlformats.org/markup-compatibility/2006" xmlns:xr16="http://schemas.microsoft.com/office/spreadsheetml/2017/revision16" mc:Ignorable="xr16" name="TMAOF_GOV_SEC" connectionId="125" xr16:uid="{D4BDB82A-4DFC-46AD-AA94-CFDB56FFAC47}"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51.xml><?xml version="1.0" encoding="utf-8"?>
<queryTable xmlns="http://schemas.openxmlformats.org/spreadsheetml/2006/main" xmlns:mc="http://schemas.openxmlformats.org/markup-compatibility/2006" xmlns:xr16="http://schemas.microsoft.com/office/spreadsheetml/2017/revision16" mc:Ignorable="xr16" name="TINR_EQ" connectionId="120" xr16:uid="{94ED3F63-8D4B-46D8-A701-AB1FB08C846A}"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2.xml><?xml version="1.0" encoding="utf-8"?>
<queryTable xmlns="http://schemas.openxmlformats.org/spreadsheetml/2006/main" xmlns:mc="http://schemas.openxmlformats.org/markup-compatibility/2006" xmlns:xr16="http://schemas.microsoft.com/office/spreadsheetml/2017/revision16" mc:Ignorable="xr16" name="TINRNAV" headers="0" connectionId="121" xr16:uid="{89C8BCD8-69F5-45D1-BEE6-CEE2B3EF125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3.xml><?xml version="1.0" encoding="utf-8"?>
<queryTable xmlns="http://schemas.openxmlformats.org/spreadsheetml/2006/main" xmlns:mc="http://schemas.openxmlformats.org/markup-compatibility/2006" xmlns:xr16="http://schemas.microsoft.com/office/spreadsheetml/2017/revision16" mc:Ignorable="xr16" name="TTOFE_EQ" connectionId="118" xr16:uid="{BBD9D478-311F-4397-883F-ABA448659AC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4.xml><?xml version="1.0" encoding="utf-8"?>
<queryTable xmlns="http://schemas.openxmlformats.org/spreadsheetml/2006/main" xmlns:mc="http://schemas.openxmlformats.org/markup-compatibility/2006" xmlns:xr16="http://schemas.microsoft.com/office/spreadsheetml/2017/revision16" mc:Ignorable="xr16" name="TTOFENAV" headers="0" connectionId="119" xr16:uid="{178F4783-8703-4C0D-B427-9A83CBD6C65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5.xml><?xml version="1.0" encoding="utf-8"?>
<queryTable xmlns="http://schemas.openxmlformats.org/spreadsheetml/2006/main" xmlns:mc="http://schemas.openxmlformats.org/markup-compatibility/2006" xmlns:xr16="http://schemas.microsoft.com/office/spreadsheetml/2017/revision16" mc:Ignorable="xr16" name="TEOF_EQ" connectionId="116" xr16:uid="{BC4F1F14-D088-4BFF-8662-288B47D5BDA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6.xml><?xml version="1.0" encoding="utf-8"?>
<queryTable xmlns="http://schemas.openxmlformats.org/spreadsheetml/2006/main" xmlns:mc="http://schemas.openxmlformats.org/markup-compatibility/2006" xmlns:xr16="http://schemas.microsoft.com/office/spreadsheetml/2017/revision16" mc:Ignorable="xr16" name="TEOFNAV" headers="0" connectionId="117" xr16:uid="{16A06999-748F-4451-9F93-10EAB34E386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7.xml><?xml version="1.0" encoding="utf-8"?>
<queryTable xmlns="http://schemas.openxmlformats.org/spreadsheetml/2006/main" xmlns:mc="http://schemas.openxmlformats.org/markup-compatibility/2006" xmlns:xr16="http://schemas.microsoft.com/office/spreadsheetml/2017/revision16" mc:Ignorable="xr16" name="TISFNAV" headers="0" connectionId="115" xr16:uid="{312DC7D9-D1FB-4297-9ACC-14F696ECAB5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58.xml><?xml version="1.0" encoding="utf-8"?>
<queryTable xmlns="http://schemas.openxmlformats.org/spreadsheetml/2006/main" xmlns:mc="http://schemas.openxmlformats.org/markup-compatibility/2006" xmlns:xr16="http://schemas.microsoft.com/office/spreadsheetml/2017/revision16" mc:Ignorable="xr16" name="TISF_EQ" connectionId="113" xr16:uid="{5090E9AF-E3E2-4C74-A992-F67EB8DBC3B0}"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59.xml><?xml version="1.0" encoding="utf-8"?>
<queryTable xmlns="http://schemas.openxmlformats.org/spreadsheetml/2006/main" xmlns:mc="http://schemas.openxmlformats.org/markup-compatibility/2006" xmlns:xr16="http://schemas.microsoft.com/office/spreadsheetml/2017/revision16" mc:Ignorable="xr16" name="TISF_EQ_FU_Related" headers="0" connectionId="114" xr16:uid="{ABDA3F1E-E423-4D2E-B560-C396DB8C9BCE}"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60.xml><?xml version="1.0" encoding="utf-8"?>
<queryTable xmlns="http://schemas.openxmlformats.org/spreadsheetml/2006/main" xmlns:mc="http://schemas.openxmlformats.org/markup-compatibility/2006" xmlns:xr16="http://schemas.microsoft.com/office/spreadsheetml/2017/revision16" mc:Ignorable="xr16" name="TIPHF_EQ" connectionId="111" xr16:uid="{FDCE004B-3C62-4DC3-83BB-44FFD80C7B9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1.xml><?xml version="1.0" encoding="utf-8"?>
<queryTable xmlns="http://schemas.openxmlformats.org/spreadsheetml/2006/main" xmlns:mc="http://schemas.openxmlformats.org/markup-compatibility/2006" xmlns:xr16="http://schemas.microsoft.com/office/spreadsheetml/2017/revision16" mc:Ignorable="xr16" name="TIPHFNAV" headers="0" connectionId="112" xr16:uid="{068B0932-F5FD-416B-9910-95590AF1677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2.xml><?xml version="1.0" encoding="utf-8"?>
<queryTable xmlns="http://schemas.openxmlformats.org/spreadsheetml/2006/main" xmlns:mc="http://schemas.openxmlformats.org/markup-compatibility/2006" xmlns:xr16="http://schemas.microsoft.com/office/spreadsheetml/2017/revision16" mc:Ignorable="xr16" name="TICF_EQ" connectionId="108" xr16:uid="{12516665-BFD3-4FD9-A336-CFC8A01DDC0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3.xml><?xml version="1.0" encoding="utf-8"?>
<queryTable xmlns="http://schemas.openxmlformats.org/spreadsheetml/2006/main" xmlns:mc="http://schemas.openxmlformats.org/markup-compatibility/2006" xmlns:xr16="http://schemas.microsoft.com/office/spreadsheetml/2017/revision16" mc:Ignorable="xr16" name="TICF_Debt_Related" connectionId="109" xr16:uid="{74409D89-2740-439B-924E-B3FB97AF8220}"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4.xml><?xml version="1.0" encoding="utf-8"?>
<queryTable xmlns="http://schemas.openxmlformats.org/spreadsheetml/2006/main" xmlns:mc="http://schemas.openxmlformats.org/markup-compatibility/2006" xmlns:xr16="http://schemas.microsoft.com/office/spreadsheetml/2017/revision16" mc:Ignorable="xr16" name="TICFNAV" headers="0" connectionId="110" xr16:uid="{C8730036-2A34-4BA6-AF6C-9FBAD96FC34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5.xml><?xml version="1.0" encoding="utf-8"?>
<queryTable xmlns="http://schemas.openxmlformats.org/spreadsheetml/2006/main" xmlns:mc="http://schemas.openxmlformats.org/markup-compatibility/2006" xmlns:xr16="http://schemas.microsoft.com/office/spreadsheetml/2017/revision16" mc:Ignorable="xr16" name="TEGFNAV" headers="0" connectionId="107" xr16:uid="{CBEDD9D4-9373-4B2D-9BEA-BC71516B6C8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66.xml><?xml version="1.0" encoding="utf-8"?>
<queryTable xmlns="http://schemas.openxmlformats.org/spreadsheetml/2006/main" xmlns:mc="http://schemas.openxmlformats.org/markup-compatibility/2006" xmlns:xr16="http://schemas.microsoft.com/office/spreadsheetml/2017/revision16" mc:Ignorable="xr16" name="TEGF_EQ" connectionId="104" xr16:uid="{826503C2-DD1C-4989-9237-91015A29552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67.xml><?xml version="1.0" encoding="utf-8"?>
<queryTable xmlns="http://schemas.openxmlformats.org/spreadsheetml/2006/main" xmlns:mc="http://schemas.openxmlformats.org/markup-compatibility/2006" xmlns:xr16="http://schemas.microsoft.com/office/spreadsheetml/2017/revision16" mc:Ignorable="xr16" name="TEGF_GOV_SEC" connectionId="105" xr16:uid="{7FA02545-5B71-4015-B082-19F021408AF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68.xml><?xml version="1.0" encoding="utf-8"?>
<queryTable xmlns="http://schemas.openxmlformats.org/spreadsheetml/2006/main" xmlns:mc="http://schemas.openxmlformats.org/markup-compatibility/2006" xmlns:xr16="http://schemas.microsoft.com/office/spreadsheetml/2017/revision16" mc:Ignorable="xr16" name="TEGF_Debt_Related" headers="0" connectionId="106" xr16:uid="{9B6327F3-53A5-4AD3-8028-5ACDD91F4C99}"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69.xml><?xml version="1.0" encoding="utf-8"?>
<queryTable xmlns="http://schemas.openxmlformats.org/spreadsheetml/2006/main" xmlns:mc="http://schemas.openxmlformats.org/markup-compatibility/2006" xmlns:xr16="http://schemas.microsoft.com/office/spreadsheetml/2017/revision16" mc:Ignorable="xr16" name="THOF_EQ" connectionId="102" xr16:uid="{22C92EE8-FA43-4C31-AAE8-C64BED4BF0FB}"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0.xml><?xml version="1.0" encoding="utf-8"?>
<queryTable xmlns="http://schemas.openxmlformats.org/spreadsheetml/2006/main" xmlns:mc="http://schemas.openxmlformats.org/markup-compatibility/2006" xmlns:xr16="http://schemas.microsoft.com/office/spreadsheetml/2017/revision16" mc:Ignorable="xr16" name="THOFNAV" headers="0" connectionId="103" xr16:uid="{7D99836D-800C-4784-83AA-0F29C75DE31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1.xml><?xml version="1.0" encoding="utf-8"?>
<queryTable xmlns="http://schemas.openxmlformats.org/spreadsheetml/2006/main" xmlns:mc="http://schemas.openxmlformats.org/markup-compatibility/2006" xmlns:xr16="http://schemas.microsoft.com/office/spreadsheetml/2017/revision16" mc:Ignorable="xr16" name="TGLDFOF_EQ" connectionId="100" xr16:uid="{9DB2A67A-49D6-4700-AB0D-7EDCC2A8AE1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2.xml><?xml version="1.0" encoding="utf-8"?>
<queryTable xmlns="http://schemas.openxmlformats.org/spreadsheetml/2006/main" xmlns:mc="http://schemas.openxmlformats.org/markup-compatibility/2006" xmlns:xr16="http://schemas.microsoft.com/office/spreadsheetml/2017/revision16" mc:Ignorable="xr16" name="TGLDFOFNAV" headers="0" connectionId="101" xr16:uid="{E73EB09C-1BC5-4585-B1F5-5C9CC484A9C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3.xml><?xml version="1.0" encoding="utf-8"?>
<queryTable xmlns="http://schemas.openxmlformats.org/spreadsheetml/2006/main" xmlns:mc="http://schemas.openxmlformats.org/markup-compatibility/2006" xmlns:xr16="http://schemas.microsoft.com/office/spreadsheetml/2017/revision16" mc:Ignorable="xr16" name="TFEF_EQ" connectionId="98" xr16:uid="{CAF62AA3-4B33-4522-9D03-00506030A2E4}"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4.xml><?xml version="1.0" encoding="utf-8"?>
<queryTable xmlns="http://schemas.openxmlformats.org/spreadsheetml/2006/main" xmlns:mc="http://schemas.openxmlformats.org/markup-compatibility/2006" xmlns:xr16="http://schemas.microsoft.com/office/spreadsheetml/2017/revision16" mc:Ignorable="xr16" name="TFEFNAV" headers="0" connectionId="99" xr16:uid="{9B450601-CDB3-4520-A1C6-684560EC0ED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5.xml><?xml version="1.0" encoding="utf-8"?>
<queryTable xmlns="http://schemas.openxmlformats.org/spreadsheetml/2006/main" xmlns:mc="http://schemas.openxmlformats.org/markup-compatibility/2006" xmlns:xr16="http://schemas.microsoft.com/office/spreadsheetml/2017/revision16" mc:Ignorable="xr16" name="TMCAPF_EQ" connectionId="94" xr16:uid="{6F828E6B-AE7D-4B56-81B1-14932B4119FC}"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76.xml><?xml version="1.0" encoding="utf-8"?>
<queryTable xmlns="http://schemas.openxmlformats.org/spreadsheetml/2006/main" xmlns:mc="http://schemas.openxmlformats.org/markup-compatibility/2006" xmlns:xr16="http://schemas.microsoft.com/office/spreadsheetml/2017/revision16" mc:Ignorable="xr16" name="TMCAPF_EQ_Related" headers="0" connectionId="95" xr16:uid="{6C259FD7-1184-4B59-A6DC-DA77D2D907A9}"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77.xml><?xml version="1.0" encoding="utf-8"?>
<queryTable xmlns="http://schemas.openxmlformats.org/spreadsheetml/2006/main" xmlns:mc="http://schemas.openxmlformats.org/markup-compatibility/2006" xmlns:xr16="http://schemas.microsoft.com/office/spreadsheetml/2017/revision16" mc:Ignorable="xr16" name="TMCAPF_EQ_FU_Related" headers="0" connectionId="96" xr16:uid="{01360634-975E-4A24-B857-4085C0B3585D}"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78.xml><?xml version="1.0" encoding="utf-8"?>
<queryTable xmlns="http://schemas.openxmlformats.org/spreadsheetml/2006/main" xmlns:mc="http://schemas.openxmlformats.org/markup-compatibility/2006" xmlns:xr16="http://schemas.microsoft.com/office/spreadsheetml/2017/revision16" mc:Ignorable="xr16" name="TMCAPFNAV" headers="0" connectionId="97" xr16:uid="{A083BFFE-5CAC-4C6C-93BF-597204A69AA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79.xml><?xml version="1.0" encoding="utf-8"?>
<queryTable xmlns="http://schemas.openxmlformats.org/spreadsheetml/2006/main" xmlns:mc="http://schemas.openxmlformats.org/markup-compatibility/2006" xmlns:xr16="http://schemas.microsoft.com/office/spreadsheetml/2017/revision16" mc:Ignorable="xr16" name="TCS_EQ" connectionId="92" xr16:uid="{0BA566C9-FA8E-4861-8743-8CFB6697F00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0.xml><?xml version="1.0" encoding="utf-8"?>
<queryTable xmlns="http://schemas.openxmlformats.org/spreadsheetml/2006/main" xmlns:mc="http://schemas.openxmlformats.org/markup-compatibility/2006" xmlns:xr16="http://schemas.microsoft.com/office/spreadsheetml/2017/revision16" mc:Ignorable="xr16" name="TCSNAV" headers="0" connectionId="93" xr16:uid="{004A5292-409E-476A-93BE-2B46E6422945}"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1.xml><?xml version="1.0" encoding="utf-8"?>
<queryTable xmlns="http://schemas.openxmlformats.org/spreadsheetml/2006/main" xmlns:mc="http://schemas.openxmlformats.org/markup-compatibility/2006" xmlns:xr16="http://schemas.microsoft.com/office/spreadsheetml/2017/revision16" mc:Ignorable="xr16" name="TMIF_Mutual_F_Units" headers="0" connectionId="88" xr16:uid="{77337596-7155-4EF4-AA3F-799E4FEAD50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82.xml><?xml version="1.0" encoding="utf-8"?>
<queryTable xmlns="http://schemas.openxmlformats.org/spreadsheetml/2006/main" xmlns:mc="http://schemas.openxmlformats.org/markup-compatibility/2006" xmlns:xr16="http://schemas.microsoft.com/office/spreadsheetml/2017/revision16" mc:Ignorable="xr16" name="TMIF_Debt_Related" headers="0" connectionId="90" xr16:uid="{8B9C5A41-151F-42EB-A209-ECA43A0E0730}"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83.xml><?xml version="1.0" encoding="utf-8"?>
<queryTable xmlns="http://schemas.openxmlformats.org/spreadsheetml/2006/main" xmlns:mc="http://schemas.openxmlformats.org/markup-compatibility/2006" xmlns:xr16="http://schemas.microsoft.com/office/spreadsheetml/2017/revision16" mc:Ignorable="xr16" name="TMIF_EQ" connectionId="86" xr16:uid="{76857371-7ECB-4F56-BB9E-66B3EE425285}"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4.xml><?xml version="1.0" encoding="utf-8"?>
<queryTable xmlns="http://schemas.openxmlformats.org/spreadsheetml/2006/main" xmlns:mc="http://schemas.openxmlformats.org/markup-compatibility/2006" xmlns:xr16="http://schemas.microsoft.com/office/spreadsheetml/2017/revision16" mc:Ignorable="xr16" name="TMIFNAV" headers="0" connectionId="91" xr16:uid="{15CC1DE6-7B85-423E-8E3B-D1429F1F374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5.xml><?xml version="1.0" encoding="utf-8"?>
<queryTable xmlns="http://schemas.openxmlformats.org/spreadsheetml/2006/main" xmlns:mc="http://schemas.openxmlformats.org/markup-compatibility/2006" xmlns:xr16="http://schemas.microsoft.com/office/spreadsheetml/2017/revision16" mc:Ignorable="xr16" name="TMIF_EQ_Related" headers="0" connectionId="87" xr16:uid="{DCF673CB-A90A-4235-A3F9-173515D69E20}"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86.xml><?xml version="1.0" encoding="utf-8"?>
<queryTable xmlns="http://schemas.openxmlformats.org/spreadsheetml/2006/main" xmlns:mc="http://schemas.openxmlformats.org/markup-compatibility/2006" xmlns:xr16="http://schemas.microsoft.com/office/spreadsheetml/2017/revision16" mc:Ignorable="xr16" name="TMIF_GOV_SEC" connectionId="89" xr16:uid="{1DB79C11-4D9C-42E5-85B0-AE33C34A6C7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87.xml><?xml version="1.0" encoding="utf-8"?>
<queryTable xmlns="http://schemas.openxmlformats.org/spreadsheetml/2006/main" xmlns:mc="http://schemas.openxmlformats.org/markup-compatibility/2006" xmlns:xr16="http://schemas.microsoft.com/office/spreadsheetml/2017/revision16" mc:Ignorable="xr16" name="TEQPEF_EQ" connectionId="84" xr16:uid="{0A96AA9E-D903-42A9-908A-FD6B985E5BE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88.xml><?xml version="1.0" encoding="utf-8"?>
<queryTable xmlns="http://schemas.openxmlformats.org/spreadsheetml/2006/main" xmlns:mc="http://schemas.openxmlformats.org/markup-compatibility/2006" xmlns:xr16="http://schemas.microsoft.com/office/spreadsheetml/2017/revision16" mc:Ignorable="xr16" name="TEQPEFNAV" headers="0" connectionId="85" xr16:uid="{3E108791-55E2-4D8F-8E43-8B93A9D51404}"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89.xml><?xml version="1.0" encoding="utf-8"?>
<queryTable xmlns="http://schemas.openxmlformats.org/spreadsheetml/2006/main" xmlns:mc="http://schemas.openxmlformats.org/markup-compatibility/2006" xmlns:xr16="http://schemas.microsoft.com/office/spreadsheetml/2017/revision16" mc:Ignorable="xr16" name="TTSF96_EQ" connectionId="82" xr16:uid="{1D5D156D-5ADD-44BA-B125-04661EA17202}"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0.xml><?xml version="1.0" encoding="utf-8"?>
<queryTable xmlns="http://schemas.openxmlformats.org/spreadsheetml/2006/main" xmlns:mc="http://schemas.openxmlformats.org/markup-compatibility/2006" xmlns:xr16="http://schemas.microsoft.com/office/spreadsheetml/2017/revision16" mc:Ignorable="xr16" name="TTSF96NAV" headers="0" connectionId="83" xr16:uid="{257E7A23-AB40-4596-84D0-212ADB27D42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1.xml><?xml version="1.0" encoding="utf-8"?>
<queryTable xmlns="http://schemas.openxmlformats.org/spreadsheetml/2006/main" xmlns:mc="http://schemas.openxmlformats.org/markup-compatibility/2006" xmlns:xr16="http://schemas.microsoft.com/office/spreadsheetml/2017/revision16" mc:Ignorable="xr16" name="TDIVYFNAV" headers="0" connectionId="81" xr16:uid="{EAD9633C-E226-49AE-B351-1DFE25348B07}"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2.xml><?xml version="1.0" encoding="utf-8"?>
<queryTable xmlns="http://schemas.openxmlformats.org/spreadsheetml/2006/main" xmlns:mc="http://schemas.openxmlformats.org/markup-compatibility/2006" xmlns:xr16="http://schemas.microsoft.com/office/spreadsheetml/2017/revision16" mc:Ignorable="xr16" name="TDIVYF_EQ" connectionId="78" xr16:uid="{48673903-7655-495E-ACF5-1AEB28688B0F}"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3.xml><?xml version="1.0" encoding="utf-8"?>
<queryTable xmlns="http://schemas.openxmlformats.org/spreadsheetml/2006/main" xmlns:mc="http://schemas.openxmlformats.org/markup-compatibility/2006" xmlns:xr16="http://schemas.microsoft.com/office/spreadsheetml/2017/revision16" mc:Ignorable="xr16" name="TDIVYF_Mutual_F_Units" headers="0" connectionId="79" xr16:uid="{54A987D1-1767-46E8-A9F5-763196D5814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4.xml><?xml version="1.0" encoding="utf-8"?>
<queryTable xmlns="http://schemas.openxmlformats.org/spreadsheetml/2006/main" xmlns:mc="http://schemas.openxmlformats.org/markup-compatibility/2006" xmlns:xr16="http://schemas.microsoft.com/office/spreadsheetml/2017/revision16" mc:Ignorable="xr16" name="TDIVYF_Debt_Related" connectionId="80" xr16:uid="{CFE91791-5AB5-4C5F-947B-14DFA6EC9BFF}"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95.xml><?xml version="1.0" encoding="utf-8"?>
<queryTable xmlns="http://schemas.openxmlformats.org/spreadsheetml/2006/main" xmlns:mc="http://schemas.openxmlformats.org/markup-compatibility/2006" xmlns:xr16="http://schemas.microsoft.com/office/spreadsheetml/2017/revision16" mc:Ignorable="xr16" name="TDIF_EQ" connectionId="76" xr16:uid="{46E588B9-6322-4722-9DE8-7930BFF7D799}"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6.xml><?xml version="1.0" encoding="utf-8"?>
<queryTable xmlns="http://schemas.openxmlformats.org/spreadsheetml/2006/main" xmlns:mc="http://schemas.openxmlformats.org/markup-compatibility/2006" xmlns:xr16="http://schemas.microsoft.com/office/spreadsheetml/2017/revision16" mc:Ignorable="xr16" name="TDIFNAV" headers="0" connectionId="77" xr16:uid="{F176B274-5299-44F1-8E90-A74F8A74EA8C}"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97.xml><?xml version="1.0" encoding="utf-8"?>
<queryTable xmlns="http://schemas.openxmlformats.org/spreadsheetml/2006/main" xmlns:mc="http://schemas.openxmlformats.org/markup-compatibility/2006" xmlns:xr16="http://schemas.microsoft.com/office/spreadsheetml/2017/revision16" mc:Ignorable="xr16" name="TBCF_EQ" connectionId="73" xr16:uid="{60B1679C-E2EB-4D85-BF77-459059B4665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98.xml><?xml version="1.0" encoding="utf-8"?>
<queryTable xmlns="http://schemas.openxmlformats.org/spreadsheetml/2006/main" xmlns:mc="http://schemas.openxmlformats.org/markup-compatibility/2006" xmlns:xr16="http://schemas.microsoft.com/office/spreadsheetml/2017/revision16" mc:Ignorable="xr16" name="TBCF_Mutual_F_Units" headers="0" connectionId="74" xr16:uid="{D1A69C3D-38E4-4CBB-9C79-1FE2A6B1003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99.xml><?xml version="1.0" encoding="utf-8"?>
<queryTable xmlns="http://schemas.openxmlformats.org/spreadsheetml/2006/main" xmlns:mc="http://schemas.openxmlformats.org/markup-compatibility/2006" xmlns:xr16="http://schemas.microsoft.com/office/spreadsheetml/2017/revision16" mc:Ignorable="xr16" name="TBCFNAV" headers="0" connectionId="75" xr16:uid="{F8F3D4F6-5157-42DF-984B-9D049D05F3E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0.xml><?xml version="1.0" encoding="utf-8"?>
<queryTable xmlns="http://schemas.openxmlformats.org/spreadsheetml/2006/main" xmlns:mc="http://schemas.openxmlformats.org/markup-compatibility/2006" xmlns:xr16="http://schemas.microsoft.com/office/spreadsheetml/2017/revision16" mc:Ignorable="xr16" name="TBFSFNAV" headers="0" connectionId="72" xr16:uid="{C666E4D4-18BD-49A2-9065-6D3406C544C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1.xml><?xml version="1.0" encoding="utf-8"?>
<queryTable xmlns="http://schemas.openxmlformats.org/spreadsheetml/2006/main" xmlns:mc="http://schemas.openxmlformats.org/markup-compatibility/2006" xmlns:xr16="http://schemas.microsoft.com/office/spreadsheetml/2017/revision16" mc:Ignorable="xr16" name="TBFSF_EQ" connectionId="70" xr16:uid="{AFF10C3C-829E-4CBC-8B95-09E4CA48EF1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2.xml><?xml version="1.0" encoding="utf-8"?>
<queryTable xmlns="http://schemas.openxmlformats.org/spreadsheetml/2006/main" xmlns:mc="http://schemas.openxmlformats.org/markup-compatibility/2006" xmlns:xr16="http://schemas.microsoft.com/office/spreadsheetml/2017/revision16" mc:Ignorable="xr16" name="TBFSF_EQ_Related" headers="0" connectionId="71" xr16:uid="{4B8E9822-7CD6-46B1-AD56-684193C8D224}"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3.xml><?xml version="1.0" encoding="utf-8"?>
<queryTable xmlns="http://schemas.openxmlformats.org/spreadsheetml/2006/main" xmlns:mc="http://schemas.openxmlformats.org/markup-compatibility/2006" xmlns:xr16="http://schemas.microsoft.com/office/spreadsheetml/2017/revision16" mc:Ignorable="xr16" name="TBAF_EQ" connectionId="62" xr16:uid="{55796877-A3E5-40CB-83FD-E65881763E3D}"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04.xml><?xml version="1.0" encoding="utf-8"?>
<queryTable xmlns="http://schemas.openxmlformats.org/spreadsheetml/2006/main" xmlns:mc="http://schemas.openxmlformats.org/markup-compatibility/2006" xmlns:xr16="http://schemas.microsoft.com/office/spreadsheetml/2017/revision16" mc:Ignorable="xr16" name="TBAFNAV" headers="0" connectionId="69" xr16:uid="{C301C015-3EA7-43A5-B626-C63796A09A8D}"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05.xml><?xml version="1.0" encoding="utf-8"?>
<queryTable xmlns="http://schemas.openxmlformats.org/spreadsheetml/2006/main" xmlns:mc="http://schemas.openxmlformats.org/markup-compatibility/2006" xmlns:xr16="http://schemas.microsoft.com/office/spreadsheetml/2017/revision16" mc:Ignorable="xr16" name="TBAF_MM" headers="0" connectionId="68" xr16:uid="{203BD0F7-CE58-418B-92FE-4EFBC8CAAD02}"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06.xml><?xml version="1.0" encoding="utf-8"?>
<queryTable xmlns="http://schemas.openxmlformats.org/spreadsheetml/2006/main" xmlns:mc="http://schemas.openxmlformats.org/markup-compatibility/2006" xmlns:xr16="http://schemas.microsoft.com/office/spreadsheetml/2017/revision16" mc:Ignorable="xr16" name="TBAF_EQ_Related" headers="0" connectionId="63" xr16:uid="{3DE951D4-6DBD-4BC6-A425-FBBE75F4DAC7}"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07.xml><?xml version="1.0" encoding="utf-8"?>
<queryTable xmlns="http://schemas.openxmlformats.org/spreadsheetml/2006/main" xmlns:mc="http://schemas.openxmlformats.org/markup-compatibility/2006" xmlns:xr16="http://schemas.microsoft.com/office/spreadsheetml/2017/revision16" mc:Ignorable="xr16" name="TBAF_Debt_Related" headers="0" connectionId="67" xr16:uid="{680D0BB5-2A86-4AF2-B18C-DF8064A2D201}"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08.xml><?xml version="1.0" encoding="utf-8"?>
<queryTable xmlns="http://schemas.openxmlformats.org/spreadsheetml/2006/main" xmlns:mc="http://schemas.openxmlformats.org/markup-compatibility/2006" xmlns:xr16="http://schemas.microsoft.com/office/spreadsheetml/2017/revision16" mc:Ignorable="xr16" name="TBAF_GOV_SEC" connectionId="66" xr16:uid="{3DD402AA-4D26-4C4D-A7B5-3F5D326250F9}"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09.xml><?xml version="1.0" encoding="utf-8"?>
<queryTable xmlns="http://schemas.openxmlformats.org/spreadsheetml/2006/main" xmlns:mc="http://schemas.openxmlformats.org/markup-compatibility/2006" xmlns:xr16="http://schemas.microsoft.com/office/spreadsheetml/2017/revision16" mc:Ignorable="xr16" name="TBAF_Mutual_F_Units" headers="0" connectionId="65" xr16:uid="{DFEC742D-CD81-42DF-8B94-CDE7BE5BBF2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0.xml><?xml version="1.0" encoding="utf-8"?>
<queryTable xmlns="http://schemas.openxmlformats.org/spreadsheetml/2006/main" xmlns:mc="http://schemas.openxmlformats.org/markup-compatibility/2006" xmlns:xr16="http://schemas.microsoft.com/office/spreadsheetml/2017/revision16" mc:Ignorable="xr16" name="TBAF_EQ_FU_Related" headers="0" connectionId="64" xr16:uid="{719D0AFB-C2A2-4FCB-A0C2-1C5B446A8EFB}" autoFormatId="16" applyNumberFormats="0" applyBorderFormats="0" applyFontFormats="1" applyPatternFormats="1" applyAlignmentFormats="0" applyWidthHeightFormats="0">
  <queryTableRefresh headersInLastRefresh="0" nextId="9">
    <queryTableFields count="8">
      <queryTableField id="1" name="A"/>
      <queryTableField id="2" name="B"/>
      <queryTableField id="3" name="C"/>
      <queryTableField id="4" name="D"/>
      <queryTableField id="5" name="E"/>
      <queryTableField id="6" name="F"/>
      <queryTableField id="7" name="G"/>
      <queryTableField id="8"/>
    </queryTableFields>
  </queryTableRefresh>
</queryTable>
</file>

<file path=xl/queryTables/queryTable111.xml><?xml version="1.0" encoding="utf-8"?>
<queryTable xmlns="http://schemas.openxmlformats.org/spreadsheetml/2006/main" xmlns:mc="http://schemas.openxmlformats.org/markup-compatibility/2006" xmlns:xr16="http://schemas.microsoft.com/office/spreadsheetml/2017/revision16" mc:Ignorable="xr16" name="TAF_Mutual_F_Units" headers="0" connectionId="58" xr16:uid="{7DF5DEC8-1C04-4CD0-8BD5-4A705F27A73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2.xml><?xml version="1.0" encoding="utf-8"?>
<queryTable xmlns="http://schemas.openxmlformats.org/spreadsheetml/2006/main" xmlns:mc="http://schemas.openxmlformats.org/markup-compatibility/2006" xmlns:xr16="http://schemas.microsoft.com/office/spreadsheetml/2017/revision16" mc:Ignorable="xr16" name="TAF_MM" headers="0" connectionId="60" xr16:uid="{B0E77AF5-26A0-42E0-A827-38688C82514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3.xml><?xml version="1.0" encoding="utf-8"?>
<queryTable xmlns="http://schemas.openxmlformats.org/spreadsheetml/2006/main" xmlns:mc="http://schemas.openxmlformats.org/markup-compatibility/2006" xmlns:xr16="http://schemas.microsoft.com/office/spreadsheetml/2017/revision16" mc:Ignorable="xr16" name="TAF_EQ" connectionId="56" xr16:uid="{588B436C-8011-40B8-9516-AEF9C8151F3E}"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14.xml><?xml version="1.0" encoding="utf-8"?>
<queryTable xmlns="http://schemas.openxmlformats.org/spreadsheetml/2006/main" xmlns:mc="http://schemas.openxmlformats.org/markup-compatibility/2006" xmlns:xr16="http://schemas.microsoft.com/office/spreadsheetml/2017/revision16" mc:Ignorable="xr16" name="TAFNAV" headers="0" connectionId="61" xr16:uid="{D4C9E234-1817-44B8-977A-6984D413474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5.xml><?xml version="1.0" encoding="utf-8"?>
<queryTable xmlns="http://schemas.openxmlformats.org/spreadsheetml/2006/main" xmlns:mc="http://schemas.openxmlformats.org/markup-compatibility/2006" xmlns:xr16="http://schemas.microsoft.com/office/spreadsheetml/2017/revision16" mc:Ignorable="xr16" name="TAF_EQ_Related" headers="0" connectionId="57" xr16:uid="{67321CBD-1ACB-45CD-B803-A21E4AFEFD3C}" autoFormatId="16" applyNumberFormats="0" applyBorderFormats="0" applyFontFormats="1" applyPatternFormats="1" applyAlignmentFormats="0" applyWidthHeightFormats="0">
  <queryTableRefresh headersInLastRefresh="0" nextId="9">
    <queryTableFields count="8">
      <queryTableField id="1" name="SECURITY"/>
      <queryTableField id="2" name="YIELD"/>
      <queryTableField id="3" name="INDUSTRY"/>
      <queryTableField id="4" name="ISIN_CODE"/>
      <queryTableField id="5" name="UNITS"/>
      <queryTableField id="6" name="MKTVAL"/>
      <queryTableField id="7" name="% to NAV"/>
      <queryTableField id="8"/>
    </queryTableFields>
  </queryTableRefresh>
</queryTable>
</file>

<file path=xl/queryTables/queryTable116.xml><?xml version="1.0" encoding="utf-8"?>
<queryTable xmlns="http://schemas.openxmlformats.org/spreadsheetml/2006/main" xmlns:mc="http://schemas.openxmlformats.org/markup-compatibility/2006" xmlns:xr16="http://schemas.microsoft.com/office/spreadsheetml/2017/revision16" mc:Ignorable="xr16" name="TAF_Debt_Related" connectionId="59" xr16:uid="{92033CF1-7DEC-440F-AE37-C6B785DFD47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17.xml><?xml version="1.0" encoding="utf-8"?>
<queryTable xmlns="http://schemas.openxmlformats.org/spreadsheetml/2006/main" xmlns:mc="http://schemas.openxmlformats.org/markup-compatibility/2006" xmlns:xr16="http://schemas.microsoft.com/office/spreadsheetml/2017/revision16" mc:Ignorable="xr16" name="TFRSTF_Aif_cat" headers="0" connectionId="54" xr16:uid="{FE08508E-5921-41B0-B371-0363A264DEA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18.xml><?xml version="1.0" encoding="utf-8"?>
<queryTable xmlns="http://schemas.openxmlformats.org/spreadsheetml/2006/main" xmlns:mc="http://schemas.openxmlformats.org/markup-compatibility/2006" xmlns:xr16="http://schemas.microsoft.com/office/spreadsheetml/2017/revision16" mc:Ignorable="xr16" name="TFRSTFNAV" headers="0" connectionId="55" xr16:uid="{59139745-2120-4CA1-8BE4-AF2A2752C2C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19.xml><?xml version="1.0" encoding="utf-8"?>
<queryTable xmlns="http://schemas.openxmlformats.org/spreadsheetml/2006/main" xmlns:mc="http://schemas.openxmlformats.org/markup-compatibility/2006" xmlns:xr16="http://schemas.microsoft.com/office/spreadsheetml/2017/revision16" mc:Ignorable="xr16" name="TFRSTF_GOV_SEC" connectionId="51" xr16:uid="{A6C50C06-8664-4268-A6A5-5C5B185A2533}"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0.xml><?xml version="1.0" encoding="utf-8"?>
<queryTable xmlns="http://schemas.openxmlformats.org/spreadsheetml/2006/main" xmlns:mc="http://schemas.openxmlformats.org/markup-compatibility/2006" xmlns:xr16="http://schemas.microsoft.com/office/spreadsheetml/2017/revision16" mc:Ignorable="xr16" name="TFRSTF_Debt_Related" headers="0" connectionId="52" xr16:uid="{4ABD4593-6C66-43CE-83A4-1F5D51AB9943}"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1.xml><?xml version="1.0" encoding="utf-8"?>
<queryTable xmlns="http://schemas.openxmlformats.org/spreadsheetml/2006/main" xmlns:mc="http://schemas.openxmlformats.org/markup-compatibility/2006" xmlns:xr16="http://schemas.microsoft.com/office/spreadsheetml/2017/revision16" mc:Ignorable="xr16" name="TFRSTF_MM" headers="0" connectionId="53" xr16:uid="{17BD6303-523D-4263-A6C5-0048BB79263E}"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2.xml><?xml version="1.0" encoding="utf-8"?>
<queryTable xmlns="http://schemas.openxmlformats.org/spreadsheetml/2006/main" xmlns:mc="http://schemas.openxmlformats.org/markup-compatibility/2006" xmlns:xr16="http://schemas.microsoft.com/office/spreadsheetml/2017/revision16" mc:Ignorable="xr16" name="TUSTFNAV" headers="0" connectionId="50" xr16:uid="{CBA1421B-B446-4700-B661-F6A9B313BA03}"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23.xml><?xml version="1.0" encoding="utf-8"?>
<queryTable xmlns="http://schemas.openxmlformats.org/spreadsheetml/2006/main" xmlns:mc="http://schemas.openxmlformats.org/markup-compatibility/2006" xmlns:xr16="http://schemas.microsoft.com/office/spreadsheetml/2017/revision16" mc:Ignorable="xr16" name="TUSTF_GOV_SEC" connectionId="46" xr16:uid="{6F375A03-4B26-490A-88BD-61F29B9A052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4.xml><?xml version="1.0" encoding="utf-8"?>
<queryTable xmlns="http://schemas.openxmlformats.org/spreadsheetml/2006/main" xmlns:mc="http://schemas.openxmlformats.org/markup-compatibility/2006" xmlns:xr16="http://schemas.microsoft.com/office/spreadsheetml/2017/revision16" mc:Ignorable="xr16" name="TUSTF_Debt_Related" headers="0" connectionId="47" xr16:uid="{B5F4B53A-4A58-4AFF-A5BF-5BC0C301C31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5.xml><?xml version="1.0" encoding="utf-8"?>
<queryTable xmlns="http://schemas.openxmlformats.org/spreadsheetml/2006/main" xmlns:mc="http://schemas.openxmlformats.org/markup-compatibility/2006" xmlns:xr16="http://schemas.microsoft.com/office/spreadsheetml/2017/revision16" mc:Ignorable="xr16" name="TUSTF_MM" headers="0" connectionId="48" xr16:uid="{934B425C-923E-430D-8313-3EABBD1F372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6.xml><?xml version="1.0" encoding="utf-8"?>
<queryTable xmlns="http://schemas.openxmlformats.org/spreadsheetml/2006/main" xmlns:mc="http://schemas.openxmlformats.org/markup-compatibility/2006" xmlns:xr16="http://schemas.microsoft.com/office/spreadsheetml/2017/revision16" mc:Ignorable="xr16" name="TUSTF_Aif_cat" headers="0" connectionId="49" xr16:uid="{D192B347-7A21-4C68-8C0A-B2608EFA85F0}"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27.xml><?xml version="1.0" encoding="utf-8"?>
<queryTable xmlns="http://schemas.openxmlformats.org/spreadsheetml/2006/main" xmlns:mc="http://schemas.openxmlformats.org/markup-compatibility/2006" xmlns:xr16="http://schemas.microsoft.com/office/spreadsheetml/2017/revision16" mc:Ignorable="xr16" name="TFF_GOV_SEC" connectionId="41" xr16:uid="{A7B28AEA-08EE-4E09-ABF0-7B516B4AFE7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28.xml><?xml version="1.0" encoding="utf-8"?>
<queryTable xmlns="http://schemas.openxmlformats.org/spreadsheetml/2006/main" xmlns:mc="http://schemas.openxmlformats.org/markup-compatibility/2006" xmlns:xr16="http://schemas.microsoft.com/office/spreadsheetml/2017/revision16" mc:Ignorable="xr16" name="TFF_Debt_Related" headers="0" connectionId="42" xr16:uid="{DA0AA10A-8F21-4D5E-ADAC-9D903F76D757}"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29.xml><?xml version="1.0" encoding="utf-8"?>
<queryTable xmlns="http://schemas.openxmlformats.org/spreadsheetml/2006/main" xmlns:mc="http://schemas.openxmlformats.org/markup-compatibility/2006" xmlns:xr16="http://schemas.microsoft.com/office/spreadsheetml/2017/revision16" mc:Ignorable="xr16" name="TFF_MM" headers="0" connectionId="43" xr16:uid="{58531263-8791-4AB5-A750-1FC09C003DF8}"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0.xml><?xml version="1.0" encoding="utf-8"?>
<queryTable xmlns="http://schemas.openxmlformats.org/spreadsheetml/2006/main" xmlns:mc="http://schemas.openxmlformats.org/markup-compatibility/2006" xmlns:xr16="http://schemas.microsoft.com/office/spreadsheetml/2017/revision16" mc:Ignorable="xr16" name="TFF_Aif_cat" headers="0" connectionId="44" xr16:uid="{F5A75BE8-E818-40C9-BDB9-57A85D44F87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1.xml><?xml version="1.0" encoding="utf-8"?>
<queryTable xmlns="http://schemas.openxmlformats.org/spreadsheetml/2006/main" xmlns:mc="http://schemas.openxmlformats.org/markup-compatibility/2006" xmlns:xr16="http://schemas.microsoft.com/office/spreadsheetml/2017/revision16" mc:Ignorable="xr16" name="TFFNAV" headers="0" connectionId="45" xr16:uid="{2F5F8A2D-3BC6-4A93-969C-6F0AF70B5B1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2.xml><?xml version="1.0" encoding="utf-8"?>
<queryTable xmlns="http://schemas.openxmlformats.org/spreadsheetml/2006/main" xmlns:mc="http://schemas.openxmlformats.org/markup-compatibility/2006" xmlns:xr16="http://schemas.microsoft.com/office/spreadsheetml/2017/revision16" mc:Ignorable="xr16" name="TSTBF_Aif_cat" headers="0" connectionId="39" xr16:uid="{4A5BC89E-A6A5-4BBB-B7E4-58EC148D9241}"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3.xml><?xml version="1.0" encoding="utf-8"?>
<queryTable xmlns="http://schemas.openxmlformats.org/spreadsheetml/2006/main" xmlns:mc="http://schemas.openxmlformats.org/markup-compatibility/2006" xmlns:xr16="http://schemas.microsoft.com/office/spreadsheetml/2017/revision16" mc:Ignorable="xr16" name="TSTBF_GOV_SEC" connectionId="36" xr16:uid="{050CE42E-6B03-4534-BC2F-C96A0E51E40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34.xml><?xml version="1.0" encoding="utf-8"?>
<queryTable xmlns="http://schemas.openxmlformats.org/spreadsheetml/2006/main" xmlns:mc="http://schemas.openxmlformats.org/markup-compatibility/2006" xmlns:xr16="http://schemas.microsoft.com/office/spreadsheetml/2017/revision16" mc:Ignorable="xr16" name="TSTBFNAV" headers="0" connectionId="40" xr16:uid="{795E2B6A-D2DB-48E5-A98C-57E9E1367E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35.xml><?xml version="1.0" encoding="utf-8"?>
<queryTable xmlns="http://schemas.openxmlformats.org/spreadsheetml/2006/main" xmlns:mc="http://schemas.openxmlformats.org/markup-compatibility/2006" xmlns:xr16="http://schemas.microsoft.com/office/spreadsheetml/2017/revision16" mc:Ignorable="xr16" name="TSTBF_MM" headers="0" connectionId="38" xr16:uid="{8EAB1FFA-3868-4FAF-92B2-80DC504A599A}"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6.xml><?xml version="1.0" encoding="utf-8"?>
<queryTable xmlns="http://schemas.openxmlformats.org/spreadsheetml/2006/main" xmlns:mc="http://schemas.openxmlformats.org/markup-compatibility/2006" xmlns:xr16="http://schemas.microsoft.com/office/spreadsheetml/2017/revision16" mc:Ignorable="xr16" name="TSTBF_Debt_Related" headers="0" connectionId="37" xr16:uid="{CA622FCB-8E03-49F2-A44D-3FCF2DDD1DA2}"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7.xml><?xml version="1.0" encoding="utf-8"?>
<queryTable xmlns="http://schemas.openxmlformats.org/spreadsheetml/2006/main" xmlns:mc="http://schemas.openxmlformats.org/markup-compatibility/2006" xmlns:xr16="http://schemas.microsoft.com/office/spreadsheetml/2017/revision16" mc:Ignorable="xr16" name="TSTBF_Mutual_F_Units" headers="0" connectionId="35" xr16:uid="{714DB6A6-0582-4E6D-8AE5-CD07409970E9}"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38.xml><?xml version="1.0" encoding="utf-8"?>
<queryTable xmlns="http://schemas.openxmlformats.org/spreadsheetml/2006/main" xmlns:mc="http://schemas.openxmlformats.org/markup-compatibility/2006" xmlns:xr16="http://schemas.microsoft.com/office/spreadsheetml/2017/revision16" mc:Ignorable="xr16" name="TRSFC_Debt_Related" headers="0" connectionId="33" xr16:uid="{37F0E5DC-7B7C-4077-80E1-4687DA8EF62B}"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39.xml><?xml version="1.0" encoding="utf-8"?>
<queryTable xmlns="http://schemas.openxmlformats.org/spreadsheetml/2006/main" xmlns:mc="http://schemas.openxmlformats.org/markup-compatibility/2006" xmlns:xr16="http://schemas.microsoft.com/office/spreadsheetml/2017/revision16" mc:Ignorable="xr16" name="TRSFCNAV" headers="0" connectionId="34" xr16:uid="{55E007A7-739B-4FC8-BE92-93A70FFD9ABB}"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0.xml><?xml version="1.0" encoding="utf-8"?>
<queryTable xmlns="http://schemas.openxmlformats.org/spreadsheetml/2006/main" xmlns:mc="http://schemas.openxmlformats.org/markup-compatibility/2006" xmlns:xr16="http://schemas.microsoft.com/office/spreadsheetml/2017/revision16" mc:Ignorable="xr16" name="TRSFC_EQ" connectionId="31" xr16:uid="{BCF77C60-1EB6-4C07-9300-681EBE739E88}" autoFormatId="16" applyNumberFormats="0" applyBorderFormats="0" applyFontFormats="1" applyPatternFormats="1" applyAlignmentFormats="0" applyWidthHeightFormats="0">
  <queryTableRefresh nextId="9">
    <queryTableFields count="8">
      <queryTableField id="1" name="NAME OF THE INSTRUMENT"/>
      <queryTableField id="2" name="YIELD ( IN % )"/>
      <queryTableField id="3" name="INDUSTRY"/>
      <queryTableField id="4" name="ISIN CODE"/>
      <queryTableField id="5" name="QUANTITY"/>
      <queryTableField id="6" name="MKT VAL(Rs. Lacs)"/>
      <queryTableField id="7" name="% to NAV"/>
      <queryTableField id="8"/>
    </queryTableFields>
  </queryTableRefresh>
</queryTable>
</file>

<file path=xl/queryTables/queryTable141.xml><?xml version="1.0" encoding="utf-8"?>
<queryTable xmlns="http://schemas.openxmlformats.org/spreadsheetml/2006/main" xmlns:mc="http://schemas.openxmlformats.org/markup-compatibility/2006" xmlns:xr16="http://schemas.microsoft.com/office/spreadsheetml/2017/revision16" mc:Ignorable="xr16" name="TRSFC_GOV_SEC" connectionId="32" xr16:uid="{B9D26423-8588-4AC1-8D64-DC97CC0F82D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2.xml><?xml version="1.0" encoding="utf-8"?>
<queryTable xmlns="http://schemas.openxmlformats.org/spreadsheetml/2006/main" xmlns:mc="http://schemas.openxmlformats.org/markup-compatibility/2006" xmlns:xr16="http://schemas.microsoft.com/office/spreadsheetml/2017/revision16" mc:Ignorable="xr16" name="TOF_MM" connectionId="29" xr16:uid="{8F59F9CF-AF48-4DD0-9F2F-BBDD450D4F08}" autoFormatId="16" applyNumberFormats="0" applyBorderFormats="0" applyFontFormats="1" applyPatternFormats="1" applyAlignmentFormats="0" applyWidthHeightFormats="0">
  <queryTableRefresh nextId="8">
    <queryTableFields count="7">
      <queryTableField id="1" name="NAME OF THE INSTRUMENT"/>
      <queryTableField id="2" name="YIELD"/>
      <queryTableField id="3" name="RATINGS"/>
      <queryTableField id="4" name="ISIN CODE"/>
      <queryTableField id="5" name="QUANTITY"/>
      <queryTableField id="6" name="MKT VAL(Rs. Lacs)"/>
      <queryTableField id="7" name="% to NAV"/>
    </queryTableFields>
  </queryTableRefresh>
</queryTable>
</file>

<file path=xl/queryTables/queryTable143.xml><?xml version="1.0" encoding="utf-8"?>
<queryTable xmlns="http://schemas.openxmlformats.org/spreadsheetml/2006/main" xmlns:mc="http://schemas.openxmlformats.org/markup-compatibility/2006" xmlns:xr16="http://schemas.microsoft.com/office/spreadsheetml/2017/revision16" mc:Ignorable="xr16" name="TOFNAV" headers="0" connectionId="30" xr16:uid="{DB07D8DC-947E-4381-8459-4B10A12CCF0A}"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4.xml><?xml version="1.0" encoding="utf-8"?>
<queryTable xmlns="http://schemas.openxmlformats.org/spreadsheetml/2006/main" xmlns:mc="http://schemas.openxmlformats.org/markup-compatibility/2006" xmlns:xr16="http://schemas.microsoft.com/office/spreadsheetml/2017/revision16" mc:Ignorable="xr16" name="TNSIFDEC27_GOV_SEC" connectionId="26" xr16:uid="{3354890F-E39E-4C3C-8D61-608F05BE49E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5.xml><?xml version="1.0" encoding="utf-8"?>
<queryTable xmlns="http://schemas.openxmlformats.org/spreadsheetml/2006/main" xmlns:mc="http://schemas.openxmlformats.org/markup-compatibility/2006" xmlns:xr16="http://schemas.microsoft.com/office/spreadsheetml/2017/revision16" mc:Ignorable="xr16" name="TNSIFDEC27_Debt_Related" headers="0" connectionId="27" xr16:uid="{4D663192-E51D-4BEB-9FF8-00F27E5707A6}"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46.xml><?xml version="1.0" encoding="utf-8"?>
<queryTable xmlns="http://schemas.openxmlformats.org/spreadsheetml/2006/main" xmlns:mc="http://schemas.openxmlformats.org/markup-compatibility/2006" xmlns:xr16="http://schemas.microsoft.com/office/spreadsheetml/2017/revision16" mc:Ignorable="xr16" name="TNSIFDEC27NAV" headers="0" connectionId="28" xr16:uid="{6792982F-319F-4ECD-A963-AED61F29C1E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7.xml><?xml version="1.0" encoding="utf-8"?>
<queryTable xmlns="http://schemas.openxmlformats.org/spreadsheetml/2006/main" xmlns:mc="http://schemas.openxmlformats.org/markup-compatibility/2006" xmlns:xr16="http://schemas.microsoft.com/office/spreadsheetml/2017/revision16" mc:Ignorable="xr16" name="TNGIF1229_GOV_SEC" connectionId="24" xr16:uid="{BFA2B296-DB70-4437-984A-F122BAC0569D}"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48.xml><?xml version="1.0" encoding="utf-8"?>
<queryTable xmlns="http://schemas.openxmlformats.org/spreadsheetml/2006/main" xmlns:mc="http://schemas.openxmlformats.org/markup-compatibility/2006" xmlns:xr16="http://schemas.microsoft.com/office/spreadsheetml/2017/revision16" mc:Ignorable="xr16" name="TNGIF1229NAV" headers="0" connectionId="25" xr16:uid="{8014A697-B0E8-4EE7-893F-13751920C0A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49.xml><?xml version="1.0" encoding="utf-8"?>
<queryTable xmlns="http://schemas.openxmlformats.org/spreadsheetml/2006/main" xmlns:mc="http://schemas.openxmlformats.org/markup-compatibility/2006" xmlns:xr16="http://schemas.microsoft.com/office/spreadsheetml/2017/revision16" mc:Ignorable="xr16" name="TNGIF1226_GOV_SEC" connectionId="22" xr16:uid="{2286415E-047E-4FAE-A17F-A0CD04690BAC}"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0.xml><?xml version="1.0" encoding="utf-8"?>
<queryTable xmlns="http://schemas.openxmlformats.org/spreadsheetml/2006/main" xmlns:mc="http://schemas.openxmlformats.org/markup-compatibility/2006" xmlns:xr16="http://schemas.microsoft.com/office/spreadsheetml/2017/revision16" mc:Ignorable="xr16" name="TNGIF1226NAV" headers="0" connectionId="23" xr16:uid="{846E9E1D-C526-4AC2-A570-6710C8430C9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1.xml><?xml version="1.0" encoding="utf-8"?>
<queryTable xmlns="http://schemas.openxmlformats.org/spreadsheetml/2006/main" xmlns:mc="http://schemas.openxmlformats.org/markup-compatibility/2006" xmlns:xr16="http://schemas.microsoft.com/office/spreadsheetml/2017/revision16" mc:Ignorable="xr16" name="TLF_MM" headers="0" connectionId="19" xr16:uid="{4431FE29-89D0-4309-BA2A-8D8A92365CAF}"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2.xml><?xml version="1.0" encoding="utf-8"?>
<queryTable xmlns="http://schemas.openxmlformats.org/spreadsheetml/2006/main" xmlns:mc="http://schemas.openxmlformats.org/markup-compatibility/2006" xmlns:xr16="http://schemas.microsoft.com/office/spreadsheetml/2017/revision16" mc:Ignorable="xr16" name="TLF_Aif_cat" headers="0" connectionId="20" xr16:uid="{1FDB02C0-1386-4BB7-951E-B955D8F204A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3.xml><?xml version="1.0" encoding="utf-8"?>
<queryTable xmlns="http://schemas.openxmlformats.org/spreadsheetml/2006/main" xmlns:mc="http://schemas.openxmlformats.org/markup-compatibility/2006" xmlns:xr16="http://schemas.microsoft.com/office/spreadsheetml/2017/revision16" mc:Ignorable="xr16" name="TLFNAV" headers="0" connectionId="21" xr16:uid="{8C76DC1B-45FA-44B6-9A04-8588B50434B6}"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4.xml><?xml version="1.0" encoding="utf-8"?>
<queryTable xmlns="http://schemas.openxmlformats.org/spreadsheetml/2006/main" xmlns:mc="http://schemas.openxmlformats.org/markup-compatibility/2006" xmlns:xr16="http://schemas.microsoft.com/office/spreadsheetml/2017/revision16" mc:Ignorable="xr16" name="TLF_GOV_SEC" connectionId="18" xr16:uid="{20EE6E78-5655-4EEC-BFF7-E04496FFC55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5.xml><?xml version="1.0" encoding="utf-8"?>
<queryTable xmlns="http://schemas.openxmlformats.org/spreadsheetml/2006/main" xmlns:mc="http://schemas.openxmlformats.org/markup-compatibility/2006" xmlns:xr16="http://schemas.microsoft.com/office/spreadsheetml/2017/revision16" mc:Ignorable="xr16" name="TGSFRNAV" headers="0" connectionId="17" xr16:uid="{8A61B788-70B9-4170-8272-FBB6641EB3F9}"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6.xml><?xml version="1.0" encoding="utf-8"?>
<queryTable xmlns="http://schemas.openxmlformats.org/spreadsheetml/2006/main" xmlns:mc="http://schemas.openxmlformats.org/markup-compatibility/2006" xmlns:xr16="http://schemas.microsoft.com/office/spreadsheetml/2017/revision16" mc:Ignorable="xr16" name="TGSFR_GOV_SEC" connectionId="15" xr16:uid="{89ECAC19-6BDF-47A5-9D05-1907DBFBC4E2}"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57.xml><?xml version="1.0" encoding="utf-8"?>
<queryTable xmlns="http://schemas.openxmlformats.org/spreadsheetml/2006/main" xmlns:mc="http://schemas.openxmlformats.org/markup-compatibility/2006" xmlns:xr16="http://schemas.microsoft.com/office/spreadsheetml/2017/revision16" mc:Ignorable="xr16" name="TGSFR_MM" headers="0" connectionId="16" xr16:uid="{740AA810-0C92-421B-A357-94501DFE1AF4}"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58.xml><?xml version="1.0" encoding="utf-8"?>
<queryTable xmlns="http://schemas.openxmlformats.org/spreadsheetml/2006/main" xmlns:mc="http://schemas.openxmlformats.org/markup-compatibility/2006" xmlns:xr16="http://schemas.microsoft.com/office/spreadsheetml/2017/revision16" mc:Ignorable="xr16" name="TFRFNAV" headers="0" connectionId="14" xr16:uid="{1412B557-A577-4989-A120-DEDA0B7F277E}"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59.xml><?xml version="1.0" encoding="utf-8"?>
<queryTable xmlns="http://schemas.openxmlformats.org/spreadsheetml/2006/main" xmlns:mc="http://schemas.openxmlformats.org/markup-compatibility/2006" xmlns:xr16="http://schemas.microsoft.com/office/spreadsheetml/2017/revision16" mc:Ignorable="xr16" name="TFRF_GOV_SEC" connectionId="11" xr16:uid="{3B651421-E064-4A30-BB88-C30AD31E8BC5}"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0.xml><?xml version="1.0" encoding="utf-8"?>
<queryTable xmlns="http://schemas.openxmlformats.org/spreadsheetml/2006/main" xmlns:mc="http://schemas.openxmlformats.org/markup-compatibility/2006" xmlns:xr16="http://schemas.microsoft.com/office/spreadsheetml/2017/revision16" mc:Ignorable="xr16" name="TFRF_Debt_Related" headers="0" connectionId="12" xr16:uid="{847D28FB-8961-40C8-98D8-77536C2B9AE4}"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1.xml><?xml version="1.0" encoding="utf-8"?>
<queryTable xmlns="http://schemas.openxmlformats.org/spreadsheetml/2006/main" xmlns:mc="http://schemas.openxmlformats.org/markup-compatibility/2006" xmlns:xr16="http://schemas.microsoft.com/office/spreadsheetml/2017/revision16" mc:Ignorable="xr16" name="TFRF_Aif_cat" headers="0" connectionId="13" xr16:uid="{9C61C641-7B65-4D02-9C99-8722936135D3}"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2.xml><?xml version="1.0" encoding="utf-8"?>
<queryTable xmlns="http://schemas.openxmlformats.org/spreadsheetml/2006/main" xmlns:mc="http://schemas.openxmlformats.org/markup-compatibility/2006" xmlns:xr16="http://schemas.microsoft.com/office/spreadsheetml/2017/revision16" mc:Ignorable="xr16" name="TCIGIF0426_GOV_SEC" connectionId="9" xr16:uid="{1BF3AB7B-D372-488E-9E00-41DE93B5B954}"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3.xml><?xml version="1.0" encoding="utf-8"?>
<queryTable xmlns="http://schemas.openxmlformats.org/spreadsheetml/2006/main" xmlns:mc="http://schemas.openxmlformats.org/markup-compatibility/2006" xmlns:xr16="http://schemas.microsoft.com/office/spreadsheetml/2017/revision16" mc:Ignorable="xr16" name="TCIGIF0426NAV" headers="0" connectionId="10" xr16:uid="{E55F783D-DFB4-4B36-9725-C1C2898B7C31}"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4.xml><?xml version="1.0" encoding="utf-8"?>
<queryTable xmlns="http://schemas.openxmlformats.org/spreadsheetml/2006/main" xmlns:mc="http://schemas.openxmlformats.org/markup-compatibility/2006" xmlns:xr16="http://schemas.microsoft.com/office/spreadsheetml/2017/revision16" mc:Ignorable="xr16" name="TCORPBF_Aif_cat" headers="0" connectionId="7" xr16:uid="{52BC5676-52C7-4192-AACA-649F5D203F55}"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queryTables/queryTable165.xml><?xml version="1.0" encoding="utf-8"?>
<queryTable xmlns="http://schemas.openxmlformats.org/spreadsheetml/2006/main" xmlns:mc="http://schemas.openxmlformats.org/markup-compatibility/2006" xmlns:xr16="http://schemas.microsoft.com/office/spreadsheetml/2017/revision16" mc:Ignorable="xr16" name="TCORPBFNAV" headers="0" connectionId="8" xr16:uid="{30CF8F51-B5FE-4261-A9F1-17051C0D55DF}"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6.xml><?xml version="1.0" encoding="utf-8"?>
<queryTable xmlns="http://schemas.openxmlformats.org/spreadsheetml/2006/main" xmlns:mc="http://schemas.openxmlformats.org/markup-compatibility/2006" xmlns:xr16="http://schemas.microsoft.com/office/spreadsheetml/2017/revision16" mc:Ignorable="xr16" name="TCORPBF_GOV_SEC" connectionId="5" xr16:uid="{DEA77ABF-847E-4EE3-AF42-BFB589DC6C4B}"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67.xml><?xml version="1.0" encoding="utf-8"?>
<queryTable xmlns="http://schemas.openxmlformats.org/spreadsheetml/2006/main" xmlns:mc="http://schemas.openxmlformats.org/markup-compatibility/2006" xmlns:xr16="http://schemas.microsoft.com/office/spreadsheetml/2017/revision16" mc:Ignorable="xr16" name="TCORPBF_Debt_Related" headers="0" connectionId="6" xr16:uid="{991750BD-192C-4625-BFF3-21E5C31EE9AC}"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68.xml><?xml version="1.0" encoding="utf-8"?>
<queryTable xmlns="http://schemas.openxmlformats.org/spreadsheetml/2006/main" xmlns:mc="http://schemas.openxmlformats.org/markup-compatibility/2006" xmlns:xr16="http://schemas.microsoft.com/office/spreadsheetml/2017/revision16" mc:Ignorable="xr16" name="TBPSUFNAV" headers="0" connectionId="4" xr16:uid="{76E00E29-1A5C-4F24-A545-12C4CD5B0C40}" autoFormatId="16" applyNumberFormats="0" applyBorderFormats="0" applyFontFormats="1" applyPatternFormats="1" applyAlignmentFormats="0" applyWidthHeightFormats="0">
  <queryTableRefresh headersInLastRefresh="0" nextId="2">
    <queryTableFields count="1">
      <queryTableField id="1" name="'NAVASON'||A.WEEKEND_DT||':RS."/>
    </queryTableFields>
  </queryTableRefresh>
</queryTable>
</file>

<file path=xl/queryTables/queryTable169.xml><?xml version="1.0" encoding="utf-8"?>
<queryTable xmlns="http://schemas.openxmlformats.org/spreadsheetml/2006/main" xmlns:mc="http://schemas.openxmlformats.org/markup-compatibility/2006" xmlns:xr16="http://schemas.microsoft.com/office/spreadsheetml/2017/revision16" mc:Ignorable="xr16" name="TBPSUF_GOV_SEC" connectionId="1" xr16:uid="{F8162824-9240-455A-857C-E9A8BEAC6FD8}" autoFormatId="16" applyNumberFormats="0" applyBorderFormats="0" applyFontFormats="1" applyPatternFormats="1" applyAlignmentFormats="0" applyWidthHeightFormats="0">
  <queryTableRefresh nextId="8">
    <queryTableFields count="7">
      <queryTableField id="1" name="NAME OF THE INSTRUMENT"/>
      <queryTableField id="2" name="YIELD ( IN % )"/>
      <queryTableField id="3" name="RATINGS"/>
      <queryTableField id="4" name="ISIN CODE"/>
      <queryTableField id="5" name="QUANTITY"/>
      <queryTableField id="6" name="MKT VAL(Rs. Lacs)"/>
      <queryTableField id="7" name="% to NAV"/>
    </queryTableFields>
  </queryTableRefresh>
</queryTable>
</file>

<file path=xl/queryTables/queryTable170.xml><?xml version="1.0" encoding="utf-8"?>
<queryTable xmlns="http://schemas.openxmlformats.org/spreadsheetml/2006/main" xmlns:mc="http://schemas.openxmlformats.org/markup-compatibility/2006" xmlns:xr16="http://schemas.microsoft.com/office/spreadsheetml/2017/revision16" mc:Ignorable="xr16" name="TBPSUF_Debt_Related" headers="0" connectionId="2" xr16:uid="{09605C96-2130-45FA-A623-9241D5318885}" autoFormatId="16" applyNumberFormats="0" applyBorderFormats="0" applyFontFormats="1" applyPatternFormats="1" applyAlignmentFormats="0" applyWidthHeightFormats="0">
  <queryTableRefresh headersInLastRefresh="0" nextId="8">
    <queryTableFields count="7">
      <queryTableField id="1" name="A||DECODE(INSTR(A,'(II)'),0,''"/>
      <queryTableField id="2" name="B"/>
      <queryTableField id="3" name="C"/>
      <queryTableField id="4" name="D"/>
      <queryTableField id="5" name="E"/>
      <queryTableField id="6" name="F"/>
      <queryTableField id="7" name="G"/>
    </queryTableFields>
  </queryTableRefresh>
</queryTable>
</file>

<file path=xl/queryTables/queryTable171.xml><?xml version="1.0" encoding="utf-8"?>
<queryTable xmlns="http://schemas.openxmlformats.org/spreadsheetml/2006/main" xmlns:mc="http://schemas.openxmlformats.org/markup-compatibility/2006" xmlns:xr16="http://schemas.microsoft.com/office/spreadsheetml/2017/revision16" mc:Ignorable="xr16" name="TBPSUF_Aif_cat" headers="0" connectionId="3" xr16:uid="{6633FC4E-F6D3-4F4E-B85E-1FCD8CCD585C}" autoFormatId="16" applyNumberFormats="0" applyBorderFormats="0" applyFontFormats="1" applyPatternFormats="1" applyAlignmentFormats="0" applyWidthHeightFormats="0">
  <queryTableRefresh headersInLastRefresh="0" nextId="8">
    <queryTableFields count="7">
      <queryTableField id="1" name="A"/>
      <queryTableField id="2" name="B"/>
      <queryTableField id="3" name="C"/>
      <queryTableField id="4" name="D"/>
      <queryTableField id="5" name="E"/>
      <queryTableField id="6" name="F"/>
      <queryTableField id="7" name="G"/>
    </queryTableFields>
  </queryTableRefresh>
</query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queryTable" Target="../queryTables/queryTable3.xml"/></Relationships>
</file>

<file path=xl/worksheets/_rels/sheet5.xml.rels><?xml version="1.0" encoding="UTF-8" standalone="yes"?>
<Relationships xmlns="http://schemas.openxmlformats.org/package/2006/relationships"><Relationship Id="rId3" Type="http://schemas.openxmlformats.org/officeDocument/2006/relationships/queryTable" Target="../queryTables/queryTable4.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queryTable" Target="../queryTables/queryTable5.xml"/></Relationships>
</file>

<file path=xl/worksheets/_rels/sheet6.xml.rels><?xml version="1.0" encoding="UTF-8" standalone="yes"?>
<Relationships xmlns="http://schemas.openxmlformats.org/package/2006/relationships"><Relationship Id="rId3" Type="http://schemas.openxmlformats.org/officeDocument/2006/relationships/queryTable" Target="../queryTables/queryTable6.x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queryTable" Target="../queryTables/queryTable8.xml"/><Relationship Id="rId4" Type="http://schemas.openxmlformats.org/officeDocument/2006/relationships/queryTable" Target="../queryTables/queryTable7.xml"/></Relationships>
</file>

<file path=xl/worksheets/_rels/sheet7.xml.rels><?xml version="1.0" encoding="UTF-8" standalone="yes"?>
<Relationships xmlns="http://schemas.openxmlformats.org/package/2006/relationships"><Relationship Id="rId3" Type="http://schemas.openxmlformats.org/officeDocument/2006/relationships/queryTable" Target="../queryTables/queryTable9.xml"/><Relationship Id="rId2" Type="http://schemas.openxmlformats.org/officeDocument/2006/relationships/drawing" Target="../drawings/drawing4.xml"/><Relationship Id="rId1" Type="http://schemas.openxmlformats.org/officeDocument/2006/relationships/printerSettings" Target="../printerSettings/printerSettings5.bin"/><Relationship Id="rId5" Type="http://schemas.openxmlformats.org/officeDocument/2006/relationships/queryTable" Target="../queryTables/queryTable11.xml"/><Relationship Id="rId4" Type="http://schemas.openxmlformats.org/officeDocument/2006/relationships/queryTable" Target="../queryTables/queryTable10.xml"/></Relationships>
</file>

<file path=xl/worksheets/_rels/sheet8.xml.rels><?xml version="1.0" encoding="UTF-8" standalone="yes"?>
<Relationships xmlns="http://schemas.openxmlformats.org/package/2006/relationships"><Relationship Id="rId3" Type="http://schemas.openxmlformats.org/officeDocument/2006/relationships/queryTable" Target="../queryTables/queryTable12.x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queryTable" Target="../queryTables/queryTable13.xml"/></Relationships>
</file>

<file path=xl/worksheets/_rels/sheet9.xml.rels><?xml version="1.0" encoding="UTF-8" standalone="yes"?>
<Relationships xmlns="http://schemas.openxmlformats.org/package/2006/relationships"><Relationship Id="rId3" Type="http://schemas.openxmlformats.org/officeDocument/2006/relationships/queryTable" Target="../queryTables/queryTable14.xml"/><Relationship Id="rId2" Type="http://schemas.openxmlformats.org/officeDocument/2006/relationships/drawing" Target="../drawings/drawing6.xml"/><Relationship Id="rId1" Type="http://schemas.openxmlformats.org/officeDocument/2006/relationships/printerSettings" Target="../printerSettings/printerSettings7.bin"/><Relationship Id="rId4" Type="http://schemas.openxmlformats.org/officeDocument/2006/relationships/queryTable" Target="../queryTables/queryTable15.xml"/></Relationships>
</file>

<file path=xl/worksheets/_rels/sheet10.xml.rels><?xml version="1.0" encoding="UTF-8" standalone="yes"?>
<Relationships xmlns="http://schemas.openxmlformats.org/package/2006/relationships"><Relationship Id="rId3" Type="http://schemas.openxmlformats.org/officeDocument/2006/relationships/queryTable" Target="../queryTables/queryTable16.xml"/><Relationship Id="rId2" Type="http://schemas.openxmlformats.org/officeDocument/2006/relationships/drawing" Target="../drawings/drawing7.xml"/><Relationship Id="rId1" Type="http://schemas.openxmlformats.org/officeDocument/2006/relationships/printerSettings" Target="../printerSettings/printerSettings8.bin"/><Relationship Id="rId4" Type="http://schemas.openxmlformats.org/officeDocument/2006/relationships/queryTable" Target="../queryTables/queryTable17.xml"/></Relationships>
</file>

<file path=xl/worksheets/_rels/sheet11.xml.rels><?xml version="1.0" encoding="UTF-8" standalone="yes"?>
<Relationships xmlns="http://schemas.openxmlformats.org/package/2006/relationships"><Relationship Id="rId3" Type="http://schemas.openxmlformats.org/officeDocument/2006/relationships/queryTable" Target="../queryTables/queryTable18.xml"/><Relationship Id="rId2" Type="http://schemas.openxmlformats.org/officeDocument/2006/relationships/drawing" Target="../drawings/drawing8.xml"/><Relationship Id="rId1" Type="http://schemas.openxmlformats.org/officeDocument/2006/relationships/printerSettings" Target="../printerSettings/printerSettings9.bin"/><Relationship Id="rId6" Type="http://schemas.openxmlformats.org/officeDocument/2006/relationships/queryTable" Target="../queryTables/queryTable21.xml"/><Relationship Id="rId5" Type="http://schemas.openxmlformats.org/officeDocument/2006/relationships/queryTable" Target="../queryTables/queryTable20.xml"/><Relationship Id="rId4" Type="http://schemas.openxmlformats.org/officeDocument/2006/relationships/queryTable" Target="../queryTables/queryTable19.xml"/></Relationships>
</file>

<file path=xl/worksheets/_rels/sheet12.xml.rels><?xml version="1.0" encoding="UTF-8" standalone="yes"?>
<Relationships xmlns="http://schemas.openxmlformats.org/package/2006/relationships"><Relationship Id="rId3" Type="http://schemas.openxmlformats.org/officeDocument/2006/relationships/queryTable" Target="../queryTables/queryTable22.xml"/><Relationship Id="rId2" Type="http://schemas.openxmlformats.org/officeDocument/2006/relationships/drawing" Target="../drawings/drawing9.xml"/><Relationship Id="rId1" Type="http://schemas.openxmlformats.org/officeDocument/2006/relationships/printerSettings" Target="../printerSettings/printerSettings10.bin"/><Relationship Id="rId4" Type="http://schemas.openxmlformats.org/officeDocument/2006/relationships/queryTable" Target="../queryTables/queryTable23.xml"/></Relationships>
</file>

<file path=xl/worksheets/_rels/sheet13.xml.rels><?xml version="1.0" encoding="UTF-8" standalone="yes"?>
<Relationships xmlns="http://schemas.openxmlformats.org/package/2006/relationships"><Relationship Id="rId3" Type="http://schemas.openxmlformats.org/officeDocument/2006/relationships/queryTable" Target="../queryTables/queryTable24.xml"/><Relationship Id="rId2" Type="http://schemas.openxmlformats.org/officeDocument/2006/relationships/drawing" Target="../drawings/drawing10.xml"/><Relationship Id="rId1" Type="http://schemas.openxmlformats.org/officeDocument/2006/relationships/printerSettings" Target="../printerSettings/printerSettings11.bin"/><Relationship Id="rId5" Type="http://schemas.openxmlformats.org/officeDocument/2006/relationships/queryTable" Target="../queryTables/queryTable26.xml"/><Relationship Id="rId4" Type="http://schemas.openxmlformats.org/officeDocument/2006/relationships/queryTable" Target="../queryTables/queryTable25.xml"/></Relationships>
</file>

<file path=xl/worksheets/_rels/sheet14.xml.rels><?xml version="1.0" encoding="UTF-8" standalone="yes"?>
<Relationships xmlns="http://schemas.openxmlformats.org/package/2006/relationships"><Relationship Id="rId3" Type="http://schemas.openxmlformats.org/officeDocument/2006/relationships/queryTable" Target="../queryTables/queryTable27.xml"/><Relationship Id="rId2" Type="http://schemas.openxmlformats.org/officeDocument/2006/relationships/drawing" Target="../drawings/drawing11.xml"/><Relationship Id="rId1" Type="http://schemas.openxmlformats.org/officeDocument/2006/relationships/printerSettings" Target="../printerSettings/printerSettings12.bin"/><Relationship Id="rId4" Type="http://schemas.openxmlformats.org/officeDocument/2006/relationships/queryTable" Target="../queryTables/queryTable28.xml"/></Relationships>
</file>

<file path=xl/worksheets/_rels/sheet15.xml.rels><?xml version="1.0" encoding="UTF-8" standalone="yes"?>
<Relationships xmlns="http://schemas.openxmlformats.org/package/2006/relationships"><Relationship Id="rId3" Type="http://schemas.openxmlformats.org/officeDocument/2006/relationships/queryTable" Target="../queryTables/queryTable29.xml"/><Relationship Id="rId2" Type="http://schemas.openxmlformats.org/officeDocument/2006/relationships/drawing" Target="../drawings/drawing12.xml"/><Relationship Id="rId1" Type="http://schemas.openxmlformats.org/officeDocument/2006/relationships/printerSettings" Target="../printerSettings/printerSettings13.bin"/><Relationship Id="rId4" Type="http://schemas.openxmlformats.org/officeDocument/2006/relationships/queryTable" Target="../queryTables/queryTable30.xml"/></Relationships>
</file>

<file path=xl/worksheets/_rels/sheet16.xml.rels><?xml version="1.0" encoding="UTF-8" standalone="yes"?>
<Relationships xmlns="http://schemas.openxmlformats.org/package/2006/relationships"><Relationship Id="rId3" Type="http://schemas.openxmlformats.org/officeDocument/2006/relationships/queryTable" Target="../queryTables/queryTable31.xml"/><Relationship Id="rId2" Type="http://schemas.openxmlformats.org/officeDocument/2006/relationships/drawing" Target="../drawings/drawing13.xml"/><Relationship Id="rId1" Type="http://schemas.openxmlformats.org/officeDocument/2006/relationships/printerSettings" Target="../printerSettings/printerSettings14.bin"/><Relationship Id="rId4" Type="http://schemas.openxmlformats.org/officeDocument/2006/relationships/queryTable" Target="../queryTables/queryTable32.xml"/></Relationships>
</file>

<file path=xl/worksheets/_rels/sheet17.xml.rels><?xml version="1.0" encoding="UTF-8" standalone="yes"?>
<Relationships xmlns="http://schemas.openxmlformats.org/package/2006/relationships"><Relationship Id="rId3" Type="http://schemas.openxmlformats.org/officeDocument/2006/relationships/queryTable" Target="../queryTables/queryTable33.xml"/><Relationship Id="rId2" Type="http://schemas.openxmlformats.org/officeDocument/2006/relationships/drawing" Target="../drawings/drawing14.xml"/><Relationship Id="rId1" Type="http://schemas.openxmlformats.org/officeDocument/2006/relationships/printerSettings" Target="../printerSettings/printerSettings15.bin"/><Relationship Id="rId4" Type="http://schemas.openxmlformats.org/officeDocument/2006/relationships/queryTable" Target="../queryTables/queryTable34.xml"/></Relationships>
</file>

<file path=xl/worksheets/_rels/sheet18.xml.rels><?xml version="1.0" encoding="UTF-8" standalone="yes"?>
<Relationships xmlns="http://schemas.openxmlformats.org/package/2006/relationships"><Relationship Id="rId3" Type="http://schemas.openxmlformats.org/officeDocument/2006/relationships/queryTable" Target="../queryTables/queryTable35.xml"/><Relationship Id="rId2" Type="http://schemas.openxmlformats.org/officeDocument/2006/relationships/drawing" Target="../drawings/drawing15.xml"/><Relationship Id="rId1" Type="http://schemas.openxmlformats.org/officeDocument/2006/relationships/printerSettings" Target="../printerSettings/printerSettings16.bin"/><Relationship Id="rId5" Type="http://schemas.openxmlformats.org/officeDocument/2006/relationships/queryTable" Target="../queryTables/queryTable37.xml"/><Relationship Id="rId4" Type="http://schemas.openxmlformats.org/officeDocument/2006/relationships/queryTable" Target="../queryTables/queryTable36.xml"/></Relationships>
</file>

<file path=xl/worksheets/_rels/sheet19.xml.rels><?xml version="1.0" encoding="UTF-8" standalone="yes"?>
<Relationships xmlns="http://schemas.openxmlformats.org/package/2006/relationships"><Relationship Id="rId3" Type="http://schemas.openxmlformats.org/officeDocument/2006/relationships/queryTable" Target="../queryTables/queryTable38.xml"/><Relationship Id="rId2" Type="http://schemas.openxmlformats.org/officeDocument/2006/relationships/drawing" Target="../drawings/drawing16.xml"/><Relationship Id="rId1" Type="http://schemas.openxmlformats.org/officeDocument/2006/relationships/printerSettings" Target="../printerSettings/printerSettings17.bin"/><Relationship Id="rId5" Type="http://schemas.openxmlformats.org/officeDocument/2006/relationships/queryTable" Target="../queryTables/queryTable40.xml"/><Relationship Id="rId4" Type="http://schemas.openxmlformats.org/officeDocument/2006/relationships/queryTable" Target="../queryTables/queryTable39.xml"/></Relationships>
</file>

<file path=xl/worksheets/_rels/sheet20.xml.rels><?xml version="1.0" encoding="UTF-8" standalone="yes"?>
<Relationships xmlns="http://schemas.openxmlformats.org/package/2006/relationships"><Relationship Id="rId3" Type="http://schemas.openxmlformats.org/officeDocument/2006/relationships/queryTable" Target="../queryTables/queryTable41.xml"/><Relationship Id="rId2" Type="http://schemas.openxmlformats.org/officeDocument/2006/relationships/drawing" Target="../drawings/drawing17.xml"/><Relationship Id="rId1" Type="http://schemas.openxmlformats.org/officeDocument/2006/relationships/printerSettings" Target="../printerSettings/printerSettings18.bin"/><Relationship Id="rId6" Type="http://schemas.openxmlformats.org/officeDocument/2006/relationships/queryTable" Target="../queryTables/queryTable44.xml"/><Relationship Id="rId5" Type="http://schemas.openxmlformats.org/officeDocument/2006/relationships/queryTable" Target="../queryTables/queryTable43.xml"/><Relationship Id="rId4" Type="http://schemas.openxmlformats.org/officeDocument/2006/relationships/queryTable" Target="../queryTables/queryTable42.xml"/></Relationships>
</file>

<file path=xl/worksheets/_rels/sheet21.xml.rels><?xml version="1.0" encoding="UTF-8" standalone="yes"?>
<Relationships xmlns="http://schemas.openxmlformats.org/package/2006/relationships"><Relationship Id="rId8" Type="http://schemas.openxmlformats.org/officeDocument/2006/relationships/queryTable" Target="../queryTables/queryTable50.xml"/><Relationship Id="rId3" Type="http://schemas.openxmlformats.org/officeDocument/2006/relationships/queryTable" Target="../queryTables/queryTable45.xml"/><Relationship Id="rId7" Type="http://schemas.openxmlformats.org/officeDocument/2006/relationships/queryTable" Target="../queryTables/queryTable49.xml"/><Relationship Id="rId2" Type="http://schemas.openxmlformats.org/officeDocument/2006/relationships/drawing" Target="../drawings/drawing18.xml"/><Relationship Id="rId1" Type="http://schemas.openxmlformats.org/officeDocument/2006/relationships/printerSettings" Target="../printerSettings/printerSettings19.bin"/><Relationship Id="rId6" Type="http://schemas.openxmlformats.org/officeDocument/2006/relationships/queryTable" Target="../queryTables/queryTable48.xml"/><Relationship Id="rId5" Type="http://schemas.openxmlformats.org/officeDocument/2006/relationships/queryTable" Target="../queryTables/queryTable47.xml"/><Relationship Id="rId4" Type="http://schemas.openxmlformats.org/officeDocument/2006/relationships/queryTable" Target="../queryTables/queryTable46.xml"/></Relationships>
</file>

<file path=xl/worksheets/_rels/sheet22.xml.rels><?xml version="1.0" encoding="UTF-8" standalone="yes"?>
<Relationships xmlns="http://schemas.openxmlformats.org/package/2006/relationships"><Relationship Id="rId3" Type="http://schemas.openxmlformats.org/officeDocument/2006/relationships/queryTable" Target="../queryTables/queryTable51.xml"/><Relationship Id="rId2" Type="http://schemas.openxmlformats.org/officeDocument/2006/relationships/drawing" Target="../drawings/drawing19.xml"/><Relationship Id="rId1" Type="http://schemas.openxmlformats.org/officeDocument/2006/relationships/printerSettings" Target="../printerSettings/printerSettings20.bin"/><Relationship Id="rId4" Type="http://schemas.openxmlformats.org/officeDocument/2006/relationships/queryTable" Target="../queryTables/queryTable52.xml"/></Relationships>
</file>

<file path=xl/worksheets/_rels/sheet23.xml.rels><?xml version="1.0" encoding="UTF-8" standalone="yes"?>
<Relationships xmlns="http://schemas.openxmlformats.org/package/2006/relationships"><Relationship Id="rId3" Type="http://schemas.openxmlformats.org/officeDocument/2006/relationships/queryTable" Target="../queryTables/queryTable53.xml"/><Relationship Id="rId2" Type="http://schemas.openxmlformats.org/officeDocument/2006/relationships/drawing" Target="../drawings/drawing20.xml"/><Relationship Id="rId1" Type="http://schemas.openxmlformats.org/officeDocument/2006/relationships/printerSettings" Target="../printerSettings/printerSettings21.bin"/><Relationship Id="rId4" Type="http://schemas.openxmlformats.org/officeDocument/2006/relationships/queryTable" Target="../queryTables/queryTable54.xml"/></Relationships>
</file>

<file path=xl/worksheets/_rels/sheet24.xml.rels><?xml version="1.0" encoding="UTF-8" standalone="yes"?>
<Relationships xmlns="http://schemas.openxmlformats.org/package/2006/relationships"><Relationship Id="rId3" Type="http://schemas.openxmlformats.org/officeDocument/2006/relationships/queryTable" Target="../queryTables/queryTable55.xml"/><Relationship Id="rId2" Type="http://schemas.openxmlformats.org/officeDocument/2006/relationships/drawing" Target="../drawings/drawing21.xml"/><Relationship Id="rId1" Type="http://schemas.openxmlformats.org/officeDocument/2006/relationships/printerSettings" Target="../printerSettings/printerSettings22.bin"/><Relationship Id="rId4" Type="http://schemas.openxmlformats.org/officeDocument/2006/relationships/queryTable" Target="../queryTables/queryTable56.xml"/></Relationships>
</file>

<file path=xl/worksheets/_rels/sheet25.xml.rels><?xml version="1.0" encoding="UTF-8" standalone="yes"?>
<Relationships xmlns="http://schemas.openxmlformats.org/package/2006/relationships"><Relationship Id="rId3" Type="http://schemas.openxmlformats.org/officeDocument/2006/relationships/queryTable" Target="../queryTables/queryTable57.xml"/><Relationship Id="rId2" Type="http://schemas.openxmlformats.org/officeDocument/2006/relationships/drawing" Target="../drawings/drawing22.xml"/><Relationship Id="rId1" Type="http://schemas.openxmlformats.org/officeDocument/2006/relationships/printerSettings" Target="../printerSettings/printerSettings23.bin"/><Relationship Id="rId5" Type="http://schemas.openxmlformats.org/officeDocument/2006/relationships/queryTable" Target="../queryTables/queryTable59.xml"/><Relationship Id="rId4" Type="http://schemas.openxmlformats.org/officeDocument/2006/relationships/queryTable" Target="../queryTables/queryTable58.xml"/></Relationships>
</file>

<file path=xl/worksheets/_rels/sheet26.xml.rels><?xml version="1.0" encoding="UTF-8" standalone="yes"?>
<Relationships xmlns="http://schemas.openxmlformats.org/package/2006/relationships"><Relationship Id="rId3" Type="http://schemas.openxmlformats.org/officeDocument/2006/relationships/queryTable" Target="../queryTables/queryTable60.xml"/><Relationship Id="rId2" Type="http://schemas.openxmlformats.org/officeDocument/2006/relationships/drawing" Target="../drawings/drawing23.xml"/><Relationship Id="rId1" Type="http://schemas.openxmlformats.org/officeDocument/2006/relationships/printerSettings" Target="../printerSettings/printerSettings24.bin"/><Relationship Id="rId4" Type="http://schemas.openxmlformats.org/officeDocument/2006/relationships/queryTable" Target="../queryTables/queryTable61.xml"/></Relationships>
</file>

<file path=xl/worksheets/_rels/sheet27.xml.rels><?xml version="1.0" encoding="UTF-8" standalone="yes"?>
<Relationships xmlns="http://schemas.openxmlformats.org/package/2006/relationships"><Relationship Id="rId3" Type="http://schemas.openxmlformats.org/officeDocument/2006/relationships/queryTable" Target="../queryTables/queryTable62.xml"/><Relationship Id="rId2" Type="http://schemas.openxmlformats.org/officeDocument/2006/relationships/drawing" Target="../drawings/drawing24.xml"/><Relationship Id="rId1" Type="http://schemas.openxmlformats.org/officeDocument/2006/relationships/printerSettings" Target="../printerSettings/printerSettings25.bin"/><Relationship Id="rId5" Type="http://schemas.openxmlformats.org/officeDocument/2006/relationships/queryTable" Target="../queryTables/queryTable64.xml"/><Relationship Id="rId4" Type="http://schemas.openxmlformats.org/officeDocument/2006/relationships/queryTable" Target="../queryTables/queryTable63.xml"/></Relationships>
</file>

<file path=xl/worksheets/_rels/sheet28.xml.rels><?xml version="1.0" encoding="UTF-8" standalone="yes"?>
<Relationships xmlns="http://schemas.openxmlformats.org/package/2006/relationships"><Relationship Id="rId3" Type="http://schemas.openxmlformats.org/officeDocument/2006/relationships/queryTable" Target="../queryTables/queryTable65.xml"/><Relationship Id="rId2" Type="http://schemas.openxmlformats.org/officeDocument/2006/relationships/drawing" Target="../drawings/drawing25.xml"/><Relationship Id="rId1" Type="http://schemas.openxmlformats.org/officeDocument/2006/relationships/printerSettings" Target="../printerSettings/printerSettings26.bin"/><Relationship Id="rId6" Type="http://schemas.openxmlformats.org/officeDocument/2006/relationships/queryTable" Target="../queryTables/queryTable68.xml"/><Relationship Id="rId5" Type="http://schemas.openxmlformats.org/officeDocument/2006/relationships/queryTable" Target="../queryTables/queryTable67.xml"/><Relationship Id="rId4" Type="http://schemas.openxmlformats.org/officeDocument/2006/relationships/queryTable" Target="../queryTables/queryTable66.xml"/></Relationships>
</file>

<file path=xl/worksheets/_rels/sheet29.xml.rels><?xml version="1.0" encoding="UTF-8" standalone="yes"?>
<Relationships xmlns="http://schemas.openxmlformats.org/package/2006/relationships"><Relationship Id="rId3" Type="http://schemas.openxmlformats.org/officeDocument/2006/relationships/queryTable" Target="../queryTables/queryTable69.xml"/><Relationship Id="rId2" Type="http://schemas.openxmlformats.org/officeDocument/2006/relationships/drawing" Target="../drawings/drawing26.xml"/><Relationship Id="rId1" Type="http://schemas.openxmlformats.org/officeDocument/2006/relationships/printerSettings" Target="../printerSettings/printerSettings27.bin"/><Relationship Id="rId4" Type="http://schemas.openxmlformats.org/officeDocument/2006/relationships/queryTable" Target="../queryTables/queryTable70.xml"/></Relationships>
</file>

<file path=xl/worksheets/_rels/sheet30.xml.rels><?xml version="1.0" encoding="UTF-8" standalone="yes"?>
<Relationships xmlns="http://schemas.openxmlformats.org/package/2006/relationships"><Relationship Id="rId3" Type="http://schemas.openxmlformats.org/officeDocument/2006/relationships/queryTable" Target="../queryTables/queryTable71.xml"/><Relationship Id="rId2" Type="http://schemas.openxmlformats.org/officeDocument/2006/relationships/drawing" Target="../drawings/drawing27.xml"/><Relationship Id="rId1" Type="http://schemas.openxmlformats.org/officeDocument/2006/relationships/printerSettings" Target="../printerSettings/printerSettings28.bin"/><Relationship Id="rId4" Type="http://schemas.openxmlformats.org/officeDocument/2006/relationships/queryTable" Target="../queryTables/queryTable72.xml"/></Relationships>
</file>

<file path=xl/worksheets/_rels/sheet31.xml.rels><?xml version="1.0" encoding="UTF-8" standalone="yes"?>
<Relationships xmlns="http://schemas.openxmlformats.org/package/2006/relationships"><Relationship Id="rId3" Type="http://schemas.openxmlformats.org/officeDocument/2006/relationships/queryTable" Target="../queryTables/queryTable73.xml"/><Relationship Id="rId2" Type="http://schemas.openxmlformats.org/officeDocument/2006/relationships/drawing" Target="../drawings/drawing28.xml"/><Relationship Id="rId1" Type="http://schemas.openxmlformats.org/officeDocument/2006/relationships/printerSettings" Target="../printerSettings/printerSettings29.bin"/><Relationship Id="rId4" Type="http://schemas.openxmlformats.org/officeDocument/2006/relationships/queryTable" Target="../queryTables/queryTable74.xml"/></Relationships>
</file>

<file path=xl/worksheets/_rels/sheet32.xml.rels><?xml version="1.0" encoding="UTF-8" standalone="yes"?>
<Relationships xmlns="http://schemas.openxmlformats.org/package/2006/relationships"><Relationship Id="rId3" Type="http://schemas.openxmlformats.org/officeDocument/2006/relationships/queryTable" Target="../queryTables/queryTable75.xml"/><Relationship Id="rId2" Type="http://schemas.openxmlformats.org/officeDocument/2006/relationships/drawing" Target="../drawings/drawing29.xml"/><Relationship Id="rId1" Type="http://schemas.openxmlformats.org/officeDocument/2006/relationships/printerSettings" Target="../printerSettings/printerSettings30.bin"/><Relationship Id="rId6" Type="http://schemas.openxmlformats.org/officeDocument/2006/relationships/queryTable" Target="../queryTables/queryTable78.xml"/><Relationship Id="rId5" Type="http://schemas.openxmlformats.org/officeDocument/2006/relationships/queryTable" Target="../queryTables/queryTable77.xml"/><Relationship Id="rId4" Type="http://schemas.openxmlformats.org/officeDocument/2006/relationships/queryTable" Target="../queryTables/queryTable76.xml"/></Relationships>
</file>

<file path=xl/worksheets/_rels/sheet33.xml.rels><?xml version="1.0" encoding="UTF-8" standalone="yes"?>
<Relationships xmlns="http://schemas.openxmlformats.org/package/2006/relationships"><Relationship Id="rId3" Type="http://schemas.openxmlformats.org/officeDocument/2006/relationships/queryTable" Target="../queryTables/queryTable79.xml"/><Relationship Id="rId2" Type="http://schemas.openxmlformats.org/officeDocument/2006/relationships/drawing" Target="../drawings/drawing30.xml"/><Relationship Id="rId1" Type="http://schemas.openxmlformats.org/officeDocument/2006/relationships/printerSettings" Target="../printerSettings/printerSettings31.bin"/><Relationship Id="rId4" Type="http://schemas.openxmlformats.org/officeDocument/2006/relationships/queryTable" Target="../queryTables/queryTable80.xml"/></Relationships>
</file>

<file path=xl/worksheets/_rels/sheet34.xml.rels><?xml version="1.0" encoding="UTF-8" standalone="yes"?>
<Relationships xmlns="http://schemas.openxmlformats.org/package/2006/relationships"><Relationship Id="rId8" Type="http://schemas.openxmlformats.org/officeDocument/2006/relationships/queryTable" Target="../queryTables/queryTable86.xml"/><Relationship Id="rId3" Type="http://schemas.openxmlformats.org/officeDocument/2006/relationships/queryTable" Target="../queryTables/queryTable81.xml"/><Relationship Id="rId7" Type="http://schemas.openxmlformats.org/officeDocument/2006/relationships/queryTable" Target="../queryTables/queryTable85.xml"/><Relationship Id="rId2" Type="http://schemas.openxmlformats.org/officeDocument/2006/relationships/drawing" Target="../drawings/drawing31.xml"/><Relationship Id="rId1" Type="http://schemas.openxmlformats.org/officeDocument/2006/relationships/printerSettings" Target="../printerSettings/printerSettings32.bin"/><Relationship Id="rId6" Type="http://schemas.openxmlformats.org/officeDocument/2006/relationships/queryTable" Target="../queryTables/queryTable84.xml"/><Relationship Id="rId5" Type="http://schemas.openxmlformats.org/officeDocument/2006/relationships/queryTable" Target="../queryTables/queryTable83.xml"/><Relationship Id="rId4" Type="http://schemas.openxmlformats.org/officeDocument/2006/relationships/queryTable" Target="../queryTables/queryTable82.xml"/></Relationships>
</file>

<file path=xl/worksheets/_rels/sheet35.xml.rels><?xml version="1.0" encoding="UTF-8" standalone="yes"?>
<Relationships xmlns="http://schemas.openxmlformats.org/package/2006/relationships"><Relationship Id="rId3" Type="http://schemas.openxmlformats.org/officeDocument/2006/relationships/queryTable" Target="../queryTables/queryTable87.x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queryTable" Target="../queryTables/queryTable88.xml"/></Relationships>
</file>

<file path=xl/worksheets/_rels/sheet36.xml.rels><?xml version="1.0" encoding="UTF-8" standalone="yes"?>
<Relationships xmlns="http://schemas.openxmlformats.org/package/2006/relationships"><Relationship Id="rId3" Type="http://schemas.openxmlformats.org/officeDocument/2006/relationships/queryTable" Target="../queryTables/queryTable89.xml"/><Relationship Id="rId2" Type="http://schemas.openxmlformats.org/officeDocument/2006/relationships/drawing" Target="../drawings/drawing33.xml"/><Relationship Id="rId1" Type="http://schemas.openxmlformats.org/officeDocument/2006/relationships/printerSettings" Target="../printerSettings/printerSettings34.bin"/><Relationship Id="rId4" Type="http://schemas.openxmlformats.org/officeDocument/2006/relationships/queryTable" Target="../queryTables/queryTable90.xml"/></Relationships>
</file>

<file path=xl/worksheets/_rels/sheet37.xml.rels><?xml version="1.0" encoding="UTF-8" standalone="yes"?>
<Relationships xmlns="http://schemas.openxmlformats.org/package/2006/relationships"><Relationship Id="rId3" Type="http://schemas.openxmlformats.org/officeDocument/2006/relationships/queryTable" Target="../queryTables/queryTable91.xml"/><Relationship Id="rId2" Type="http://schemas.openxmlformats.org/officeDocument/2006/relationships/drawing" Target="../drawings/drawing34.xml"/><Relationship Id="rId1" Type="http://schemas.openxmlformats.org/officeDocument/2006/relationships/printerSettings" Target="../printerSettings/printerSettings35.bin"/><Relationship Id="rId6" Type="http://schemas.openxmlformats.org/officeDocument/2006/relationships/queryTable" Target="../queryTables/queryTable94.xml"/><Relationship Id="rId5" Type="http://schemas.openxmlformats.org/officeDocument/2006/relationships/queryTable" Target="../queryTables/queryTable93.xml"/><Relationship Id="rId4" Type="http://schemas.openxmlformats.org/officeDocument/2006/relationships/queryTable" Target="../queryTables/queryTable92.xml"/></Relationships>
</file>

<file path=xl/worksheets/_rels/sheet38.xml.rels><?xml version="1.0" encoding="UTF-8" standalone="yes"?>
<Relationships xmlns="http://schemas.openxmlformats.org/package/2006/relationships"><Relationship Id="rId3" Type="http://schemas.openxmlformats.org/officeDocument/2006/relationships/queryTable" Target="../queryTables/queryTable95.xml"/><Relationship Id="rId2" Type="http://schemas.openxmlformats.org/officeDocument/2006/relationships/drawing" Target="../drawings/drawing35.xml"/><Relationship Id="rId1" Type="http://schemas.openxmlformats.org/officeDocument/2006/relationships/printerSettings" Target="../printerSettings/printerSettings36.bin"/><Relationship Id="rId4" Type="http://schemas.openxmlformats.org/officeDocument/2006/relationships/queryTable" Target="../queryTables/queryTable96.xml"/></Relationships>
</file>

<file path=xl/worksheets/_rels/sheet39.xml.rels><?xml version="1.0" encoding="UTF-8" standalone="yes"?>
<Relationships xmlns="http://schemas.openxmlformats.org/package/2006/relationships"><Relationship Id="rId3" Type="http://schemas.openxmlformats.org/officeDocument/2006/relationships/queryTable" Target="../queryTables/queryTable97.xml"/><Relationship Id="rId2" Type="http://schemas.openxmlformats.org/officeDocument/2006/relationships/drawing" Target="../drawings/drawing36.xml"/><Relationship Id="rId1" Type="http://schemas.openxmlformats.org/officeDocument/2006/relationships/printerSettings" Target="../printerSettings/printerSettings37.bin"/><Relationship Id="rId5" Type="http://schemas.openxmlformats.org/officeDocument/2006/relationships/queryTable" Target="../queryTables/queryTable99.xml"/><Relationship Id="rId4" Type="http://schemas.openxmlformats.org/officeDocument/2006/relationships/queryTable" Target="../queryTables/queryTable98.xml"/></Relationships>
</file>

<file path=xl/worksheets/_rels/sheet40.xml.rels><?xml version="1.0" encoding="UTF-8" standalone="yes"?>
<Relationships xmlns="http://schemas.openxmlformats.org/package/2006/relationships"><Relationship Id="rId3" Type="http://schemas.openxmlformats.org/officeDocument/2006/relationships/queryTable" Target="../queryTables/queryTable100.xml"/><Relationship Id="rId2" Type="http://schemas.openxmlformats.org/officeDocument/2006/relationships/drawing" Target="../drawings/drawing37.xml"/><Relationship Id="rId1" Type="http://schemas.openxmlformats.org/officeDocument/2006/relationships/printerSettings" Target="../printerSettings/printerSettings38.bin"/><Relationship Id="rId5" Type="http://schemas.openxmlformats.org/officeDocument/2006/relationships/queryTable" Target="../queryTables/queryTable102.xml"/><Relationship Id="rId4" Type="http://schemas.openxmlformats.org/officeDocument/2006/relationships/queryTable" Target="../queryTables/queryTable101.xml"/></Relationships>
</file>

<file path=xl/worksheets/_rels/sheet41.xml.rels><?xml version="1.0" encoding="UTF-8" standalone="yes"?>
<Relationships xmlns="http://schemas.openxmlformats.org/package/2006/relationships"><Relationship Id="rId8" Type="http://schemas.openxmlformats.org/officeDocument/2006/relationships/queryTable" Target="../queryTables/queryTable108.xml"/><Relationship Id="rId3" Type="http://schemas.openxmlformats.org/officeDocument/2006/relationships/queryTable" Target="../queryTables/queryTable103.xml"/><Relationship Id="rId7" Type="http://schemas.openxmlformats.org/officeDocument/2006/relationships/queryTable" Target="../queryTables/queryTable107.xml"/><Relationship Id="rId2" Type="http://schemas.openxmlformats.org/officeDocument/2006/relationships/drawing" Target="../drawings/drawing38.xml"/><Relationship Id="rId1" Type="http://schemas.openxmlformats.org/officeDocument/2006/relationships/printerSettings" Target="../printerSettings/printerSettings39.bin"/><Relationship Id="rId6" Type="http://schemas.openxmlformats.org/officeDocument/2006/relationships/queryTable" Target="../queryTables/queryTable106.xml"/><Relationship Id="rId5" Type="http://schemas.openxmlformats.org/officeDocument/2006/relationships/queryTable" Target="../queryTables/queryTable105.xml"/><Relationship Id="rId10" Type="http://schemas.openxmlformats.org/officeDocument/2006/relationships/queryTable" Target="../queryTables/queryTable110.xml"/><Relationship Id="rId4" Type="http://schemas.openxmlformats.org/officeDocument/2006/relationships/queryTable" Target="../queryTables/queryTable104.xml"/><Relationship Id="rId9" Type="http://schemas.openxmlformats.org/officeDocument/2006/relationships/queryTable" Target="../queryTables/queryTable109.xml"/></Relationships>
</file>

<file path=xl/worksheets/_rels/sheet42.xml.rels><?xml version="1.0" encoding="UTF-8" standalone="yes"?>
<Relationships xmlns="http://schemas.openxmlformats.org/package/2006/relationships"><Relationship Id="rId8" Type="http://schemas.openxmlformats.org/officeDocument/2006/relationships/queryTable" Target="../queryTables/queryTable116.xml"/><Relationship Id="rId3" Type="http://schemas.openxmlformats.org/officeDocument/2006/relationships/queryTable" Target="../queryTables/queryTable111.xml"/><Relationship Id="rId7" Type="http://schemas.openxmlformats.org/officeDocument/2006/relationships/queryTable" Target="../queryTables/queryTable115.xml"/><Relationship Id="rId2" Type="http://schemas.openxmlformats.org/officeDocument/2006/relationships/drawing" Target="../drawings/drawing39.xml"/><Relationship Id="rId1" Type="http://schemas.openxmlformats.org/officeDocument/2006/relationships/printerSettings" Target="../printerSettings/printerSettings40.bin"/><Relationship Id="rId6" Type="http://schemas.openxmlformats.org/officeDocument/2006/relationships/queryTable" Target="../queryTables/queryTable114.xml"/><Relationship Id="rId5" Type="http://schemas.openxmlformats.org/officeDocument/2006/relationships/queryTable" Target="../queryTables/queryTable113.xml"/><Relationship Id="rId4" Type="http://schemas.openxmlformats.org/officeDocument/2006/relationships/queryTable" Target="../queryTables/queryTable112.xml"/></Relationships>
</file>

<file path=xl/worksheets/_rels/sheet43.xml.rels><?xml version="1.0" encoding="UTF-8" standalone="yes"?>
<Relationships xmlns="http://schemas.openxmlformats.org/package/2006/relationships"><Relationship Id="rId3" Type="http://schemas.openxmlformats.org/officeDocument/2006/relationships/queryTable" Target="../queryTables/queryTable117.xml"/><Relationship Id="rId7" Type="http://schemas.openxmlformats.org/officeDocument/2006/relationships/queryTable" Target="../queryTables/queryTable121.xml"/><Relationship Id="rId2" Type="http://schemas.openxmlformats.org/officeDocument/2006/relationships/drawing" Target="../drawings/drawing40.xml"/><Relationship Id="rId1" Type="http://schemas.openxmlformats.org/officeDocument/2006/relationships/printerSettings" Target="../printerSettings/printerSettings41.bin"/><Relationship Id="rId6" Type="http://schemas.openxmlformats.org/officeDocument/2006/relationships/queryTable" Target="../queryTables/queryTable120.xml"/><Relationship Id="rId5" Type="http://schemas.openxmlformats.org/officeDocument/2006/relationships/queryTable" Target="../queryTables/queryTable119.xml"/><Relationship Id="rId4" Type="http://schemas.openxmlformats.org/officeDocument/2006/relationships/queryTable" Target="../queryTables/queryTable118.xml"/></Relationships>
</file>

<file path=xl/worksheets/_rels/sheet44.xml.rels><?xml version="1.0" encoding="UTF-8" standalone="yes"?>
<Relationships xmlns="http://schemas.openxmlformats.org/package/2006/relationships"><Relationship Id="rId3" Type="http://schemas.openxmlformats.org/officeDocument/2006/relationships/queryTable" Target="../queryTables/queryTable122.xml"/><Relationship Id="rId7" Type="http://schemas.openxmlformats.org/officeDocument/2006/relationships/queryTable" Target="../queryTables/queryTable126.xml"/><Relationship Id="rId2" Type="http://schemas.openxmlformats.org/officeDocument/2006/relationships/drawing" Target="../drawings/drawing41.xml"/><Relationship Id="rId1" Type="http://schemas.openxmlformats.org/officeDocument/2006/relationships/printerSettings" Target="../printerSettings/printerSettings42.bin"/><Relationship Id="rId6" Type="http://schemas.openxmlformats.org/officeDocument/2006/relationships/queryTable" Target="../queryTables/queryTable125.xml"/><Relationship Id="rId5" Type="http://schemas.openxmlformats.org/officeDocument/2006/relationships/queryTable" Target="../queryTables/queryTable124.xml"/><Relationship Id="rId4" Type="http://schemas.openxmlformats.org/officeDocument/2006/relationships/queryTable" Target="../queryTables/queryTable123.xml"/></Relationships>
</file>

<file path=xl/worksheets/_rels/sheet45.xml.rels><?xml version="1.0" encoding="UTF-8" standalone="yes"?>
<Relationships xmlns="http://schemas.openxmlformats.org/package/2006/relationships"><Relationship Id="rId3" Type="http://schemas.openxmlformats.org/officeDocument/2006/relationships/queryTable" Target="../queryTables/queryTable127.xml"/><Relationship Id="rId7" Type="http://schemas.openxmlformats.org/officeDocument/2006/relationships/queryTable" Target="../queryTables/queryTable131.xml"/><Relationship Id="rId2" Type="http://schemas.openxmlformats.org/officeDocument/2006/relationships/drawing" Target="../drawings/drawing42.xml"/><Relationship Id="rId1" Type="http://schemas.openxmlformats.org/officeDocument/2006/relationships/printerSettings" Target="../printerSettings/printerSettings43.bin"/><Relationship Id="rId6" Type="http://schemas.openxmlformats.org/officeDocument/2006/relationships/queryTable" Target="../queryTables/queryTable130.xml"/><Relationship Id="rId5" Type="http://schemas.openxmlformats.org/officeDocument/2006/relationships/queryTable" Target="../queryTables/queryTable129.xml"/><Relationship Id="rId4" Type="http://schemas.openxmlformats.org/officeDocument/2006/relationships/queryTable" Target="../queryTables/queryTable128.xml"/></Relationships>
</file>

<file path=xl/worksheets/_rels/sheet46.xml.rels><?xml version="1.0" encoding="UTF-8" standalone="yes"?>
<Relationships xmlns="http://schemas.openxmlformats.org/package/2006/relationships"><Relationship Id="rId8" Type="http://schemas.openxmlformats.org/officeDocument/2006/relationships/queryTable" Target="../queryTables/queryTable137.xml"/><Relationship Id="rId3" Type="http://schemas.openxmlformats.org/officeDocument/2006/relationships/queryTable" Target="../queryTables/queryTable132.xml"/><Relationship Id="rId7" Type="http://schemas.openxmlformats.org/officeDocument/2006/relationships/queryTable" Target="../queryTables/queryTable136.xml"/><Relationship Id="rId2" Type="http://schemas.openxmlformats.org/officeDocument/2006/relationships/drawing" Target="../drawings/drawing43.xml"/><Relationship Id="rId1" Type="http://schemas.openxmlformats.org/officeDocument/2006/relationships/printerSettings" Target="../printerSettings/printerSettings44.bin"/><Relationship Id="rId6" Type="http://schemas.openxmlformats.org/officeDocument/2006/relationships/queryTable" Target="../queryTables/queryTable135.xml"/><Relationship Id="rId5" Type="http://schemas.openxmlformats.org/officeDocument/2006/relationships/queryTable" Target="../queryTables/queryTable134.xml"/><Relationship Id="rId4" Type="http://schemas.openxmlformats.org/officeDocument/2006/relationships/queryTable" Target="../queryTables/queryTable133.xml"/></Relationships>
</file>

<file path=xl/worksheets/_rels/sheet47.xml.rels><?xml version="1.0" encoding="UTF-8" standalone="yes"?>
<Relationships xmlns="http://schemas.openxmlformats.org/package/2006/relationships"><Relationship Id="rId3" Type="http://schemas.openxmlformats.org/officeDocument/2006/relationships/queryTable" Target="../queryTables/queryTable138.xml"/><Relationship Id="rId2" Type="http://schemas.openxmlformats.org/officeDocument/2006/relationships/drawing" Target="../drawings/drawing44.xml"/><Relationship Id="rId1" Type="http://schemas.openxmlformats.org/officeDocument/2006/relationships/printerSettings" Target="../printerSettings/printerSettings45.bin"/><Relationship Id="rId6" Type="http://schemas.openxmlformats.org/officeDocument/2006/relationships/queryTable" Target="../queryTables/queryTable141.xml"/><Relationship Id="rId5" Type="http://schemas.openxmlformats.org/officeDocument/2006/relationships/queryTable" Target="../queryTables/queryTable140.xml"/><Relationship Id="rId4" Type="http://schemas.openxmlformats.org/officeDocument/2006/relationships/queryTable" Target="../queryTables/queryTable139.xml"/></Relationships>
</file>

<file path=xl/worksheets/_rels/sheet48.xml.rels><?xml version="1.0" encoding="UTF-8" standalone="yes"?>
<Relationships xmlns="http://schemas.openxmlformats.org/package/2006/relationships"><Relationship Id="rId3" Type="http://schemas.openxmlformats.org/officeDocument/2006/relationships/queryTable" Target="../queryTables/queryTable142.xml"/><Relationship Id="rId2" Type="http://schemas.openxmlformats.org/officeDocument/2006/relationships/drawing" Target="../drawings/drawing45.xml"/><Relationship Id="rId1" Type="http://schemas.openxmlformats.org/officeDocument/2006/relationships/printerSettings" Target="../printerSettings/printerSettings46.bin"/><Relationship Id="rId4" Type="http://schemas.openxmlformats.org/officeDocument/2006/relationships/queryTable" Target="../queryTables/queryTable143.xml"/></Relationships>
</file>

<file path=xl/worksheets/_rels/sheet49.xml.rels><?xml version="1.0" encoding="UTF-8" standalone="yes"?>
<Relationships xmlns="http://schemas.openxmlformats.org/package/2006/relationships"><Relationship Id="rId3" Type="http://schemas.openxmlformats.org/officeDocument/2006/relationships/queryTable" Target="../queryTables/queryTable144.xml"/><Relationship Id="rId2" Type="http://schemas.openxmlformats.org/officeDocument/2006/relationships/drawing" Target="../drawings/drawing46.xml"/><Relationship Id="rId1" Type="http://schemas.openxmlformats.org/officeDocument/2006/relationships/printerSettings" Target="../printerSettings/printerSettings47.bin"/><Relationship Id="rId5" Type="http://schemas.openxmlformats.org/officeDocument/2006/relationships/queryTable" Target="../queryTables/queryTable146.xml"/><Relationship Id="rId4" Type="http://schemas.openxmlformats.org/officeDocument/2006/relationships/queryTable" Target="../queryTables/queryTable145.xml"/></Relationships>
</file>

<file path=xl/worksheets/_rels/sheet50.xml.rels><?xml version="1.0" encoding="UTF-8" standalone="yes"?>
<Relationships xmlns="http://schemas.openxmlformats.org/package/2006/relationships"><Relationship Id="rId3" Type="http://schemas.openxmlformats.org/officeDocument/2006/relationships/queryTable" Target="../queryTables/queryTable147.xml"/><Relationship Id="rId2" Type="http://schemas.openxmlformats.org/officeDocument/2006/relationships/drawing" Target="../drawings/drawing47.xml"/><Relationship Id="rId1" Type="http://schemas.openxmlformats.org/officeDocument/2006/relationships/printerSettings" Target="../printerSettings/printerSettings48.bin"/><Relationship Id="rId4" Type="http://schemas.openxmlformats.org/officeDocument/2006/relationships/queryTable" Target="../queryTables/queryTable148.xml"/></Relationships>
</file>

<file path=xl/worksheets/_rels/sheet51.xml.rels><?xml version="1.0" encoding="UTF-8" standalone="yes"?>
<Relationships xmlns="http://schemas.openxmlformats.org/package/2006/relationships"><Relationship Id="rId3" Type="http://schemas.openxmlformats.org/officeDocument/2006/relationships/queryTable" Target="../queryTables/queryTable149.xml"/><Relationship Id="rId2" Type="http://schemas.openxmlformats.org/officeDocument/2006/relationships/drawing" Target="../drawings/drawing48.xml"/><Relationship Id="rId1" Type="http://schemas.openxmlformats.org/officeDocument/2006/relationships/printerSettings" Target="../printerSettings/printerSettings49.bin"/><Relationship Id="rId4" Type="http://schemas.openxmlformats.org/officeDocument/2006/relationships/queryTable" Target="../queryTables/queryTable150.xml"/></Relationships>
</file>

<file path=xl/worksheets/_rels/sheet52.xml.rels><?xml version="1.0" encoding="UTF-8" standalone="yes"?>
<Relationships xmlns="http://schemas.openxmlformats.org/package/2006/relationships"><Relationship Id="rId3" Type="http://schemas.openxmlformats.org/officeDocument/2006/relationships/queryTable" Target="../queryTables/queryTable151.xml"/><Relationship Id="rId2" Type="http://schemas.openxmlformats.org/officeDocument/2006/relationships/drawing" Target="../drawings/drawing49.xml"/><Relationship Id="rId1" Type="http://schemas.openxmlformats.org/officeDocument/2006/relationships/printerSettings" Target="../printerSettings/printerSettings50.bin"/><Relationship Id="rId6" Type="http://schemas.openxmlformats.org/officeDocument/2006/relationships/queryTable" Target="../queryTables/queryTable154.xml"/><Relationship Id="rId5" Type="http://schemas.openxmlformats.org/officeDocument/2006/relationships/queryTable" Target="../queryTables/queryTable153.xml"/><Relationship Id="rId4" Type="http://schemas.openxmlformats.org/officeDocument/2006/relationships/queryTable" Target="../queryTables/queryTable152.xml"/></Relationships>
</file>

<file path=xl/worksheets/_rels/sheet53.xml.rels><?xml version="1.0" encoding="UTF-8" standalone="yes"?>
<Relationships xmlns="http://schemas.openxmlformats.org/package/2006/relationships"><Relationship Id="rId3" Type="http://schemas.openxmlformats.org/officeDocument/2006/relationships/queryTable" Target="../queryTables/queryTable155.xml"/><Relationship Id="rId2" Type="http://schemas.openxmlformats.org/officeDocument/2006/relationships/drawing" Target="../drawings/drawing50.xml"/><Relationship Id="rId1" Type="http://schemas.openxmlformats.org/officeDocument/2006/relationships/printerSettings" Target="../printerSettings/printerSettings51.bin"/><Relationship Id="rId5" Type="http://schemas.openxmlformats.org/officeDocument/2006/relationships/queryTable" Target="../queryTables/queryTable157.xml"/><Relationship Id="rId4" Type="http://schemas.openxmlformats.org/officeDocument/2006/relationships/queryTable" Target="../queryTables/queryTable156.xml"/></Relationships>
</file>

<file path=xl/worksheets/_rels/sheet54.xml.rels><?xml version="1.0" encoding="UTF-8" standalone="yes"?>
<Relationships xmlns="http://schemas.openxmlformats.org/package/2006/relationships"><Relationship Id="rId3" Type="http://schemas.openxmlformats.org/officeDocument/2006/relationships/queryTable" Target="../queryTables/queryTable158.xml"/><Relationship Id="rId2" Type="http://schemas.openxmlformats.org/officeDocument/2006/relationships/drawing" Target="../drawings/drawing51.xml"/><Relationship Id="rId1" Type="http://schemas.openxmlformats.org/officeDocument/2006/relationships/printerSettings" Target="../printerSettings/printerSettings52.bin"/><Relationship Id="rId6" Type="http://schemas.openxmlformats.org/officeDocument/2006/relationships/queryTable" Target="../queryTables/queryTable161.xml"/><Relationship Id="rId5" Type="http://schemas.openxmlformats.org/officeDocument/2006/relationships/queryTable" Target="../queryTables/queryTable160.xml"/><Relationship Id="rId4" Type="http://schemas.openxmlformats.org/officeDocument/2006/relationships/queryTable" Target="../queryTables/queryTable159.xml"/></Relationships>
</file>

<file path=xl/worksheets/_rels/sheet55.xml.rels><?xml version="1.0" encoding="UTF-8" standalone="yes"?>
<Relationships xmlns="http://schemas.openxmlformats.org/package/2006/relationships"><Relationship Id="rId3" Type="http://schemas.openxmlformats.org/officeDocument/2006/relationships/queryTable" Target="../queryTables/queryTable162.xml"/><Relationship Id="rId2" Type="http://schemas.openxmlformats.org/officeDocument/2006/relationships/drawing" Target="../drawings/drawing52.xml"/><Relationship Id="rId1" Type="http://schemas.openxmlformats.org/officeDocument/2006/relationships/printerSettings" Target="../printerSettings/printerSettings53.bin"/><Relationship Id="rId4" Type="http://schemas.openxmlformats.org/officeDocument/2006/relationships/queryTable" Target="../queryTables/queryTable163.xml"/></Relationships>
</file>

<file path=xl/worksheets/_rels/sheet56.xml.rels><?xml version="1.0" encoding="UTF-8" standalone="yes"?>
<Relationships xmlns="http://schemas.openxmlformats.org/package/2006/relationships"><Relationship Id="rId3" Type="http://schemas.openxmlformats.org/officeDocument/2006/relationships/queryTable" Target="../queryTables/queryTable164.xml"/><Relationship Id="rId2" Type="http://schemas.openxmlformats.org/officeDocument/2006/relationships/drawing" Target="../drawings/drawing53.xml"/><Relationship Id="rId1" Type="http://schemas.openxmlformats.org/officeDocument/2006/relationships/printerSettings" Target="../printerSettings/printerSettings54.bin"/><Relationship Id="rId6" Type="http://schemas.openxmlformats.org/officeDocument/2006/relationships/queryTable" Target="../queryTables/queryTable167.xml"/><Relationship Id="rId5" Type="http://schemas.openxmlformats.org/officeDocument/2006/relationships/queryTable" Target="../queryTables/queryTable166.xml"/><Relationship Id="rId4" Type="http://schemas.openxmlformats.org/officeDocument/2006/relationships/queryTable" Target="../queryTables/queryTable165.xml"/></Relationships>
</file>

<file path=xl/worksheets/_rels/sheet57.xml.rels><?xml version="1.0" encoding="UTF-8" standalone="yes"?>
<Relationships xmlns="http://schemas.openxmlformats.org/package/2006/relationships"><Relationship Id="rId3" Type="http://schemas.openxmlformats.org/officeDocument/2006/relationships/queryTable" Target="../queryTables/queryTable168.xml"/><Relationship Id="rId2" Type="http://schemas.openxmlformats.org/officeDocument/2006/relationships/drawing" Target="../drawings/drawing54.xml"/><Relationship Id="rId1" Type="http://schemas.openxmlformats.org/officeDocument/2006/relationships/printerSettings" Target="../printerSettings/printerSettings55.bin"/><Relationship Id="rId6" Type="http://schemas.openxmlformats.org/officeDocument/2006/relationships/queryTable" Target="../queryTables/queryTable171.xml"/><Relationship Id="rId5" Type="http://schemas.openxmlformats.org/officeDocument/2006/relationships/queryTable" Target="../queryTables/queryTable170.xml"/><Relationship Id="rId4" Type="http://schemas.openxmlformats.org/officeDocument/2006/relationships/queryTable" Target="../queryTables/queryTable16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B758C-82CD-4AE4-8B3A-A35D940A2CBD}">
  <sheetPr codeName="Sheet57"/>
  <dimension ref="A1:IV67"/>
  <sheetViews>
    <sheetView tabSelected="1" workbookViewId="0">
      <selection activeCell="H11" sqref="H11"/>
    </sheetView>
  </sheetViews>
  <sheetFormatPr defaultRowHeight="15" x14ac:dyDescent="0.25"/>
  <cols>
    <col min="1" max="1" width="16.7109375" style="2" bestFit="1" customWidth="1"/>
    <col min="2" max="2" width="14.5703125" style="2" bestFit="1" customWidth="1"/>
    <col min="3" max="3" width="140.42578125" style="2" customWidth="1"/>
    <col min="4" max="256" width="9.140625" style="2"/>
    <col min="257" max="257" width="16.7109375" style="2" bestFit="1" customWidth="1"/>
    <col min="258" max="258" width="14.5703125" style="2" bestFit="1" customWidth="1"/>
    <col min="259" max="259" width="63" style="2" bestFit="1" customWidth="1"/>
    <col min="260" max="512" width="9.140625" style="2"/>
    <col min="513" max="513" width="16.7109375" style="2" bestFit="1" customWidth="1"/>
    <col min="514" max="514" width="14.5703125" style="2" bestFit="1" customWidth="1"/>
    <col min="515" max="515" width="63" style="2" bestFit="1" customWidth="1"/>
    <col min="516" max="768" width="9.140625" style="2"/>
    <col min="769" max="769" width="16.7109375" style="2" bestFit="1" customWidth="1"/>
    <col min="770" max="770" width="14.5703125" style="2" bestFit="1" customWidth="1"/>
    <col min="771" max="771" width="63" style="2" bestFit="1" customWidth="1"/>
    <col min="772" max="1024" width="9.140625" style="2"/>
    <col min="1025" max="1025" width="16.7109375" style="2" bestFit="1" customWidth="1"/>
    <col min="1026" max="1026" width="14.5703125" style="2" bestFit="1" customWidth="1"/>
    <col min="1027" max="1027" width="63" style="2" bestFit="1" customWidth="1"/>
    <col min="1028" max="1280" width="9.140625" style="2"/>
    <col min="1281" max="1281" width="16.7109375" style="2" bestFit="1" customWidth="1"/>
    <col min="1282" max="1282" width="14.5703125" style="2" bestFit="1" customWidth="1"/>
    <col min="1283" max="1283" width="63" style="2" bestFit="1" customWidth="1"/>
    <col min="1284" max="1536" width="9.140625" style="2"/>
    <col min="1537" max="1537" width="16.7109375" style="2" bestFit="1" customWidth="1"/>
    <col min="1538" max="1538" width="14.5703125" style="2" bestFit="1" customWidth="1"/>
    <col min="1539" max="1539" width="63" style="2" bestFit="1" customWidth="1"/>
    <col min="1540" max="1792" width="9.140625" style="2"/>
    <col min="1793" max="1793" width="16.7109375" style="2" bestFit="1" customWidth="1"/>
    <col min="1794" max="1794" width="14.5703125" style="2" bestFit="1" customWidth="1"/>
    <col min="1795" max="1795" width="63" style="2" bestFit="1" customWidth="1"/>
    <col min="1796" max="2048" width="9.140625" style="2"/>
    <col min="2049" max="2049" width="16.7109375" style="2" bestFit="1" customWidth="1"/>
    <col min="2050" max="2050" width="14.5703125" style="2" bestFit="1" customWidth="1"/>
    <col min="2051" max="2051" width="63" style="2" bestFit="1" customWidth="1"/>
    <col min="2052" max="2304" width="9.140625" style="2"/>
    <col min="2305" max="2305" width="16.7109375" style="2" bestFit="1" customWidth="1"/>
    <col min="2306" max="2306" width="14.5703125" style="2" bestFit="1" customWidth="1"/>
    <col min="2307" max="2307" width="63" style="2" bestFit="1" customWidth="1"/>
    <col min="2308" max="2560" width="9.140625" style="2"/>
    <col min="2561" max="2561" width="16.7109375" style="2" bestFit="1" customWidth="1"/>
    <col min="2562" max="2562" width="14.5703125" style="2" bestFit="1" customWidth="1"/>
    <col min="2563" max="2563" width="63" style="2" bestFit="1" customWidth="1"/>
    <col min="2564" max="2816" width="9.140625" style="2"/>
    <col min="2817" max="2817" width="16.7109375" style="2" bestFit="1" customWidth="1"/>
    <col min="2818" max="2818" width="14.5703125" style="2" bestFit="1" customWidth="1"/>
    <col min="2819" max="2819" width="63" style="2" bestFit="1" customWidth="1"/>
    <col min="2820" max="3072" width="9.140625" style="2"/>
    <col min="3073" max="3073" width="16.7109375" style="2" bestFit="1" customWidth="1"/>
    <col min="3074" max="3074" width="14.5703125" style="2" bestFit="1" customWidth="1"/>
    <col min="3075" max="3075" width="63" style="2" bestFit="1" customWidth="1"/>
    <col min="3076" max="3328" width="9.140625" style="2"/>
    <col min="3329" max="3329" width="16.7109375" style="2" bestFit="1" customWidth="1"/>
    <col min="3330" max="3330" width="14.5703125" style="2" bestFit="1" customWidth="1"/>
    <col min="3331" max="3331" width="63" style="2" bestFit="1" customWidth="1"/>
    <col min="3332" max="3584" width="9.140625" style="2"/>
    <col min="3585" max="3585" width="16.7109375" style="2" bestFit="1" customWidth="1"/>
    <col min="3586" max="3586" width="14.5703125" style="2" bestFit="1" customWidth="1"/>
    <col min="3587" max="3587" width="63" style="2" bestFit="1" customWidth="1"/>
    <col min="3588" max="3840" width="9.140625" style="2"/>
    <col min="3841" max="3841" width="16.7109375" style="2" bestFit="1" customWidth="1"/>
    <col min="3842" max="3842" width="14.5703125" style="2" bestFit="1" customWidth="1"/>
    <col min="3843" max="3843" width="63" style="2" bestFit="1" customWidth="1"/>
    <col min="3844" max="4096" width="9.140625" style="2"/>
    <col min="4097" max="4097" width="16.7109375" style="2" bestFit="1" customWidth="1"/>
    <col min="4098" max="4098" width="14.5703125" style="2" bestFit="1" customWidth="1"/>
    <col min="4099" max="4099" width="63" style="2" bestFit="1" customWidth="1"/>
    <col min="4100" max="4352" width="9.140625" style="2"/>
    <col min="4353" max="4353" width="16.7109375" style="2" bestFit="1" customWidth="1"/>
    <col min="4354" max="4354" width="14.5703125" style="2" bestFit="1" customWidth="1"/>
    <col min="4355" max="4355" width="63" style="2" bestFit="1" customWidth="1"/>
    <col min="4356" max="4608" width="9.140625" style="2"/>
    <col min="4609" max="4609" width="16.7109375" style="2" bestFit="1" customWidth="1"/>
    <col min="4610" max="4610" width="14.5703125" style="2" bestFit="1" customWidth="1"/>
    <col min="4611" max="4611" width="63" style="2" bestFit="1" customWidth="1"/>
    <col min="4612" max="4864" width="9.140625" style="2"/>
    <col min="4865" max="4865" width="16.7109375" style="2" bestFit="1" customWidth="1"/>
    <col min="4866" max="4866" width="14.5703125" style="2" bestFit="1" customWidth="1"/>
    <col min="4867" max="4867" width="63" style="2" bestFit="1" customWidth="1"/>
    <col min="4868" max="5120" width="9.140625" style="2"/>
    <col min="5121" max="5121" width="16.7109375" style="2" bestFit="1" customWidth="1"/>
    <col min="5122" max="5122" width="14.5703125" style="2" bestFit="1" customWidth="1"/>
    <col min="5123" max="5123" width="63" style="2" bestFit="1" customWidth="1"/>
    <col min="5124" max="5376" width="9.140625" style="2"/>
    <col min="5377" max="5377" width="16.7109375" style="2" bestFit="1" customWidth="1"/>
    <col min="5378" max="5378" width="14.5703125" style="2" bestFit="1" customWidth="1"/>
    <col min="5379" max="5379" width="63" style="2" bestFit="1" customWidth="1"/>
    <col min="5380" max="5632" width="9.140625" style="2"/>
    <col min="5633" max="5633" width="16.7109375" style="2" bestFit="1" customWidth="1"/>
    <col min="5634" max="5634" width="14.5703125" style="2" bestFit="1" customWidth="1"/>
    <col min="5635" max="5635" width="63" style="2" bestFit="1" customWidth="1"/>
    <col min="5636" max="5888" width="9.140625" style="2"/>
    <col min="5889" max="5889" width="16.7109375" style="2" bestFit="1" customWidth="1"/>
    <col min="5890" max="5890" width="14.5703125" style="2" bestFit="1" customWidth="1"/>
    <col min="5891" max="5891" width="63" style="2" bestFit="1" customWidth="1"/>
    <col min="5892" max="6144" width="9.140625" style="2"/>
    <col min="6145" max="6145" width="16.7109375" style="2" bestFit="1" customWidth="1"/>
    <col min="6146" max="6146" width="14.5703125" style="2" bestFit="1" customWidth="1"/>
    <col min="6147" max="6147" width="63" style="2" bestFit="1" customWidth="1"/>
    <col min="6148" max="6400" width="9.140625" style="2"/>
    <col min="6401" max="6401" width="16.7109375" style="2" bestFit="1" customWidth="1"/>
    <col min="6402" max="6402" width="14.5703125" style="2" bestFit="1" customWidth="1"/>
    <col min="6403" max="6403" width="63" style="2" bestFit="1" customWidth="1"/>
    <col min="6404" max="6656" width="9.140625" style="2"/>
    <col min="6657" max="6657" width="16.7109375" style="2" bestFit="1" customWidth="1"/>
    <col min="6658" max="6658" width="14.5703125" style="2" bestFit="1" customWidth="1"/>
    <col min="6659" max="6659" width="63" style="2" bestFit="1" customWidth="1"/>
    <col min="6660" max="6912" width="9.140625" style="2"/>
    <col min="6913" max="6913" width="16.7109375" style="2" bestFit="1" customWidth="1"/>
    <col min="6914" max="6914" width="14.5703125" style="2" bestFit="1" customWidth="1"/>
    <col min="6915" max="6915" width="63" style="2" bestFit="1" customWidth="1"/>
    <col min="6916" max="7168" width="9.140625" style="2"/>
    <col min="7169" max="7169" width="16.7109375" style="2" bestFit="1" customWidth="1"/>
    <col min="7170" max="7170" width="14.5703125" style="2" bestFit="1" customWidth="1"/>
    <col min="7171" max="7171" width="63" style="2" bestFit="1" customWidth="1"/>
    <col min="7172" max="7424" width="9.140625" style="2"/>
    <col min="7425" max="7425" width="16.7109375" style="2" bestFit="1" customWidth="1"/>
    <col min="7426" max="7426" width="14.5703125" style="2" bestFit="1" customWidth="1"/>
    <col min="7427" max="7427" width="63" style="2" bestFit="1" customWidth="1"/>
    <col min="7428" max="7680" width="9.140625" style="2"/>
    <col min="7681" max="7681" width="16.7109375" style="2" bestFit="1" customWidth="1"/>
    <col min="7682" max="7682" width="14.5703125" style="2" bestFit="1" customWidth="1"/>
    <col min="7683" max="7683" width="63" style="2" bestFit="1" customWidth="1"/>
    <col min="7684" max="7936" width="9.140625" style="2"/>
    <col min="7937" max="7937" width="16.7109375" style="2" bestFit="1" customWidth="1"/>
    <col min="7938" max="7938" width="14.5703125" style="2" bestFit="1" customWidth="1"/>
    <col min="7939" max="7939" width="63" style="2" bestFit="1" customWidth="1"/>
    <col min="7940" max="8192" width="9.140625" style="2"/>
    <col min="8193" max="8193" width="16.7109375" style="2" bestFit="1" customWidth="1"/>
    <col min="8194" max="8194" width="14.5703125" style="2" bestFit="1" customWidth="1"/>
    <col min="8195" max="8195" width="63" style="2" bestFit="1" customWidth="1"/>
    <col min="8196" max="8448" width="9.140625" style="2"/>
    <col min="8449" max="8449" width="16.7109375" style="2" bestFit="1" customWidth="1"/>
    <col min="8450" max="8450" width="14.5703125" style="2" bestFit="1" customWidth="1"/>
    <col min="8451" max="8451" width="63" style="2" bestFit="1" customWidth="1"/>
    <col min="8452" max="8704" width="9.140625" style="2"/>
    <col min="8705" max="8705" width="16.7109375" style="2" bestFit="1" customWidth="1"/>
    <col min="8706" max="8706" width="14.5703125" style="2" bestFit="1" customWidth="1"/>
    <col min="8707" max="8707" width="63" style="2" bestFit="1" customWidth="1"/>
    <col min="8708" max="8960" width="9.140625" style="2"/>
    <col min="8961" max="8961" width="16.7109375" style="2" bestFit="1" customWidth="1"/>
    <col min="8962" max="8962" width="14.5703125" style="2" bestFit="1" customWidth="1"/>
    <col min="8963" max="8963" width="63" style="2" bestFit="1" customWidth="1"/>
    <col min="8964" max="9216" width="9.140625" style="2"/>
    <col min="9217" max="9217" width="16.7109375" style="2" bestFit="1" customWidth="1"/>
    <col min="9218" max="9218" width="14.5703125" style="2" bestFit="1" customWidth="1"/>
    <col min="9219" max="9219" width="63" style="2" bestFit="1" customWidth="1"/>
    <col min="9220" max="9472" width="9.140625" style="2"/>
    <col min="9473" max="9473" width="16.7109375" style="2" bestFit="1" customWidth="1"/>
    <col min="9474" max="9474" width="14.5703125" style="2" bestFit="1" customWidth="1"/>
    <col min="9475" max="9475" width="63" style="2" bestFit="1" customWidth="1"/>
    <col min="9476" max="9728" width="9.140625" style="2"/>
    <col min="9729" max="9729" width="16.7109375" style="2" bestFit="1" customWidth="1"/>
    <col min="9730" max="9730" width="14.5703125" style="2" bestFit="1" customWidth="1"/>
    <col min="9731" max="9731" width="63" style="2" bestFit="1" customWidth="1"/>
    <col min="9732" max="9984" width="9.140625" style="2"/>
    <col min="9985" max="9985" width="16.7109375" style="2" bestFit="1" customWidth="1"/>
    <col min="9986" max="9986" width="14.5703125" style="2" bestFit="1" customWidth="1"/>
    <col min="9987" max="9987" width="63" style="2" bestFit="1" customWidth="1"/>
    <col min="9988" max="10240" width="9.140625" style="2"/>
    <col min="10241" max="10241" width="16.7109375" style="2" bestFit="1" customWidth="1"/>
    <col min="10242" max="10242" width="14.5703125" style="2" bestFit="1" customWidth="1"/>
    <col min="10243" max="10243" width="63" style="2" bestFit="1" customWidth="1"/>
    <col min="10244" max="10496" width="9.140625" style="2"/>
    <col min="10497" max="10497" width="16.7109375" style="2" bestFit="1" customWidth="1"/>
    <col min="10498" max="10498" width="14.5703125" style="2" bestFit="1" customWidth="1"/>
    <col min="10499" max="10499" width="63" style="2" bestFit="1" customWidth="1"/>
    <col min="10500" max="10752" width="9.140625" style="2"/>
    <col min="10753" max="10753" width="16.7109375" style="2" bestFit="1" customWidth="1"/>
    <col min="10754" max="10754" width="14.5703125" style="2" bestFit="1" customWidth="1"/>
    <col min="10755" max="10755" width="63" style="2" bestFit="1" customWidth="1"/>
    <col min="10756" max="11008" width="9.140625" style="2"/>
    <col min="11009" max="11009" width="16.7109375" style="2" bestFit="1" customWidth="1"/>
    <col min="11010" max="11010" width="14.5703125" style="2" bestFit="1" customWidth="1"/>
    <col min="11011" max="11011" width="63" style="2" bestFit="1" customWidth="1"/>
    <col min="11012" max="11264" width="9.140625" style="2"/>
    <col min="11265" max="11265" width="16.7109375" style="2" bestFit="1" customWidth="1"/>
    <col min="11266" max="11266" width="14.5703125" style="2" bestFit="1" customWidth="1"/>
    <col min="11267" max="11267" width="63" style="2" bestFit="1" customWidth="1"/>
    <col min="11268" max="11520" width="9.140625" style="2"/>
    <col min="11521" max="11521" width="16.7109375" style="2" bestFit="1" customWidth="1"/>
    <col min="11522" max="11522" width="14.5703125" style="2" bestFit="1" customWidth="1"/>
    <col min="11523" max="11523" width="63" style="2" bestFit="1" customWidth="1"/>
    <col min="11524" max="11776" width="9.140625" style="2"/>
    <col min="11777" max="11777" width="16.7109375" style="2" bestFit="1" customWidth="1"/>
    <col min="11778" max="11778" width="14.5703125" style="2" bestFit="1" customWidth="1"/>
    <col min="11779" max="11779" width="63" style="2" bestFit="1" customWidth="1"/>
    <col min="11780" max="12032" width="9.140625" style="2"/>
    <col min="12033" max="12033" width="16.7109375" style="2" bestFit="1" customWidth="1"/>
    <col min="12034" max="12034" width="14.5703125" style="2" bestFit="1" customWidth="1"/>
    <col min="12035" max="12035" width="63" style="2" bestFit="1" customWidth="1"/>
    <col min="12036" max="12288" width="9.140625" style="2"/>
    <col min="12289" max="12289" width="16.7109375" style="2" bestFit="1" customWidth="1"/>
    <col min="12290" max="12290" width="14.5703125" style="2" bestFit="1" customWidth="1"/>
    <col min="12291" max="12291" width="63" style="2" bestFit="1" customWidth="1"/>
    <col min="12292" max="12544" width="9.140625" style="2"/>
    <col min="12545" max="12545" width="16.7109375" style="2" bestFit="1" customWidth="1"/>
    <col min="12546" max="12546" width="14.5703125" style="2" bestFit="1" customWidth="1"/>
    <col min="12547" max="12547" width="63" style="2" bestFit="1" customWidth="1"/>
    <col min="12548" max="12800" width="9.140625" style="2"/>
    <col min="12801" max="12801" width="16.7109375" style="2" bestFit="1" customWidth="1"/>
    <col min="12802" max="12802" width="14.5703125" style="2" bestFit="1" customWidth="1"/>
    <col min="12803" max="12803" width="63" style="2" bestFit="1" customWidth="1"/>
    <col min="12804" max="13056" width="9.140625" style="2"/>
    <col min="13057" max="13057" width="16.7109375" style="2" bestFit="1" customWidth="1"/>
    <col min="13058" max="13058" width="14.5703125" style="2" bestFit="1" customWidth="1"/>
    <col min="13059" max="13059" width="63" style="2" bestFit="1" customWidth="1"/>
    <col min="13060" max="13312" width="9.140625" style="2"/>
    <col min="13313" max="13313" width="16.7109375" style="2" bestFit="1" customWidth="1"/>
    <col min="13314" max="13314" width="14.5703125" style="2" bestFit="1" customWidth="1"/>
    <col min="13315" max="13315" width="63" style="2" bestFit="1" customWidth="1"/>
    <col min="13316" max="13568" width="9.140625" style="2"/>
    <col min="13569" max="13569" width="16.7109375" style="2" bestFit="1" customWidth="1"/>
    <col min="13570" max="13570" width="14.5703125" style="2" bestFit="1" customWidth="1"/>
    <col min="13571" max="13571" width="63" style="2" bestFit="1" customWidth="1"/>
    <col min="13572" max="13824" width="9.140625" style="2"/>
    <col min="13825" max="13825" width="16.7109375" style="2" bestFit="1" customWidth="1"/>
    <col min="13826" max="13826" width="14.5703125" style="2" bestFit="1" customWidth="1"/>
    <col min="13827" max="13827" width="63" style="2" bestFit="1" customWidth="1"/>
    <col min="13828" max="14080" width="9.140625" style="2"/>
    <col min="14081" max="14081" width="16.7109375" style="2" bestFit="1" customWidth="1"/>
    <col min="14082" max="14082" width="14.5703125" style="2" bestFit="1" customWidth="1"/>
    <col min="14083" max="14083" width="63" style="2" bestFit="1" customWidth="1"/>
    <col min="14084" max="14336" width="9.140625" style="2"/>
    <col min="14337" max="14337" width="16.7109375" style="2" bestFit="1" customWidth="1"/>
    <col min="14338" max="14338" width="14.5703125" style="2" bestFit="1" customWidth="1"/>
    <col min="14339" max="14339" width="63" style="2" bestFit="1" customWidth="1"/>
    <col min="14340" max="14592" width="9.140625" style="2"/>
    <col min="14593" max="14593" width="16.7109375" style="2" bestFit="1" customWidth="1"/>
    <col min="14594" max="14594" width="14.5703125" style="2" bestFit="1" customWidth="1"/>
    <col min="14595" max="14595" width="63" style="2" bestFit="1" customWidth="1"/>
    <col min="14596" max="14848" width="9.140625" style="2"/>
    <col min="14849" max="14849" width="16.7109375" style="2" bestFit="1" customWidth="1"/>
    <col min="14850" max="14850" width="14.5703125" style="2" bestFit="1" customWidth="1"/>
    <col min="14851" max="14851" width="63" style="2" bestFit="1" customWidth="1"/>
    <col min="14852" max="15104" width="9.140625" style="2"/>
    <col min="15105" max="15105" width="16.7109375" style="2" bestFit="1" customWidth="1"/>
    <col min="15106" max="15106" width="14.5703125" style="2" bestFit="1" customWidth="1"/>
    <col min="15107" max="15107" width="63" style="2" bestFit="1" customWidth="1"/>
    <col min="15108" max="15360" width="9.140625" style="2"/>
    <col min="15361" max="15361" width="16.7109375" style="2" bestFit="1" customWidth="1"/>
    <col min="15362" max="15362" width="14.5703125" style="2" bestFit="1" customWidth="1"/>
    <col min="15363" max="15363" width="63" style="2" bestFit="1" customWidth="1"/>
    <col min="15364" max="15616" width="9.140625" style="2"/>
    <col min="15617" max="15617" width="16.7109375" style="2" bestFit="1" customWidth="1"/>
    <col min="15618" max="15618" width="14.5703125" style="2" bestFit="1" customWidth="1"/>
    <col min="15619" max="15619" width="63" style="2" bestFit="1" customWidth="1"/>
    <col min="15620" max="15872" width="9.140625" style="2"/>
    <col min="15873" max="15873" width="16.7109375" style="2" bestFit="1" customWidth="1"/>
    <col min="15874" max="15874" width="14.5703125" style="2" bestFit="1" customWidth="1"/>
    <col min="15875" max="15875" width="63" style="2" bestFit="1" customWidth="1"/>
    <col min="15876" max="16128" width="9.140625" style="2"/>
    <col min="16129" max="16129" width="16.7109375" style="2" bestFit="1" customWidth="1"/>
    <col min="16130" max="16130" width="14.5703125" style="2" bestFit="1" customWidth="1"/>
    <col min="16131" max="16131" width="63" style="2" bestFit="1" customWidth="1"/>
    <col min="16132" max="16384" width="9.140625" style="2"/>
  </cols>
  <sheetData>
    <row r="1" spans="1:3" x14ac:dyDescent="0.25">
      <c r="A1" s="195" t="s">
        <v>0</v>
      </c>
      <c r="B1" s="195"/>
      <c r="C1" s="195"/>
    </row>
    <row r="2" spans="1:3" x14ac:dyDescent="0.25">
      <c r="A2" s="3" t="s">
        <v>1</v>
      </c>
      <c r="B2" s="3" t="s">
        <v>2</v>
      </c>
      <c r="C2" s="3" t="s">
        <v>3</v>
      </c>
    </row>
    <row r="3" spans="1:3" x14ac:dyDescent="0.25">
      <c r="A3" s="40" t="s">
        <v>33</v>
      </c>
      <c r="B3" s="40" t="s">
        <v>34</v>
      </c>
      <c r="C3" s="40" t="s">
        <v>35</v>
      </c>
    </row>
    <row r="4" spans="1:3" x14ac:dyDescent="0.25">
      <c r="A4" s="40" t="s">
        <v>33</v>
      </c>
      <c r="B4" s="40" t="s">
        <v>36</v>
      </c>
      <c r="C4" s="40" t="s">
        <v>37</v>
      </c>
    </row>
    <row r="5" spans="1:3" x14ac:dyDescent="0.25">
      <c r="A5" s="40" t="s">
        <v>33</v>
      </c>
      <c r="B5" s="40" t="s">
        <v>38</v>
      </c>
      <c r="C5" s="40" t="s">
        <v>39</v>
      </c>
    </row>
    <row r="6" spans="1:3" x14ac:dyDescent="0.25">
      <c r="A6" s="40" t="s">
        <v>4</v>
      </c>
      <c r="B6" s="40" t="s">
        <v>5</v>
      </c>
      <c r="C6" s="40" t="s">
        <v>6</v>
      </c>
    </row>
    <row r="7" spans="1:3" x14ac:dyDescent="0.25">
      <c r="A7" s="40" t="s">
        <v>33</v>
      </c>
      <c r="B7" s="40" t="s">
        <v>40</v>
      </c>
      <c r="C7" s="40" t="s">
        <v>41</v>
      </c>
    </row>
    <row r="8" spans="1:3" x14ac:dyDescent="0.25">
      <c r="A8" s="40" t="s">
        <v>4</v>
      </c>
      <c r="B8" s="40" t="s">
        <v>7</v>
      </c>
      <c r="C8" s="40" t="s">
        <v>2441</v>
      </c>
    </row>
    <row r="9" spans="1:3" x14ac:dyDescent="0.25">
      <c r="A9" s="40" t="s">
        <v>4</v>
      </c>
      <c r="B9" s="40" t="s">
        <v>9</v>
      </c>
      <c r="C9" s="40" t="s">
        <v>10</v>
      </c>
    </row>
    <row r="10" spans="1:3" x14ac:dyDescent="0.25">
      <c r="A10" s="40" t="s">
        <v>33</v>
      </c>
      <c r="B10" s="40" t="s">
        <v>42</v>
      </c>
      <c r="C10" s="40" t="s">
        <v>43</v>
      </c>
    </row>
    <row r="11" spans="1:3" x14ac:dyDescent="0.25">
      <c r="A11" s="40" t="s">
        <v>33</v>
      </c>
      <c r="B11" s="40" t="s">
        <v>44</v>
      </c>
      <c r="C11" s="40" t="s">
        <v>45</v>
      </c>
    </row>
    <row r="12" spans="1:3" x14ac:dyDescent="0.25">
      <c r="A12" s="40" t="s">
        <v>33</v>
      </c>
      <c r="B12" s="40" t="s">
        <v>46</v>
      </c>
      <c r="C12" s="40" t="s">
        <v>47</v>
      </c>
    </row>
    <row r="13" spans="1:3" x14ac:dyDescent="0.25">
      <c r="A13" s="40" t="s">
        <v>33</v>
      </c>
      <c r="B13" s="40" t="s">
        <v>48</v>
      </c>
      <c r="C13" s="40" t="s">
        <v>49</v>
      </c>
    </row>
    <row r="14" spans="1:3" x14ac:dyDescent="0.25">
      <c r="A14" s="40" t="s">
        <v>33</v>
      </c>
      <c r="B14" s="40" t="s">
        <v>50</v>
      </c>
      <c r="C14" s="40" t="s">
        <v>51</v>
      </c>
    </row>
    <row r="15" spans="1:3" x14ac:dyDescent="0.25">
      <c r="A15" s="40" t="s">
        <v>33</v>
      </c>
      <c r="B15" s="40" t="s">
        <v>52</v>
      </c>
      <c r="C15" s="40" t="s">
        <v>53</v>
      </c>
    </row>
    <row r="16" spans="1:3" x14ac:dyDescent="0.25">
      <c r="A16" s="40" t="s">
        <v>33</v>
      </c>
      <c r="B16" s="40" t="s">
        <v>54</v>
      </c>
      <c r="C16" s="40" t="s">
        <v>55</v>
      </c>
    </row>
    <row r="17" spans="1:3" x14ac:dyDescent="0.25">
      <c r="A17" s="40" t="s">
        <v>4</v>
      </c>
      <c r="B17" s="40" t="s">
        <v>11</v>
      </c>
      <c r="C17" s="40" t="s">
        <v>12</v>
      </c>
    </row>
    <row r="18" spans="1:3" x14ac:dyDescent="0.25">
      <c r="A18" s="40" t="s">
        <v>33</v>
      </c>
      <c r="B18" s="40" t="s">
        <v>56</v>
      </c>
      <c r="C18" s="40" t="s">
        <v>57</v>
      </c>
    </row>
    <row r="19" spans="1:3" x14ac:dyDescent="0.25">
      <c r="A19" s="40" t="s">
        <v>4</v>
      </c>
      <c r="B19" s="40" t="s">
        <v>13</v>
      </c>
      <c r="C19" s="40" t="s">
        <v>14</v>
      </c>
    </row>
    <row r="20" spans="1:3" x14ac:dyDescent="0.25">
      <c r="A20" s="40" t="s">
        <v>33</v>
      </c>
      <c r="B20" s="40" t="s">
        <v>58</v>
      </c>
      <c r="C20" s="40" t="s">
        <v>59</v>
      </c>
    </row>
    <row r="21" spans="1:3" x14ac:dyDescent="0.25">
      <c r="A21" s="40" t="s">
        <v>33</v>
      </c>
      <c r="B21" s="40" t="s">
        <v>60</v>
      </c>
      <c r="C21" s="40" t="s">
        <v>61</v>
      </c>
    </row>
    <row r="22" spans="1:3" x14ac:dyDescent="0.25">
      <c r="A22" s="40" t="s">
        <v>33</v>
      </c>
      <c r="B22" s="40" t="s">
        <v>62</v>
      </c>
      <c r="C22" s="40" t="s">
        <v>63</v>
      </c>
    </row>
    <row r="23" spans="1:3" x14ac:dyDescent="0.25">
      <c r="A23" s="40" t="s">
        <v>33</v>
      </c>
      <c r="B23" s="40" t="s">
        <v>64</v>
      </c>
      <c r="C23" s="40" t="s">
        <v>65</v>
      </c>
    </row>
    <row r="24" spans="1:3" x14ac:dyDescent="0.25">
      <c r="A24" s="40" t="s">
        <v>33</v>
      </c>
      <c r="B24" s="40" t="s">
        <v>66</v>
      </c>
      <c r="C24" s="40" t="s">
        <v>67</v>
      </c>
    </row>
    <row r="25" spans="1:3" x14ac:dyDescent="0.25">
      <c r="A25" s="40" t="s">
        <v>33</v>
      </c>
      <c r="B25" s="40" t="s">
        <v>68</v>
      </c>
      <c r="C25" s="40" t="s">
        <v>69</v>
      </c>
    </row>
    <row r="26" spans="1:3" x14ac:dyDescent="0.25">
      <c r="A26" s="40" t="s">
        <v>33</v>
      </c>
      <c r="B26" s="40" t="s">
        <v>70</v>
      </c>
      <c r="C26" s="40" t="s">
        <v>71</v>
      </c>
    </row>
    <row r="27" spans="1:3" x14ac:dyDescent="0.25">
      <c r="A27" s="40" t="s">
        <v>33</v>
      </c>
      <c r="B27" s="40" t="s">
        <v>72</v>
      </c>
      <c r="C27" s="40" t="s">
        <v>73</v>
      </c>
    </row>
    <row r="28" spans="1:3" x14ac:dyDescent="0.25">
      <c r="A28" s="40" t="s">
        <v>33</v>
      </c>
      <c r="B28" s="40" t="s">
        <v>74</v>
      </c>
      <c r="C28" s="40" t="s">
        <v>75</v>
      </c>
    </row>
    <row r="29" spans="1:3" x14ac:dyDescent="0.25">
      <c r="A29" s="40" t="s">
        <v>112</v>
      </c>
      <c r="B29" s="40" t="s">
        <v>113</v>
      </c>
      <c r="C29" s="40" t="s">
        <v>114</v>
      </c>
    </row>
    <row r="30" spans="1:3" x14ac:dyDescent="0.25">
      <c r="A30" s="40" t="s">
        <v>33</v>
      </c>
      <c r="B30" s="40" t="s">
        <v>76</v>
      </c>
      <c r="C30" s="40" t="s">
        <v>77</v>
      </c>
    </row>
    <row r="31" spans="1:3" x14ac:dyDescent="0.25">
      <c r="A31" s="40" t="s">
        <v>4</v>
      </c>
      <c r="B31" s="40" t="s">
        <v>15</v>
      </c>
      <c r="C31" s="40" t="s">
        <v>16</v>
      </c>
    </row>
    <row r="32" spans="1:3" x14ac:dyDescent="0.25">
      <c r="A32" s="40" t="s">
        <v>33</v>
      </c>
      <c r="B32" s="40" t="s">
        <v>78</v>
      </c>
      <c r="C32" s="40" t="s">
        <v>79</v>
      </c>
    </row>
    <row r="33" spans="1:3" x14ac:dyDescent="0.25">
      <c r="A33" s="40" t="s">
        <v>33</v>
      </c>
      <c r="B33" s="40" t="s">
        <v>80</v>
      </c>
      <c r="C33" s="40" t="s">
        <v>81</v>
      </c>
    </row>
    <row r="34" spans="1:3" x14ac:dyDescent="0.25">
      <c r="A34" s="40" t="s">
        <v>33</v>
      </c>
      <c r="B34" s="40" t="s">
        <v>82</v>
      </c>
      <c r="C34" s="40" t="s">
        <v>83</v>
      </c>
    </row>
    <row r="35" spans="1:3" x14ac:dyDescent="0.25">
      <c r="A35" s="40" t="s">
        <v>33</v>
      </c>
      <c r="B35" s="40" t="s">
        <v>84</v>
      </c>
      <c r="C35" s="40" t="s">
        <v>85</v>
      </c>
    </row>
    <row r="36" spans="1:3" x14ac:dyDescent="0.25">
      <c r="A36" s="40" t="s">
        <v>4</v>
      </c>
      <c r="B36" s="40" t="s">
        <v>17</v>
      </c>
      <c r="C36" s="40" t="s">
        <v>18</v>
      </c>
    </row>
    <row r="37" spans="1:3" x14ac:dyDescent="0.25">
      <c r="A37" s="40" t="s">
        <v>4</v>
      </c>
      <c r="B37" s="40" t="s">
        <v>19</v>
      </c>
      <c r="C37" s="40" t="s">
        <v>20</v>
      </c>
    </row>
    <row r="38" spans="1:3" x14ac:dyDescent="0.25">
      <c r="A38" s="40" t="s">
        <v>33</v>
      </c>
      <c r="B38" s="40" t="s">
        <v>86</v>
      </c>
      <c r="C38" s="40" t="s">
        <v>87</v>
      </c>
    </row>
    <row r="39" spans="1:3" x14ac:dyDescent="0.25">
      <c r="A39" s="40" t="s">
        <v>33</v>
      </c>
      <c r="B39" s="40" t="s">
        <v>88</v>
      </c>
      <c r="C39" s="40" t="s">
        <v>89</v>
      </c>
    </row>
    <row r="40" spans="1:3" x14ac:dyDescent="0.25">
      <c r="A40" s="40" t="s">
        <v>33</v>
      </c>
      <c r="B40" s="40" t="s">
        <v>90</v>
      </c>
      <c r="C40" s="40" t="s">
        <v>91</v>
      </c>
    </row>
    <row r="41" spans="1:3" x14ac:dyDescent="0.25">
      <c r="A41" s="40" t="s">
        <v>33</v>
      </c>
      <c r="B41" s="40" t="s">
        <v>92</v>
      </c>
      <c r="C41" s="40" t="s">
        <v>93</v>
      </c>
    </row>
    <row r="42" spans="1:3" x14ac:dyDescent="0.25">
      <c r="A42" s="40" t="s">
        <v>4</v>
      </c>
      <c r="B42" s="40" t="s">
        <v>21</v>
      </c>
      <c r="C42" s="40" t="s">
        <v>22</v>
      </c>
    </row>
    <row r="43" spans="1:3" x14ac:dyDescent="0.25">
      <c r="A43" s="40" t="s">
        <v>4</v>
      </c>
      <c r="B43" s="40" t="s">
        <v>23</v>
      </c>
      <c r="C43" s="40" t="s">
        <v>24</v>
      </c>
    </row>
    <row r="44" spans="1:3" x14ac:dyDescent="0.25">
      <c r="A44" s="40" t="s">
        <v>33</v>
      </c>
      <c r="B44" s="40" t="s">
        <v>94</v>
      </c>
      <c r="C44" s="40" t="s">
        <v>95</v>
      </c>
    </row>
    <row r="45" spans="1:3" x14ac:dyDescent="0.25">
      <c r="A45" s="40" t="s">
        <v>33</v>
      </c>
      <c r="B45" s="40" t="s">
        <v>96</v>
      </c>
      <c r="C45" s="40" t="s">
        <v>97</v>
      </c>
    </row>
    <row r="46" spans="1:3" x14ac:dyDescent="0.25">
      <c r="A46" s="40" t="s">
        <v>4</v>
      </c>
      <c r="B46" s="40" t="s">
        <v>25</v>
      </c>
      <c r="C46" s="40" t="s">
        <v>26</v>
      </c>
    </row>
    <row r="47" spans="1:3" x14ac:dyDescent="0.25">
      <c r="A47" s="40" t="s">
        <v>33</v>
      </c>
      <c r="B47" s="40" t="s">
        <v>98</v>
      </c>
      <c r="C47" s="40" t="s">
        <v>99</v>
      </c>
    </row>
    <row r="48" spans="1:3" x14ac:dyDescent="0.25">
      <c r="A48" s="40" t="s">
        <v>33</v>
      </c>
      <c r="B48" s="40" t="s">
        <v>100</v>
      </c>
      <c r="C48" s="40" t="s">
        <v>101</v>
      </c>
    </row>
    <row r="49" spans="1:256" x14ac:dyDescent="0.25">
      <c r="A49" s="40" t="s">
        <v>33</v>
      </c>
      <c r="B49" s="40" t="s">
        <v>102</v>
      </c>
      <c r="C49" s="40" t="s">
        <v>103</v>
      </c>
    </row>
    <row r="50" spans="1:256" x14ac:dyDescent="0.25">
      <c r="A50" s="40" t="s">
        <v>4</v>
      </c>
      <c r="B50" s="40" t="s">
        <v>27</v>
      </c>
      <c r="C50" s="40" t="s">
        <v>1926</v>
      </c>
    </row>
    <row r="51" spans="1:256" x14ac:dyDescent="0.25">
      <c r="A51" s="40" t="s">
        <v>33</v>
      </c>
      <c r="B51" s="40" t="s">
        <v>104</v>
      </c>
      <c r="C51" s="40" t="s">
        <v>105</v>
      </c>
    </row>
    <row r="52" spans="1:256" x14ac:dyDescent="0.25">
      <c r="A52" s="40" t="s">
        <v>33</v>
      </c>
      <c r="B52" s="40" t="s">
        <v>106</v>
      </c>
      <c r="C52" s="40" t="s">
        <v>107</v>
      </c>
    </row>
    <row r="53" spans="1:256" x14ac:dyDescent="0.25">
      <c r="A53" s="40" t="s">
        <v>33</v>
      </c>
      <c r="B53" s="40" t="s">
        <v>108</v>
      </c>
      <c r="C53" s="40" t="s">
        <v>109</v>
      </c>
    </row>
    <row r="54" spans="1:256" x14ac:dyDescent="0.25">
      <c r="A54" s="40" t="s">
        <v>4</v>
      </c>
      <c r="B54" s="40" t="s">
        <v>29</v>
      </c>
      <c r="C54" s="40" t="s">
        <v>1825</v>
      </c>
    </row>
    <row r="55" spans="1:256" x14ac:dyDescent="0.25">
      <c r="A55" s="40" t="s">
        <v>4</v>
      </c>
      <c r="B55" s="40" t="s">
        <v>31</v>
      </c>
      <c r="C55" s="40" t="s">
        <v>32</v>
      </c>
    </row>
    <row r="56" spans="1:256" x14ac:dyDescent="0.25">
      <c r="A56" s="40" t="s">
        <v>33</v>
      </c>
      <c r="B56" s="40" t="s">
        <v>110</v>
      </c>
      <c r="C56" s="40" t="s">
        <v>111</v>
      </c>
    </row>
    <row r="59" spans="1:256" x14ac:dyDescent="0.25">
      <c r="A59" s="196" t="s">
        <v>3505</v>
      </c>
      <c r="B59" s="33">
        <v>1</v>
      </c>
      <c r="C59" s="39" t="s">
        <v>3509</v>
      </c>
      <c r="D59" s="51"/>
      <c r="E59" s="51"/>
      <c r="F59" s="51"/>
      <c r="G59" s="51"/>
      <c r="H59" s="51"/>
      <c r="I59" s="51"/>
      <c r="J59" s="51"/>
      <c r="K59" s="51"/>
      <c r="L59" s="51"/>
      <c r="M59" s="51"/>
      <c r="N59" s="51"/>
      <c r="O59" s="51"/>
      <c r="P59" s="51"/>
      <c r="Q59" s="51"/>
      <c r="R59" s="51"/>
      <c r="S59" s="51"/>
      <c r="T59" s="51"/>
      <c r="U59" s="51"/>
      <c r="V59" s="51"/>
      <c r="W59" s="51"/>
      <c r="X59" s="51"/>
      <c r="Y59" s="51"/>
      <c r="Z59" s="51"/>
      <c r="AA59" s="51"/>
      <c r="AB59" s="51"/>
      <c r="AC59" s="51"/>
      <c r="AD59" s="51"/>
      <c r="AE59" s="51"/>
      <c r="AF59" s="51"/>
      <c r="AG59" s="51"/>
      <c r="AH59" s="51"/>
      <c r="AI59" s="51"/>
      <c r="AJ59" s="51"/>
      <c r="AK59" s="51"/>
      <c r="AL59" s="51"/>
      <c r="AM59" s="51"/>
      <c r="AN59" s="51"/>
      <c r="AO59" s="51"/>
      <c r="AP59" s="51"/>
      <c r="AQ59" s="51"/>
      <c r="AR59" s="51"/>
      <c r="AS59" s="51"/>
      <c r="AT59" s="51"/>
      <c r="AU59" s="51"/>
      <c r="AV59" s="51"/>
      <c r="AW59" s="51"/>
      <c r="AX59" s="51"/>
      <c r="AY59" s="51"/>
      <c r="AZ59" s="51"/>
      <c r="BA59" s="51"/>
      <c r="BB59" s="51"/>
      <c r="BC59" s="51"/>
      <c r="BD59" s="51"/>
      <c r="BE59" s="51"/>
      <c r="BF59" s="51"/>
      <c r="BG59" s="51"/>
      <c r="BH59" s="51"/>
      <c r="BI59" s="51"/>
      <c r="BJ59" s="51"/>
      <c r="BK59" s="51"/>
      <c r="BL59" s="51"/>
      <c r="BM59" s="51"/>
      <c r="BN59" s="51"/>
      <c r="BO59" s="51"/>
      <c r="BP59" s="51"/>
      <c r="BQ59" s="51"/>
      <c r="BR59" s="51"/>
      <c r="BS59" s="51"/>
      <c r="BT59" s="51"/>
      <c r="BU59" s="51"/>
      <c r="BV59" s="51"/>
      <c r="BW59" s="51"/>
      <c r="BX59" s="51"/>
      <c r="BY59" s="51"/>
      <c r="BZ59" s="51"/>
      <c r="CA59" s="51"/>
      <c r="CB59" s="51"/>
      <c r="CC59" s="51"/>
      <c r="CD59" s="51"/>
      <c r="CE59" s="51"/>
      <c r="CF59" s="51"/>
      <c r="CG59" s="51"/>
      <c r="CH59" s="51"/>
      <c r="CI59" s="51"/>
      <c r="CJ59" s="51"/>
      <c r="CK59" s="51"/>
      <c r="CL59" s="51"/>
      <c r="CM59" s="51"/>
      <c r="CN59" s="51"/>
      <c r="CO59" s="51"/>
      <c r="CP59" s="51"/>
      <c r="CQ59" s="51"/>
      <c r="CR59" s="51"/>
      <c r="CS59" s="51"/>
      <c r="CT59" s="51"/>
      <c r="CU59" s="51"/>
      <c r="CV59" s="51"/>
      <c r="CW59" s="51"/>
      <c r="CX59" s="51"/>
      <c r="CY59" s="51"/>
      <c r="CZ59" s="51"/>
      <c r="DA59" s="51"/>
      <c r="DB59" s="51"/>
      <c r="DC59" s="51"/>
      <c r="DD59" s="51"/>
      <c r="DE59" s="51"/>
      <c r="DF59" s="51"/>
      <c r="DG59" s="51"/>
      <c r="DH59" s="51"/>
      <c r="DI59" s="51"/>
      <c r="DJ59" s="51"/>
      <c r="DK59" s="51"/>
      <c r="DL59" s="51"/>
      <c r="DM59" s="51"/>
      <c r="DN59" s="51"/>
      <c r="DO59" s="51"/>
      <c r="DP59" s="51"/>
      <c r="DQ59" s="51"/>
      <c r="DR59" s="51"/>
      <c r="DS59" s="51"/>
      <c r="DT59" s="51"/>
      <c r="DU59" s="51"/>
      <c r="DV59" s="51"/>
      <c r="DW59" s="51"/>
      <c r="DX59" s="51"/>
      <c r="DY59" s="51"/>
      <c r="DZ59" s="51"/>
      <c r="EA59" s="51"/>
      <c r="EB59" s="51"/>
      <c r="EC59" s="51"/>
      <c r="ED59" s="51"/>
      <c r="EE59" s="51"/>
      <c r="EF59" s="51"/>
      <c r="EG59" s="51"/>
      <c r="EH59" s="51"/>
      <c r="EI59" s="51"/>
      <c r="EJ59" s="51"/>
      <c r="EK59" s="51"/>
      <c r="EL59" s="51"/>
      <c r="EM59" s="51"/>
      <c r="EN59" s="51"/>
      <c r="EO59" s="51"/>
      <c r="EP59" s="51"/>
      <c r="EQ59" s="51"/>
      <c r="ER59" s="51"/>
      <c r="ES59" s="51"/>
      <c r="ET59" s="51"/>
      <c r="EU59" s="51"/>
      <c r="EV59" s="51"/>
      <c r="EW59" s="51"/>
      <c r="EX59" s="51"/>
      <c r="EY59" s="51"/>
      <c r="EZ59" s="51"/>
      <c r="FA59" s="51"/>
      <c r="FB59" s="51"/>
      <c r="FC59" s="51"/>
      <c r="FD59" s="51"/>
      <c r="FE59" s="51"/>
      <c r="FF59" s="51"/>
      <c r="FG59" s="51"/>
      <c r="FH59" s="51"/>
      <c r="FI59" s="51"/>
      <c r="FJ59" s="51"/>
      <c r="FK59" s="51"/>
      <c r="FL59" s="51"/>
      <c r="FM59" s="51"/>
      <c r="FN59" s="51"/>
      <c r="FO59" s="51"/>
      <c r="FP59" s="51"/>
      <c r="FQ59" s="51"/>
      <c r="FR59" s="51"/>
      <c r="FS59" s="51"/>
      <c r="FT59" s="51"/>
      <c r="FU59" s="51"/>
      <c r="FV59" s="51"/>
      <c r="FW59" s="51"/>
      <c r="FX59" s="51"/>
      <c r="FY59" s="51"/>
      <c r="FZ59" s="51"/>
      <c r="GA59" s="51"/>
      <c r="GB59" s="51"/>
      <c r="GC59" s="51"/>
      <c r="GD59" s="51"/>
      <c r="GE59" s="51"/>
      <c r="GF59" s="51"/>
      <c r="GG59" s="51"/>
      <c r="GH59" s="51"/>
      <c r="GI59" s="51"/>
      <c r="GJ59" s="51"/>
      <c r="GK59" s="51"/>
      <c r="GL59" s="51"/>
      <c r="GM59" s="51"/>
      <c r="GN59" s="51"/>
      <c r="GO59" s="51"/>
      <c r="GP59" s="51"/>
      <c r="GQ59" s="51"/>
      <c r="GR59" s="51"/>
      <c r="GS59" s="51"/>
      <c r="GT59" s="51"/>
      <c r="GU59" s="51"/>
      <c r="GV59" s="51"/>
      <c r="GW59" s="51"/>
      <c r="GX59" s="51"/>
      <c r="GY59" s="51"/>
      <c r="GZ59" s="51"/>
      <c r="HA59" s="51"/>
      <c r="HB59" s="51"/>
      <c r="HC59" s="51"/>
      <c r="HD59" s="51"/>
      <c r="HE59" s="51"/>
      <c r="HF59" s="51"/>
      <c r="HG59" s="51"/>
      <c r="HH59" s="51"/>
      <c r="HI59" s="51"/>
      <c r="HJ59" s="51"/>
      <c r="HK59" s="51"/>
      <c r="HL59" s="51"/>
      <c r="HM59" s="51"/>
      <c r="HN59" s="51"/>
      <c r="HO59" s="51"/>
      <c r="HP59" s="51"/>
      <c r="HQ59" s="51"/>
      <c r="HR59" s="51"/>
      <c r="HS59" s="51"/>
      <c r="HT59" s="51"/>
      <c r="HU59" s="51"/>
      <c r="HV59" s="51"/>
      <c r="HW59" s="51"/>
      <c r="HX59" s="51"/>
      <c r="HY59" s="51"/>
      <c r="HZ59" s="51"/>
      <c r="IA59" s="51"/>
      <c r="IB59" s="51"/>
      <c r="IC59" s="51"/>
      <c r="ID59" s="51"/>
      <c r="IE59" s="51"/>
      <c r="IF59" s="51"/>
      <c r="IG59" s="51"/>
      <c r="IH59" s="51"/>
      <c r="II59" s="51"/>
      <c r="IJ59" s="51"/>
      <c r="IK59" s="51"/>
      <c r="IL59" s="51"/>
      <c r="IM59" s="51"/>
      <c r="IN59" s="51"/>
      <c r="IO59" s="51"/>
      <c r="IP59" s="51"/>
      <c r="IQ59" s="51"/>
      <c r="IR59" s="51"/>
      <c r="IS59" s="51"/>
      <c r="IT59" s="51"/>
      <c r="IU59" s="51"/>
      <c r="IV59" s="51"/>
    </row>
    <row r="60" spans="1:256" x14ac:dyDescent="0.25">
      <c r="A60" s="197"/>
      <c r="B60" s="33">
        <v>2</v>
      </c>
      <c r="C60" s="39" t="s">
        <v>3510</v>
      </c>
      <c r="D60" s="51"/>
      <c r="E60" s="51"/>
      <c r="F60" s="51"/>
      <c r="G60" s="51"/>
      <c r="H60" s="51"/>
      <c r="I60" s="51"/>
      <c r="J60" s="51"/>
      <c r="K60" s="51"/>
      <c r="L60" s="51"/>
      <c r="M60" s="51"/>
      <c r="N60" s="51"/>
      <c r="O60" s="51"/>
      <c r="P60" s="51"/>
      <c r="Q60" s="51"/>
      <c r="R60" s="51"/>
      <c r="S60" s="51"/>
      <c r="T60" s="51"/>
      <c r="U60" s="51"/>
      <c r="V60" s="51"/>
      <c r="W60" s="51"/>
      <c r="X60" s="51"/>
      <c r="Y60" s="51"/>
      <c r="Z60" s="51"/>
      <c r="AA60" s="51"/>
      <c r="AB60" s="51"/>
      <c r="AC60" s="51"/>
      <c r="AD60" s="51"/>
      <c r="AE60" s="51"/>
      <c r="AF60" s="51"/>
      <c r="AG60" s="51"/>
      <c r="AH60" s="51"/>
      <c r="AI60" s="51"/>
      <c r="AJ60" s="51"/>
      <c r="AK60" s="51"/>
      <c r="AL60" s="51"/>
      <c r="AM60" s="51"/>
      <c r="AN60" s="51"/>
      <c r="AO60" s="51"/>
      <c r="AP60" s="51"/>
      <c r="AQ60" s="51"/>
      <c r="AR60" s="51"/>
      <c r="AS60" s="51"/>
      <c r="AT60" s="51"/>
      <c r="AU60" s="51"/>
      <c r="AV60" s="51"/>
      <c r="AW60" s="51"/>
      <c r="AX60" s="51"/>
      <c r="AY60" s="51"/>
      <c r="AZ60" s="51"/>
      <c r="BA60" s="51"/>
      <c r="BB60" s="51"/>
      <c r="BC60" s="51"/>
      <c r="BD60" s="51"/>
      <c r="BE60" s="51"/>
      <c r="BF60" s="51"/>
      <c r="BG60" s="51"/>
      <c r="BH60" s="51"/>
      <c r="BI60" s="51"/>
      <c r="BJ60" s="51"/>
      <c r="BK60" s="51"/>
      <c r="BL60" s="51"/>
      <c r="BM60" s="51"/>
      <c r="BN60" s="51"/>
      <c r="BO60" s="51"/>
      <c r="BP60" s="51"/>
      <c r="BQ60" s="51"/>
      <c r="BR60" s="51"/>
      <c r="BS60" s="51"/>
      <c r="BT60" s="51"/>
      <c r="BU60" s="51"/>
      <c r="BV60" s="51"/>
      <c r="BW60" s="51"/>
      <c r="BX60" s="51"/>
      <c r="BY60" s="51"/>
      <c r="BZ60" s="51"/>
      <c r="CA60" s="51"/>
      <c r="CB60" s="51"/>
      <c r="CC60" s="51"/>
      <c r="CD60" s="51"/>
      <c r="CE60" s="51"/>
      <c r="CF60" s="51"/>
      <c r="CG60" s="51"/>
      <c r="CH60" s="51"/>
      <c r="CI60" s="51"/>
      <c r="CJ60" s="51"/>
      <c r="CK60" s="51"/>
      <c r="CL60" s="51"/>
      <c r="CM60" s="51"/>
      <c r="CN60" s="51"/>
      <c r="CO60" s="51"/>
      <c r="CP60" s="51"/>
      <c r="CQ60" s="51"/>
      <c r="CR60" s="51"/>
      <c r="CS60" s="51"/>
      <c r="CT60" s="51"/>
      <c r="CU60" s="51"/>
      <c r="CV60" s="51"/>
      <c r="CW60" s="51"/>
      <c r="CX60" s="51"/>
      <c r="CY60" s="51"/>
      <c r="CZ60" s="51"/>
      <c r="DA60" s="51"/>
      <c r="DB60" s="51"/>
      <c r="DC60" s="51"/>
      <c r="DD60" s="51"/>
      <c r="DE60" s="51"/>
      <c r="DF60" s="51"/>
      <c r="DG60" s="51"/>
      <c r="DH60" s="51"/>
      <c r="DI60" s="51"/>
      <c r="DJ60" s="51"/>
      <c r="DK60" s="51"/>
      <c r="DL60" s="51"/>
      <c r="DM60" s="51"/>
      <c r="DN60" s="51"/>
      <c r="DO60" s="51"/>
      <c r="DP60" s="51"/>
      <c r="DQ60" s="51"/>
      <c r="DR60" s="51"/>
      <c r="DS60" s="51"/>
      <c r="DT60" s="51"/>
      <c r="DU60" s="51"/>
      <c r="DV60" s="51"/>
      <c r="DW60" s="51"/>
      <c r="DX60" s="51"/>
      <c r="DY60" s="51"/>
      <c r="DZ60" s="51"/>
      <c r="EA60" s="51"/>
      <c r="EB60" s="51"/>
      <c r="EC60" s="51"/>
      <c r="ED60" s="51"/>
      <c r="EE60" s="51"/>
      <c r="EF60" s="51"/>
      <c r="EG60" s="51"/>
      <c r="EH60" s="51"/>
      <c r="EI60" s="51"/>
      <c r="EJ60" s="51"/>
      <c r="EK60" s="51"/>
      <c r="EL60" s="51"/>
      <c r="EM60" s="51"/>
      <c r="EN60" s="51"/>
      <c r="EO60" s="51"/>
      <c r="EP60" s="51"/>
      <c r="EQ60" s="51"/>
      <c r="ER60" s="51"/>
      <c r="ES60" s="51"/>
      <c r="ET60" s="51"/>
      <c r="EU60" s="51"/>
      <c r="EV60" s="51"/>
      <c r="EW60" s="51"/>
      <c r="EX60" s="51"/>
      <c r="EY60" s="51"/>
      <c r="EZ60" s="51"/>
      <c r="FA60" s="51"/>
      <c r="FB60" s="51"/>
      <c r="FC60" s="51"/>
      <c r="FD60" s="51"/>
      <c r="FE60" s="51"/>
      <c r="FF60" s="51"/>
      <c r="FG60" s="51"/>
      <c r="FH60" s="51"/>
      <c r="FI60" s="51"/>
      <c r="FJ60" s="51"/>
      <c r="FK60" s="51"/>
      <c r="FL60" s="51"/>
      <c r="FM60" s="51"/>
      <c r="FN60" s="51"/>
      <c r="FO60" s="51"/>
      <c r="FP60" s="51"/>
      <c r="FQ60" s="51"/>
      <c r="FR60" s="51"/>
      <c r="FS60" s="51"/>
      <c r="FT60" s="51"/>
      <c r="FU60" s="51"/>
      <c r="FV60" s="51"/>
      <c r="FW60" s="51"/>
      <c r="FX60" s="51"/>
      <c r="FY60" s="51"/>
      <c r="FZ60" s="51"/>
      <c r="GA60" s="51"/>
      <c r="GB60" s="51"/>
      <c r="GC60" s="51"/>
      <c r="GD60" s="51"/>
      <c r="GE60" s="51"/>
      <c r="GF60" s="51"/>
      <c r="GG60" s="51"/>
      <c r="GH60" s="51"/>
      <c r="GI60" s="51"/>
      <c r="GJ60" s="51"/>
      <c r="GK60" s="51"/>
      <c r="GL60" s="51"/>
      <c r="GM60" s="51"/>
      <c r="GN60" s="51"/>
      <c r="GO60" s="51"/>
      <c r="GP60" s="51"/>
      <c r="GQ60" s="51"/>
      <c r="GR60" s="51"/>
      <c r="GS60" s="51"/>
      <c r="GT60" s="51"/>
      <c r="GU60" s="51"/>
      <c r="GV60" s="51"/>
      <c r="GW60" s="51"/>
      <c r="GX60" s="51"/>
      <c r="GY60" s="51"/>
      <c r="GZ60" s="51"/>
      <c r="HA60" s="51"/>
      <c r="HB60" s="51"/>
      <c r="HC60" s="51"/>
      <c r="HD60" s="51"/>
      <c r="HE60" s="51"/>
      <c r="HF60" s="51"/>
      <c r="HG60" s="51"/>
      <c r="HH60" s="51"/>
      <c r="HI60" s="51"/>
      <c r="HJ60" s="51"/>
      <c r="HK60" s="51"/>
      <c r="HL60" s="51"/>
      <c r="HM60" s="51"/>
      <c r="HN60" s="51"/>
      <c r="HO60" s="51"/>
      <c r="HP60" s="51"/>
      <c r="HQ60" s="51"/>
      <c r="HR60" s="51"/>
      <c r="HS60" s="51"/>
      <c r="HT60" s="51"/>
      <c r="HU60" s="51"/>
      <c r="HV60" s="51"/>
      <c r="HW60" s="51"/>
      <c r="HX60" s="51"/>
      <c r="HY60" s="51"/>
      <c r="HZ60" s="51"/>
      <c r="IA60" s="51"/>
      <c r="IB60" s="51"/>
      <c r="IC60" s="51"/>
      <c r="ID60" s="51"/>
      <c r="IE60" s="51"/>
      <c r="IF60" s="51"/>
      <c r="IG60" s="51"/>
      <c r="IH60" s="51"/>
      <c r="II60" s="51"/>
      <c r="IJ60" s="51"/>
      <c r="IK60" s="51"/>
      <c r="IL60" s="51"/>
      <c r="IM60" s="51"/>
      <c r="IN60" s="51"/>
      <c r="IO60" s="51"/>
      <c r="IP60" s="51"/>
      <c r="IQ60" s="51"/>
      <c r="IR60" s="51"/>
      <c r="IS60" s="51"/>
      <c r="IT60" s="51"/>
      <c r="IU60" s="51"/>
      <c r="IV60" s="51"/>
    </row>
    <row r="61" spans="1:256" x14ac:dyDescent="0.25">
      <c r="A61" s="197"/>
      <c r="B61" s="33">
        <v>3</v>
      </c>
      <c r="C61" s="39" t="s">
        <v>3508</v>
      </c>
      <c r="D61" s="51"/>
      <c r="E61" s="51"/>
      <c r="F61" s="51"/>
      <c r="G61" s="51"/>
      <c r="H61" s="51"/>
      <c r="I61" s="51"/>
      <c r="J61" s="51"/>
      <c r="K61" s="51"/>
      <c r="L61" s="51"/>
      <c r="M61" s="51"/>
      <c r="N61" s="51"/>
      <c r="O61" s="51"/>
      <c r="P61" s="51"/>
      <c r="Q61" s="51"/>
      <c r="R61" s="51"/>
      <c r="S61" s="51"/>
      <c r="T61" s="51"/>
      <c r="U61" s="51"/>
      <c r="V61" s="51"/>
      <c r="W61" s="51"/>
      <c r="X61" s="51"/>
      <c r="Y61" s="51"/>
      <c r="Z61" s="51"/>
      <c r="AA61" s="51"/>
      <c r="AB61" s="51"/>
      <c r="AC61" s="51"/>
      <c r="AD61" s="51"/>
      <c r="AE61" s="51"/>
      <c r="AF61" s="51"/>
      <c r="AG61" s="51"/>
      <c r="AH61" s="51"/>
      <c r="AI61" s="51"/>
      <c r="AJ61" s="51"/>
      <c r="AK61" s="51"/>
      <c r="AL61" s="51"/>
      <c r="AM61" s="51"/>
      <c r="AN61" s="51"/>
      <c r="AO61" s="51"/>
      <c r="AP61" s="51"/>
      <c r="AQ61" s="51"/>
      <c r="AR61" s="51"/>
      <c r="AS61" s="51"/>
      <c r="AT61" s="51"/>
      <c r="AU61" s="51"/>
      <c r="AV61" s="51"/>
      <c r="AW61" s="51"/>
      <c r="AX61" s="51"/>
      <c r="AY61" s="51"/>
      <c r="AZ61" s="51"/>
      <c r="BA61" s="51"/>
      <c r="BB61" s="51"/>
      <c r="BC61" s="51"/>
      <c r="BD61" s="51"/>
      <c r="BE61" s="51"/>
      <c r="BF61" s="51"/>
      <c r="BG61" s="51"/>
      <c r="BH61" s="51"/>
      <c r="BI61" s="51"/>
      <c r="BJ61" s="51"/>
      <c r="BK61" s="51"/>
      <c r="BL61" s="51"/>
      <c r="BM61" s="51"/>
      <c r="BN61" s="51"/>
      <c r="BO61" s="51"/>
      <c r="BP61" s="51"/>
      <c r="BQ61" s="51"/>
      <c r="BR61" s="51"/>
      <c r="BS61" s="51"/>
      <c r="BT61" s="51"/>
      <c r="BU61" s="51"/>
      <c r="BV61" s="51"/>
      <c r="BW61" s="51"/>
      <c r="BX61" s="51"/>
      <c r="BY61" s="51"/>
      <c r="BZ61" s="51"/>
      <c r="CA61" s="51"/>
      <c r="CB61" s="51"/>
      <c r="CC61" s="51"/>
      <c r="CD61" s="51"/>
      <c r="CE61" s="51"/>
      <c r="CF61" s="51"/>
      <c r="CG61" s="51"/>
      <c r="CH61" s="51"/>
      <c r="CI61" s="51"/>
      <c r="CJ61" s="51"/>
      <c r="CK61" s="51"/>
      <c r="CL61" s="51"/>
      <c r="CM61" s="51"/>
      <c r="CN61" s="51"/>
      <c r="CO61" s="51"/>
      <c r="CP61" s="51"/>
      <c r="CQ61" s="51"/>
      <c r="CR61" s="51"/>
      <c r="CS61" s="51"/>
      <c r="CT61" s="51"/>
      <c r="CU61" s="51"/>
      <c r="CV61" s="51"/>
      <c r="CW61" s="51"/>
      <c r="CX61" s="51"/>
      <c r="CY61" s="51"/>
      <c r="CZ61" s="51"/>
      <c r="DA61" s="51"/>
      <c r="DB61" s="51"/>
      <c r="DC61" s="51"/>
      <c r="DD61" s="51"/>
      <c r="DE61" s="51"/>
      <c r="DF61" s="51"/>
      <c r="DG61" s="51"/>
      <c r="DH61" s="51"/>
      <c r="DI61" s="51"/>
      <c r="DJ61" s="51"/>
      <c r="DK61" s="51"/>
      <c r="DL61" s="51"/>
      <c r="DM61" s="51"/>
      <c r="DN61" s="51"/>
      <c r="DO61" s="51"/>
      <c r="DP61" s="51"/>
      <c r="DQ61" s="51"/>
      <c r="DR61" s="51"/>
      <c r="DS61" s="51"/>
      <c r="DT61" s="51"/>
      <c r="DU61" s="51"/>
      <c r="DV61" s="51"/>
      <c r="DW61" s="51"/>
      <c r="DX61" s="51"/>
      <c r="DY61" s="51"/>
      <c r="DZ61" s="51"/>
      <c r="EA61" s="51"/>
      <c r="EB61" s="51"/>
      <c r="EC61" s="51"/>
      <c r="ED61" s="51"/>
      <c r="EE61" s="51"/>
      <c r="EF61" s="51"/>
      <c r="EG61" s="51"/>
      <c r="EH61" s="51"/>
      <c r="EI61" s="51"/>
      <c r="EJ61" s="51"/>
      <c r="EK61" s="51"/>
      <c r="EL61" s="51"/>
      <c r="EM61" s="51"/>
      <c r="EN61" s="51"/>
      <c r="EO61" s="51"/>
      <c r="EP61" s="51"/>
      <c r="EQ61" s="51"/>
      <c r="ER61" s="51"/>
      <c r="ES61" s="51"/>
      <c r="ET61" s="51"/>
      <c r="EU61" s="51"/>
      <c r="EV61" s="51"/>
      <c r="EW61" s="51"/>
      <c r="EX61" s="51"/>
      <c r="EY61" s="51"/>
      <c r="EZ61" s="51"/>
      <c r="FA61" s="51"/>
      <c r="FB61" s="51"/>
      <c r="FC61" s="51"/>
      <c r="FD61" s="51"/>
      <c r="FE61" s="51"/>
      <c r="FF61" s="51"/>
      <c r="FG61" s="51"/>
      <c r="FH61" s="51"/>
      <c r="FI61" s="51"/>
      <c r="FJ61" s="51"/>
      <c r="FK61" s="51"/>
      <c r="FL61" s="51"/>
      <c r="FM61" s="51"/>
      <c r="FN61" s="51"/>
      <c r="FO61" s="51"/>
      <c r="FP61" s="51"/>
      <c r="FQ61" s="51"/>
      <c r="FR61" s="51"/>
      <c r="FS61" s="51"/>
      <c r="FT61" s="51"/>
      <c r="FU61" s="51"/>
      <c r="FV61" s="51"/>
      <c r="FW61" s="51"/>
      <c r="FX61" s="51"/>
      <c r="FY61" s="51"/>
      <c r="FZ61" s="51"/>
      <c r="GA61" s="51"/>
      <c r="GB61" s="51"/>
      <c r="GC61" s="51"/>
      <c r="GD61" s="51"/>
      <c r="GE61" s="51"/>
      <c r="GF61" s="51"/>
      <c r="GG61" s="51"/>
      <c r="GH61" s="51"/>
      <c r="GI61" s="51"/>
      <c r="GJ61" s="51"/>
      <c r="GK61" s="51"/>
      <c r="GL61" s="51"/>
      <c r="GM61" s="51"/>
      <c r="GN61" s="51"/>
      <c r="GO61" s="51"/>
      <c r="GP61" s="51"/>
      <c r="GQ61" s="51"/>
      <c r="GR61" s="51"/>
      <c r="GS61" s="51"/>
      <c r="GT61" s="51"/>
      <c r="GU61" s="51"/>
      <c r="GV61" s="51"/>
      <c r="GW61" s="51"/>
      <c r="GX61" s="51"/>
      <c r="GY61" s="51"/>
      <c r="GZ61" s="51"/>
      <c r="HA61" s="51"/>
      <c r="HB61" s="51"/>
      <c r="HC61" s="51"/>
      <c r="HD61" s="51"/>
      <c r="HE61" s="51"/>
      <c r="HF61" s="51"/>
      <c r="HG61" s="51"/>
      <c r="HH61" s="51"/>
      <c r="HI61" s="51"/>
      <c r="HJ61" s="51"/>
      <c r="HK61" s="51"/>
      <c r="HL61" s="51"/>
      <c r="HM61" s="51"/>
      <c r="HN61" s="51"/>
      <c r="HO61" s="51"/>
      <c r="HP61" s="51"/>
      <c r="HQ61" s="51"/>
      <c r="HR61" s="51"/>
      <c r="HS61" s="51"/>
      <c r="HT61" s="51"/>
      <c r="HU61" s="51"/>
      <c r="HV61" s="51"/>
      <c r="HW61" s="51"/>
      <c r="HX61" s="51"/>
      <c r="HY61" s="51"/>
      <c r="HZ61" s="51"/>
      <c r="IA61" s="51"/>
      <c r="IB61" s="51"/>
      <c r="IC61" s="51"/>
      <c r="ID61" s="51"/>
      <c r="IE61" s="51"/>
      <c r="IF61" s="51"/>
      <c r="IG61" s="51"/>
      <c r="IH61" s="51"/>
      <c r="II61" s="51"/>
      <c r="IJ61" s="51"/>
      <c r="IK61" s="51"/>
      <c r="IL61" s="51"/>
      <c r="IM61" s="51"/>
      <c r="IN61" s="51"/>
      <c r="IO61" s="51"/>
      <c r="IP61" s="51"/>
      <c r="IQ61" s="51"/>
      <c r="IR61" s="51"/>
      <c r="IS61" s="51"/>
      <c r="IT61" s="51"/>
      <c r="IU61" s="51"/>
      <c r="IV61" s="51"/>
    </row>
    <row r="62" spans="1:256" x14ac:dyDescent="0.25">
      <c r="A62" s="197"/>
      <c r="B62" s="33">
        <v>4</v>
      </c>
      <c r="C62" s="118" t="s">
        <v>3511</v>
      </c>
      <c r="D62" s="51"/>
      <c r="E62" s="51"/>
      <c r="F62" s="51"/>
      <c r="G62" s="51"/>
      <c r="H62" s="51"/>
      <c r="I62" s="51"/>
      <c r="J62" s="51"/>
      <c r="K62" s="51"/>
      <c r="L62" s="51"/>
      <c r="M62" s="51"/>
      <c r="N62" s="51"/>
      <c r="O62" s="51"/>
      <c r="P62" s="51"/>
      <c r="Q62" s="51"/>
      <c r="R62" s="51"/>
      <c r="S62" s="51"/>
      <c r="T62" s="51"/>
      <c r="U62" s="51"/>
      <c r="V62" s="51"/>
      <c r="W62" s="51"/>
      <c r="X62" s="51"/>
      <c r="Y62" s="51"/>
      <c r="Z62" s="51"/>
      <c r="AA62" s="51"/>
      <c r="AB62" s="51"/>
      <c r="AC62" s="51"/>
      <c r="AD62" s="51"/>
      <c r="AE62" s="51"/>
      <c r="AF62" s="51"/>
      <c r="AG62" s="51"/>
      <c r="AH62" s="51"/>
      <c r="AI62" s="51"/>
      <c r="AJ62" s="51"/>
      <c r="AK62" s="51"/>
      <c r="AL62" s="51"/>
      <c r="AM62" s="51"/>
      <c r="AN62" s="51"/>
      <c r="AO62" s="51"/>
      <c r="AP62" s="51"/>
      <c r="AQ62" s="51"/>
      <c r="AR62" s="51"/>
      <c r="AS62" s="51"/>
      <c r="AT62" s="51"/>
      <c r="AU62" s="51"/>
      <c r="AV62" s="51"/>
      <c r="AW62" s="51"/>
      <c r="AX62" s="51"/>
      <c r="AY62" s="51"/>
      <c r="AZ62" s="51"/>
      <c r="BA62" s="51"/>
      <c r="BB62" s="51"/>
      <c r="BC62" s="51"/>
      <c r="BD62" s="51"/>
      <c r="BE62" s="51"/>
      <c r="BF62" s="51"/>
      <c r="BG62" s="51"/>
      <c r="BH62" s="51"/>
      <c r="BI62" s="51"/>
      <c r="BJ62" s="51"/>
      <c r="BK62" s="51"/>
      <c r="BL62" s="51"/>
      <c r="BM62" s="51"/>
      <c r="BN62" s="51"/>
      <c r="BO62" s="51"/>
      <c r="BP62" s="51"/>
      <c r="BQ62" s="51"/>
      <c r="BR62" s="51"/>
      <c r="BS62" s="51"/>
      <c r="BT62" s="51"/>
      <c r="BU62" s="51"/>
      <c r="BV62" s="51"/>
      <c r="BW62" s="51"/>
      <c r="BX62" s="51"/>
      <c r="BY62" s="51"/>
      <c r="BZ62" s="51"/>
      <c r="CA62" s="51"/>
      <c r="CB62" s="51"/>
      <c r="CC62" s="51"/>
      <c r="CD62" s="51"/>
      <c r="CE62" s="51"/>
      <c r="CF62" s="51"/>
      <c r="CG62" s="51"/>
      <c r="CH62" s="51"/>
      <c r="CI62" s="51"/>
      <c r="CJ62" s="51"/>
      <c r="CK62" s="51"/>
      <c r="CL62" s="51"/>
      <c r="CM62" s="51"/>
      <c r="CN62" s="51"/>
      <c r="CO62" s="51"/>
      <c r="CP62" s="51"/>
      <c r="CQ62" s="51"/>
      <c r="CR62" s="51"/>
      <c r="CS62" s="51"/>
      <c r="CT62" s="51"/>
      <c r="CU62" s="51"/>
      <c r="CV62" s="51"/>
      <c r="CW62" s="51"/>
      <c r="CX62" s="51"/>
      <c r="CY62" s="51"/>
      <c r="CZ62" s="51"/>
      <c r="DA62" s="51"/>
      <c r="DB62" s="51"/>
      <c r="DC62" s="51"/>
      <c r="DD62" s="51"/>
      <c r="DE62" s="51"/>
      <c r="DF62" s="51"/>
      <c r="DG62" s="51"/>
      <c r="DH62" s="51"/>
      <c r="DI62" s="51"/>
      <c r="DJ62" s="51"/>
      <c r="DK62" s="51"/>
      <c r="DL62" s="51"/>
      <c r="DM62" s="51"/>
      <c r="DN62" s="51"/>
      <c r="DO62" s="51"/>
      <c r="DP62" s="51"/>
      <c r="DQ62" s="51"/>
      <c r="DR62" s="51"/>
      <c r="DS62" s="51"/>
      <c r="DT62" s="51"/>
      <c r="DU62" s="51"/>
      <c r="DV62" s="51"/>
      <c r="DW62" s="51"/>
      <c r="DX62" s="51"/>
      <c r="DY62" s="51"/>
      <c r="DZ62" s="51"/>
      <c r="EA62" s="51"/>
      <c r="EB62" s="51"/>
      <c r="EC62" s="51"/>
      <c r="ED62" s="51"/>
      <c r="EE62" s="51"/>
      <c r="EF62" s="51"/>
      <c r="EG62" s="51"/>
      <c r="EH62" s="51"/>
      <c r="EI62" s="51"/>
      <c r="EJ62" s="51"/>
      <c r="EK62" s="51"/>
      <c r="EL62" s="51"/>
      <c r="EM62" s="51"/>
      <c r="EN62" s="51"/>
      <c r="EO62" s="51"/>
      <c r="EP62" s="51"/>
      <c r="EQ62" s="51"/>
      <c r="ER62" s="51"/>
      <c r="ES62" s="51"/>
      <c r="ET62" s="51"/>
      <c r="EU62" s="51"/>
      <c r="EV62" s="51"/>
      <c r="EW62" s="51"/>
      <c r="EX62" s="51"/>
      <c r="EY62" s="51"/>
      <c r="EZ62" s="51"/>
      <c r="FA62" s="51"/>
      <c r="FB62" s="51"/>
      <c r="FC62" s="51"/>
      <c r="FD62" s="51"/>
      <c r="FE62" s="51"/>
      <c r="FF62" s="51"/>
      <c r="FG62" s="51"/>
      <c r="FH62" s="51"/>
      <c r="FI62" s="51"/>
      <c r="FJ62" s="51"/>
      <c r="FK62" s="51"/>
      <c r="FL62" s="51"/>
      <c r="FM62" s="51"/>
      <c r="FN62" s="51"/>
      <c r="FO62" s="51"/>
      <c r="FP62" s="51"/>
      <c r="FQ62" s="51"/>
      <c r="FR62" s="51"/>
      <c r="FS62" s="51"/>
      <c r="FT62" s="51"/>
      <c r="FU62" s="51"/>
      <c r="FV62" s="51"/>
      <c r="FW62" s="51"/>
      <c r="FX62" s="51"/>
      <c r="FY62" s="51"/>
      <c r="FZ62" s="51"/>
      <c r="GA62" s="51"/>
      <c r="GB62" s="51"/>
      <c r="GC62" s="51"/>
      <c r="GD62" s="51"/>
      <c r="GE62" s="51"/>
      <c r="GF62" s="51"/>
      <c r="GG62" s="51"/>
      <c r="GH62" s="51"/>
      <c r="GI62" s="51"/>
      <c r="GJ62" s="51"/>
      <c r="GK62" s="51"/>
      <c r="GL62" s="51"/>
      <c r="GM62" s="51"/>
      <c r="GN62" s="51"/>
      <c r="GO62" s="51"/>
      <c r="GP62" s="51"/>
      <c r="GQ62" s="51"/>
      <c r="GR62" s="51"/>
      <c r="GS62" s="51"/>
      <c r="GT62" s="51"/>
      <c r="GU62" s="51"/>
      <c r="GV62" s="51"/>
      <c r="GW62" s="51"/>
      <c r="GX62" s="51"/>
      <c r="GY62" s="51"/>
      <c r="GZ62" s="51"/>
      <c r="HA62" s="51"/>
      <c r="HB62" s="51"/>
      <c r="HC62" s="51"/>
      <c r="HD62" s="51"/>
      <c r="HE62" s="51"/>
      <c r="HF62" s="51"/>
      <c r="HG62" s="51"/>
      <c r="HH62" s="51"/>
      <c r="HI62" s="51"/>
      <c r="HJ62" s="51"/>
      <c r="HK62" s="51"/>
      <c r="HL62" s="51"/>
      <c r="HM62" s="51"/>
      <c r="HN62" s="51"/>
      <c r="HO62" s="51"/>
      <c r="HP62" s="51"/>
      <c r="HQ62" s="51"/>
      <c r="HR62" s="51"/>
      <c r="HS62" s="51"/>
      <c r="HT62" s="51"/>
      <c r="HU62" s="51"/>
      <c r="HV62" s="51"/>
      <c r="HW62" s="51"/>
      <c r="HX62" s="51"/>
      <c r="HY62" s="51"/>
      <c r="HZ62" s="51"/>
      <c r="IA62" s="51"/>
      <c r="IB62" s="51"/>
      <c r="IC62" s="51"/>
      <c r="ID62" s="51"/>
      <c r="IE62" s="51"/>
      <c r="IF62" s="51"/>
      <c r="IG62" s="51"/>
      <c r="IH62" s="51"/>
      <c r="II62" s="51"/>
      <c r="IJ62" s="51"/>
      <c r="IK62" s="51"/>
      <c r="IL62" s="51"/>
      <c r="IM62" s="51"/>
      <c r="IN62" s="51"/>
      <c r="IO62" s="51"/>
      <c r="IP62" s="51"/>
      <c r="IQ62" s="51"/>
      <c r="IR62" s="51"/>
      <c r="IS62" s="51"/>
      <c r="IT62" s="51"/>
      <c r="IU62" s="51"/>
      <c r="IV62" s="51"/>
    </row>
    <row r="63" spans="1:256" x14ac:dyDescent="0.25">
      <c r="A63" s="197"/>
      <c r="B63" s="33">
        <v>5</v>
      </c>
      <c r="C63" s="39" t="s">
        <v>3506</v>
      </c>
      <c r="D63" s="51"/>
      <c r="E63" s="51"/>
      <c r="F63" s="51"/>
      <c r="G63" s="51"/>
      <c r="H63" s="51"/>
      <c r="I63" s="51"/>
      <c r="J63" s="51"/>
      <c r="K63" s="51"/>
      <c r="L63" s="51"/>
      <c r="M63" s="51"/>
      <c r="N63" s="51"/>
      <c r="O63" s="51"/>
      <c r="P63" s="51"/>
      <c r="Q63" s="51"/>
      <c r="R63" s="51"/>
      <c r="S63" s="51"/>
      <c r="T63" s="51"/>
      <c r="U63" s="51"/>
      <c r="V63" s="51"/>
      <c r="W63" s="51"/>
      <c r="X63" s="51"/>
      <c r="Y63" s="51"/>
      <c r="Z63" s="51"/>
      <c r="AA63" s="51"/>
      <c r="AB63" s="51"/>
      <c r="AC63" s="51"/>
      <c r="AD63" s="51"/>
      <c r="AE63" s="51"/>
      <c r="AF63" s="51"/>
      <c r="AG63" s="51"/>
      <c r="AH63" s="51"/>
      <c r="AI63" s="51"/>
      <c r="AJ63" s="51"/>
      <c r="AK63" s="51"/>
      <c r="AL63" s="51"/>
      <c r="AM63" s="51"/>
      <c r="AN63" s="51"/>
      <c r="AO63" s="51"/>
      <c r="AP63" s="51"/>
      <c r="AQ63" s="51"/>
      <c r="AR63" s="51"/>
      <c r="AS63" s="51"/>
      <c r="AT63" s="51"/>
      <c r="AU63" s="51"/>
      <c r="AV63" s="51"/>
      <c r="AW63" s="51"/>
      <c r="AX63" s="51"/>
      <c r="AY63" s="51"/>
      <c r="AZ63" s="51"/>
      <c r="BA63" s="51"/>
      <c r="BB63" s="51"/>
      <c r="BC63" s="51"/>
      <c r="BD63" s="51"/>
      <c r="BE63" s="51"/>
      <c r="BF63" s="51"/>
      <c r="BG63" s="51"/>
      <c r="BH63" s="51"/>
      <c r="BI63" s="51"/>
      <c r="BJ63" s="51"/>
      <c r="BK63" s="51"/>
      <c r="BL63" s="51"/>
      <c r="BM63" s="51"/>
      <c r="BN63" s="51"/>
      <c r="BO63" s="51"/>
      <c r="BP63" s="51"/>
      <c r="BQ63" s="51"/>
      <c r="BR63" s="51"/>
      <c r="BS63" s="51"/>
      <c r="BT63" s="51"/>
      <c r="BU63" s="51"/>
      <c r="BV63" s="51"/>
      <c r="BW63" s="51"/>
      <c r="BX63" s="51"/>
      <c r="BY63" s="51"/>
      <c r="BZ63" s="51"/>
      <c r="CA63" s="51"/>
      <c r="CB63" s="51"/>
      <c r="CC63" s="51"/>
      <c r="CD63" s="51"/>
      <c r="CE63" s="51"/>
      <c r="CF63" s="51"/>
      <c r="CG63" s="51"/>
      <c r="CH63" s="51"/>
      <c r="CI63" s="51"/>
      <c r="CJ63" s="51"/>
      <c r="CK63" s="51"/>
      <c r="CL63" s="51"/>
      <c r="CM63" s="51"/>
      <c r="CN63" s="51"/>
      <c r="CO63" s="51"/>
      <c r="CP63" s="51"/>
      <c r="CQ63" s="51"/>
      <c r="CR63" s="51"/>
      <c r="CS63" s="51"/>
      <c r="CT63" s="51"/>
      <c r="CU63" s="51"/>
      <c r="CV63" s="51"/>
      <c r="CW63" s="51"/>
      <c r="CX63" s="51"/>
      <c r="CY63" s="51"/>
      <c r="CZ63" s="51"/>
      <c r="DA63" s="51"/>
      <c r="DB63" s="51"/>
      <c r="DC63" s="51"/>
      <c r="DD63" s="51"/>
      <c r="DE63" s="51"/>
      <c r="DF63" s="51"/>
      <c r="DG63" s="51"/>
      <c r="DH63" s="51"/>
      <c r="DI63" s="51"/>
      <c r="DJ63" s="51"/>
      <c r="DK63" s="51"/>
      <c r="DL63" s="51"/>
      <c r="DM63" s="51"/>
      <c r="DN63" s="51"/>
      <c r="DO63" s="51"/>
      <c r="DP63" s="51"/>
      <c r="DQ63" s="51"/>
      <c r="DR63" s="51"/>
      <c r="DS63" s="51"/>
      <c r="DT63" s="51"/>
      <c r="DU63" s="51"/>
      <c r="DV63" s="51"/>
      <c r="DW63" s="51"/>
      <c r="DX63" s="51"/>
      <c r="DY63" s="51"/>
      <c r="DZ63" s="51"/>
      <c r="EA63" s="51"/>
      <c r="EB63" s="51"/>
      <c r="EC63" s="51"/>
      <c r="ED63" s="51"/>
      <c r="EE63" s="51"/>
      <c r="EF63" s="51"/>
      <c r="EG63" s="51"/>
      <c r="EH63" s="51"/>
      <c r="EI63" s="51"/>
      <c r="EJ63" s="51"/>
      <c r="EK63" s="51"/>
      <c r="EL63" s="51"/>
      <c r="EM63" s="51"/>
      <c r="EN63" s="51"/>
      <c r="EO63" s="51"/>
      <c r="EP63" s="51"/>
      <c r="EQ63" s="51"/>
      <c r="ER63" s="51"/>
      <c r="ES63" s="51"/>
      <c r="ET63" s="51"/>
      <c r="EU63" s="51"/>
      <c r="EV63" s="51"/>
      <c r="EW63" s="51"/>
      <c r="EX63" s="51"/>
      <c r="EY63" s="51"/>
      <c r="EZ63" s="51"/>
      <c r="FA63" s="51"/>
      <c r="FB63" s="51"/>
      <c r="FC63" s="51"/>
      <c r="FD63" s="51"/>
      <c r="FE63" s="51"/>
      <c r="FF63" s="51"/>
      <c r="FG63" s="51"/>
      <c r="FH63" s="51"/>
      <c r="FI63" s="51"/>
      <c r="FJ63" s="51"/>
      <c r="FK63" s="51"/>
      <c r="FL63" s="51"/>
      <c r="FM63" s="51"/>
      <c r="FN63" s="51"/>
      <c r="FO63" s="51"/>
      <c r="FP63" s="51"/>
      <c r="FQ63" s="51"/>
      <c r="FR63" s="51"/>
      <c r="FS63" s="51"/>
      <c r="FT63" s="51"/>
      <c r="FU63" s="51"/>
      <c r="FV63" s="51"/>
      <c r="FW63" s="51"/>
      <c r="FX63" s="51"/>
      <c r="FY63" s="51"/>
      <c r="FZ63" s="51"/>
      <c r="GA63" s="51"/>
      <c r="GB63" s="51"/>
      <c r="GC63" s="51"/>
      <c r="GD63" s="51"/>
      <c r="GE63" s="51"/>
      <c r="GF63" s="51"/>
      <c r="GG63" s="51"/>
      <c r="GH63" s="51"/>
      <c r="GI63" s="51"/>
      <c r="GJ63" s="51"/>
      <c r="GK63" s="51"/>
      <c r="GL63" s="51"/>
      <c r="GM63" s="51"/>
      <c r="GN63" s="51"/>
      <c r="GO63" s="51"/>
      <c r="GP63" s="51"/>
      <c r="GQ63" s="51"/>
      <c r="GR63" s="51"/>
      <c r="GS63" s="51"/>
      <c r="GT63" s="51"/>
      <c r="GU63" s="51"/>
      <c r="GV63" s="51"/>
      <c r="GW63" s="51"/>
      <c r="GX63" s="51"/>
      <c r="GY63" s="51"/>
      <c r="GZ63" s="51"/>
      <c r="HA63" s="51"/>
      <c r="HB63" s="51"/>
      <c r="HC63" s="51"/>
      <c r="HD63" s="51"/>
      <c r="HE63" s="51"/>
      <c r="HF63" s="51"/>
      <c r="HG63" s="51"/>
      <c r="HH63" s="51"/>
      <c r="HI63" s="51"/>
      <c r="HJ63" s="51"/>
      <c r="HK63" s="51"/>
      <c r="HL63" s="51"/>
      <c r="HM63" s="51"/>
      <c r="HN63" s="51"/>
      <c r="HO63" s="51"/>
      <c r="HP63" s="51"/>
      <c r="HQ63" s="51"/>
      <c r="HR63" s="51"/>
      <c r="HS63" s="51"/>
      <c r="HT63" s="51"/>
      <c r="HU63" s="51"/>
      <c r="HV63" s="51"/>
      <c r="HW63" s="51"/>
      <c r="HX63" s="51"/>
      <c r="HY63" s="51"/>
      <c r="HZ63" s="51"/>
      <c r="IA63" s="51"/>
      <c r="IB63" s="51"/>
      <c r="IC63" s="51"/>
      <c r="ID63" s="51"/>
      <c r="IE63" s="51"/>
      <c r="IF63" s="51"/>
      <c r="IG63" s="51"/>
      <c r="IH63" s="51"/>
      <c r="II63" s="51"/>
      <c r="IJ63" s="51"/>
      <c r="IK63" s="51"/>
      <c r="IL63" s="51"/>
      <c r="IM63" s="51"/>
      <c r="IN63" s="51"/>
      <c r="IO63" s="51"/>
      <c r="IP63" s="51"/>
      <c r="IQ63" s="51"/>
      <c r="IR63" s="51"/>
      <c r="IS63" s="51"/>
      <c r="IT63" s="51"/>
      <c r="IU63" s="51"/>
      <c r="IV63" s="51"/>
    </row>
    <row r="64" spans="1:256" x14ac:dyDescent="0.25">
      <c r="A64" s="198"/>
      <c r="B64" s="33">
        <v>6</v>
      </c>
      <c r="C64" s="39" t="s">
        <v>3512</v>
      </c>
      <c r="D64" s="51"/>
      <c r="E64" s="51"/>
      <c r="F64" s="51"/>
      <c r="G64" s="51"/>
      <c r="H64" s="51"/>
      <c r="I64" s="51"/>
      <c r="J64" s="51"/>
      <c r="K64" s="51"/>
      <c r="L64" s="51"/>
      <c r="M64" s="51"/>
      <c r="N64" s="51"/>
      <c r="O64" s="51"/>
      <c r="P64" s="51"/>
      <c r="Q64" s="51"/>
      <c r="R64" s="51"/>
      <c r="S64" s="51"/>
      <c r="T64" s="51"/>
      <c r="U64" s="51"/>
      <c r="V64" s="51"/>
      <c r="W64" s="51"/>
      <c r="X64" s="51"/>
      <c r="Y64" s="51"/>
      <c r="Z64" s="51"/>
      <c r="AA64" s="51"/>
      <c r="AB64" s="51"/>
      <c r="AC64" s="51"/>
      <c r="AD64" s="51"/>
      <c r="AE64" s="51"/>
      <c r="AF64" s="51"/>
      <c r="AG64" s="51"/>
      <c r="AH64" s="51"/>
      <c r="AI64" s="51"/>
      <c r="AJ64" s="51"/>
      <c r="AK64" s="51"/>
      <c r="AL64" s="51"/>
      <c r="AM64" s="51"/>
      <c r="AN64" s="51"/>
      <c r="AO64" s="51"/>
      <c r="AP64" s="51"/>
      <c r="AQ64" s="51"/>
      <c r="AR64" s="51"/>
      <c r="AS64" s="51"/>
      <c r="AT64" s="51"/>
      <c r="AU64" s="51"/>
      <c r="AV64" s="51"/>
      <c r="AW64" s="51"/>
      <c r="AX64" s="51"/>
      <c r="AY64" s="51"/>
      <c r="AZ64" s="51"/>
      <c r="BA64" s="51"/>
      <c r="BB64" s="51"/>
      <c r="BC64" s="51"/>
      <c r="BD64" s="51"/>
      <c r="BE64" s="51"/>
      <c r="BF64" s="51"/>
      <c r="BG64" s="51"/>
      <c r="BH64" s="51"/>
      <c r="BI64" s="51"/>
      <c r="BJ64" s="51"/>
      <c r="BK64" s="51"/>
      <c r="BL64" s="51"/>
      <c r="BM64" s="51"/>
      <c r="BN64" s="51"/>
      <c r="BO64" s="51"/>
      <c r="BP64" s="51"/>
      <c r="BQ64" s="51"/>
      <c r="BR64" s="51"/>
      <c r="BS64" s="51"/>
      <c r="BT64" s="51"/>
      <c r="BU64" s="51"/>
      <c r="BV64" s="51"/>
      <c r="BW64" s="51"/>
      <c r="BX64" s="51"/>
      <c r="BY64" s="51"/>
      <c r="BZ64" s="51"/>
      <c r="CA64" s="51"/>
      <c r="CB64" s="51"/>
      <c r="CC64" s="51"/>
      <c r="CD64" s="51"/>
      <c r="CE64" s="51"/>
      <c r="CF64" s="51"/>
      <c r="CG64" s="51"/>
      <c r="CH64" s="51"/>
      <c r="CI64" s="51"/>
      <c r="CJ64" s="51"/>
      <c r="CK64" s="51"/>
      <c r="CL64" s="51"/>
      <c r="CM64" s="51"/>
      <c r="CN64" s="51"/>
      <c r="CO64" s="51"/>
      <c r="CP64" s="51"/>
      <c r="CQ64" s="51"/>
      <c r="CR64" s="51"/>
      <c r="CS64" s="51"/>
      <c r="CT64" s="51"/>
      <c r="CU64" s="51"/>
      <c r="CV64" s="51"/>
      <c r="CW64" s="51"/>
      <c r="CX64" s="51"/>
      <c r="CY64" s="51"/>
      <c r="CZ64" s="51"/>
      <c r="DA64" s="51"/>
      <c r="DB64" s="51"/>
      <c r="DC64" s="51"/>
      <c r="DD64" s="51"/>
      <c r="DE64" s="51"/>
      <c r="DF64" s="51"/>
      <c r="DG64" s="51"/>
      <c r="DH64" s="51"/>
      <c r="DI64" s="51"/>
      <c r="DJ64" s="51"/>
      <c r="DK64" s="51"/>
      <c r="DL64" s="51"/>
      <c r="DM64" s="51"/>
      <c r="DN64" s="51"/>
      <c r="DO64" s="51"/>
      <c r="DP64" s="51"/>
      <c r="DQ64" s="51"/>
      <c r="DR64" s="51"/>
      <c r="DS64" s="51"/>
      <c r="DT64" s="51"/>
      <c r="DU64" s="51"/>
      <c r="DV64" s="51"/>
      <c r="DW64" s="51"/>
      <c r="DX64" s="51"/>
      <c r="DY64" s="51"/>
      <c r="DZ64" s="51"/>
      <c r="EA64" s="51"/>
      <c r="EB64" s="51"/>
      <c r="EC64" s="51"/>
      <c r="ED64" s="51"/>
      <c r="EE64" s="51"/>
      <c r="EF64" s="51"/>
      <c r="EG64" s="51"/>
      <c r="EH64" s="51"/>
      <c r="EI64" s="51"/>
      <c r="EJ64" s="51"/>
      <c r="EK64" s="51"/>
      <c r="EL64" s="51"/>
      <c r="EM64" s="51"/>
      <c r="EN64" s="51"/>
      <c r="EO64" s="51"/>
      <c r="EP64" s="51"/>
      <c r="EQ64" s="51"/>
      <c r="ER64" s="51"/>
      <c r="ES64" s="51"/>
      <c r="ET64" s="51"/>
      <c r="EU64" s="51"/>
      <c r="EV64" s="51"/>
      <c r="EW64" s="51"/>
      <c r="EX64" s="51"/>
      <c r="EY64" s="51"/>
      <c r="EZ64" s="51"/>
      <c r="FA64" s="51"/>
      <c r="FB64" s="51"/>
      <c r="FC64" s="51"/>
      <c r="FD64" s="51"/>
      <c r="FE64" s="51"/>
      <c r="FF64" s="51"/>
      <c r="FG64" s="51"/>
      <c r="FH64" s="51"/>
      <c r="FI64" s="51"/>
      <c r="FJ64" s="51"/>
      <c r="FK64" s="51"/>
      <c r="FL64" s="51"/>
      <c r="FM64" s="51"/>
      <c r="FN64" s="51"/>
      <c r="FO64" s="51"/>
      <c r="FP64" s="51"/>
      <c r="FQ64" s="51"/>
      <c r="FR64" s="51"/>
      <c r="FS64" s="51"/>
      <c r="FT64" s="51"/>
      <c r="FU64" s="51"/>
      <c r="FV64" s="51"/>
      <c r="FW64" s="51"/>
      <c r="FX64" s="51"/>
      <c r="FY64" s="51"/>
      <c r="FZ64" s="51"/>
      <c r="GA64" s="51"/>
      <c r="GB64" s="51"/>
      <c r="GC64" s="51"/>
      <c r="GD64" s="51"/>
      <c r="GE64" s="51"/>
      <c r="GF64" s="51"/>
      <c r="GG64" s="51"/>
      <c r="GH64" s="51"/>
      <c r="GI64" s="51"/>
      <c r="GJ64" s="51"/>
      <c r="GK64" s="51"/>
      <c r="GL64" s="51"/>
      <c r="GM64" s="51"/>
      <c r="GN64" s="51"/>
      <c r="GO64" s="51"/>
      <c r="GP64" s="51"/>
      <c r="GQ64" s="51"/>
      <c r="GR64" s="51"/>
      <c r="GS64" s="51"/>
      <c r="GT64" s="51"/>
      <c r="GU64" s="51"/>
      <c r="GV64" s="51"/>
      <c r="GW64" s="51"/>
      <c r="GX64" s="51"/>
      <c r="GY64" s="51"/>
      <c r="GZ64" s="51"/>
      <c r="HA64" s="51"/>
      <c r="HB64" s="51"/>
      <c r="HC64" s="51"/>
      <c r="HD64" s="51"/>
      <c r="HE64" s="51"/>
      <c r="HF64" s="51"/>
      <c r="HG64" s="51"/>
      <c r="HH64" s="51"/>
      <c r="HI64" s="51"/>
      <c r="HJ64" s="51"/>
      <c r="HK64" s="51"/>
      <c r="HL64" s="51"/>
      <c r="HM64" s="51"/>
      <c r="HN64" s="51"/>
      <c r="HO64" s="51"/>
      <c r="HP64" s="51"/>
      <c r="HQ64" s="51"/>
      <c r="HR64" s="51"/>
      <c r="HS64" s="51"/>
      <c r="HT64" s="51"/>
      <c r="HU64" s="51"/>
      <c r="HV64" s="51"/>
      <c r="HW64" s="51"/>
      <c r="HX64" s="51"/>
      <c r="HY64" s="51"/>
      <c r="HZ64" s="51"/>
      <c r="IA64" s="51"/>
      <c r="IB64" s="51"/>
      <c r="IC64" s="51"/>
      <c r="ID64" s="51"/>
      <c r="IE64" s="51"/>
      <c r="IF64" s="51"/>
      <c r="IG64" s="51"/>
      <c r="IH64" s="51"/>
      <c r="II64" s="51"/>
      <c r="IJ64" s="51"/>
      <c r="IK64" s="51"/>
      <c r="IL64" s="51"/>
      <c r="IM64" s="51"/>
      <c r="IN64" s="51"/>
      <c r="IO64" s="51"/>
      <c r="IP64" s="51"/>
      <c r="IQ64" s="51"/>
      <c r="IR64" s="51"/>
      <c r="IS64" s="51"/>
      <c r="IT64" s="51"/>
      <c r="IU64" s="51"/>
      <c r="IV64" s="51"/>
    </row>
    <row r="67" spans="1:256" x14ac:dyDescent="0.25">
      <c r="A67" s="199" t="s">
        <v>3507</v>
      </c>
      <c r="B67" s="199"/>
      <c r="C67" s="199"/>
      <c r="D67" s="125"/>
      <c r="E67" s="125"/>
      <c r="F67" s="125"/>
      <c r="G67" s="125"/>
      <c r="H67" s="125"/>
      <c r="I67" s="125"/>
      <c r="J67" s="125"/>
      <c r="K67" s="125"/>
      <c r="L67" s="125"/>
      <c r="M67" s="90"/>
      <c r="N67" s="90"/>
      <c r="O67" s="90"/>
      <c r="P67" s="90"/>
      <c r="Q67" s="90"/>
      <c r="R67" s="90"/>
      <c r="S67" s="90"/>
      <c r="T67" s="90"/>
      <c r="U67" s="90"/>
      <c r="V67" s="90"/>
      <c r="W67" s="90"/>
      <c r="X67" s="90"/>
      <c r="Y67" s="90"/>
      <c r="Z67" s="90"/>
      <c r="AA67" s="90"/>
      <c r="AB67" s="90"/>
      <c r="AC67" s="90"/>
      <c r="AD67" s="90"/>
      <c r="AE67" s="90"/>
      <c r="AF67" s="90"/>
      <c r="AG67" s="90"/>
      <c r="AH67" s="90"/>
      <c r="AI67" s="90"/>
      <c r="AJ67" s="90"/>
      <c r="AK67" s="90"/>
      <c r="AL67" s="90"/>
      <c r="AM67" s="90"/>
      <c r="AN67" s="90"/>
      <c r="AO67" s="90"/>
      <c r="AP67" s="90"/>
      <c r="AQ67" s="90"/>
      <c r="AR67" s="90"/>
      <c r="AS67" s="90"/>
      <c r="AT67" s="90"/>
      <c r="AU67" s="90"/>
      <c r="AV67" s="90"/>
      <c r="AW67" s="90"/>
      <c r="AX67" s="90"/>
      <c r="AY67" s="90"/>
      <c r="AZ67" s="90"/>
      <c r="BA67" s="90"/>
      <c r="BB67" s="90"/>
      <c r="BC67" s="90"/>
      <c r="BD67" s="90"/>
      <c r="BE67" s="90"/>
      <c r="BF67" s="90"/>
      <c r="BG67" s="90"/>
      <c r="BH67" s="90"/>
      <c r="BI67" s="90"/>
      <c r="BJ67" s="90"/>
      <c r="BK67" s="90"/>
      <c r="BL67" s="90"/>
      <c r="BM67" s="90"/>
      <c r="BN67" s="90"/>
      <c r="BO67" s="90"/>
      <c r="BP67" s="90"/>
      <c r="BQ67" s="90"/>
      <c r="BR67" s="90"/>
      <c r="BS67" s="90"/>
      <c r="BT67" s="90"/>
      <c r="BU67" s="90"/>
      <c r="BV67" s="90"/>
      <c r="BW67" s="90"/>
      <c r="BX67" s="90"/>
      <c r="BY67" s="90"/>
      <c r="BZ67" s="90"/>
      <c r="CA67" s="90"/>
      <c r="CB67" s="90"/>
      <c r="CC67" s="90"/>
      <c r="CD67" s="90"/>
      <c r="CE67" s="90"/>
      <c r="CF67" s="90"/>
      <c r="CG67" s="90"/>
      <c r="CH67" s="90"/>
      <c r="CI67" s="90"/>
      <c r="CJ67" s="90"/>
      <c r="CK67" s="90"/>
      <c r="CL67" s="90"/>
      <c r="CM67" s="90"/>
      <c r="CN67" s="90"/>
      <c r="CO67" s="90"/>
      <c r="CP67" s="90"/>
      <c r="CQ67" s="90"/>
      <c r="CR67" s="90"/>
      <c r="CS67" s="90"/>
      <c r="CT67" s="90"/>
      <c r="CU67" s="90"/>
      <c r="CV67" s="90"/>
      <c r="CW67" s="90"/>
      <c r="CX67" s="90"/>
      <c r="CY67" s="90"/>
      <c r="CZ67" s="90"/>
      <c r="DA67" s="90"/>
      <c r="DB67" s="90"/>
      <c r="DC67" s="90"/>
      <c r="DD67" s="90"/>
      <c r="DE67" s="90"/>
      <c r="DF67" s="90"/>
      <c r="DG67" s="90"/>
      <c r="DH67" s="90"/>
      <c r="DI67" s="90"/>
      <c r="DJ67" s="90"/>
      <c r="DK67" s="90"/>
      <c r="DL67" s="90"/>
      <c r="DM67" s="90"/>
      <c r="DN67" s="90"/>
      <c r="DO67" s="90"/>
      <c r="DP67" s="90"/>
      <c r="DQ67" s="90"/>
      <c r="DR67" s="90"/>
      <c r="DS67" s="90"/>
      <c r="DT67" s="90"/>
      <c r="DU67" s="90"/>
      <c r="DV67" s="90"/>
      <c r="DW67" s="90"/>
      <c r="DX67" s="90"/>
      <c r="DY67" s="90"/>
      <c r="DZ67" s="90"/>
      <c r="EA67" s="90"/>
      <c r="EB67" s="90"/>
      <c r="EC67" s="90"/>
      <c r="ED67" s="90"/>
      <c r="EE67" s="90"/>
      <c r="EF67" s="90"/>
      <c r="EG67" s="90"/>
      <c r="EH67" s="90"/>
      <c r="EI67" s="90"/>
      <c r="EJ67" s="90"/>
      <c r="EK67" s="90"/>
      <c r="EL67" s="90"/>
      <c r="EM67" s="90"/>
      <c r="EN67" s="90"/>
      <c r="EO67" s="90"/>
      <c r="EP67" s="90"/>
      <c r="EQ67" s="90"/>
      <c r="ER67" s="90"/>
      <c r="ES67" s="90"/>
      <c r="ET67" s="90"/>
      <c r="EU67" s="90"/>
      <c r="EV67" s="90"/>
      <c r="EW67" s="90"/>
      <c r="EX67" s="90"/>
      <c r="EY67" s="90"/>
      <c r="EZ67" s="90"/>
      <c r="FA67" s="90"/>
      <c r="FB67" s="90"/>
      <c r="FC67" s="90"/>
      <c r="FD67" s="90"/>
      <c r="FE67" s="90"/>
      <c r="FF67" s="90"/>
      <c r="FG67" s="90"/>
      <c r="FH67" s="90"/>
      <c r="FI67" s="90"/>
      <c r="FJ67" s="90"/>
      <c r="FK67" s="90"/>
      <c r="FL67" s="90"/>
      <c r="FM67" s="90"/>
      <c r="FN67" s="90"/>
      <c r="FO67" s="90"/>
      <c r="FP67" s="90"/>
      <c r="FQ67" s="90"/>
      <c r="FR67" s="90"/>
      <c r="FS67" s="90"/>
      <c r="FT67" s="90"/>
      <c r="FU67" s="90"/>
      <c r="FV67" s="90"/>
      <c r="FW67" s="90"/>
      <c r="FX67" s="90"/>
      <c r="FY67" s="90"/>
      <c r="FZ67" s="90"/>
      <c r="GA67" s="90"/>
      <c r="GB67" s="90"/>
      <c r="GC67" s="90"/>
      <c r="GD67" s="90"/>
      <c r="GE67" s="90"/>
      <c r="GF67" s="90"/>
      <c r="GG67" s="90"/>
      <c r="GH67" s="90"/>
      <c r="GI67" s="90"/>
      <c r="GJ67" s="90"/>
      <c r="GK67" s="90"/>
      <c r="GL67" s="90"/>
      <c r="GM67" s="90"/>
      <c r="GN67" s="90"/>
      <c r="GO67" s="90"/>
      <c r="GP67" s="90"/>
      <c r="GQ67" s="90"/>
      <c r="GR67" s="90"/>
      <c r="GS67" s="90"/>
      <c r="GT67" s="90"/>
      <c r="GU67" s="90"/>
      <c r="GV67" s="90"/>
      <c r="GW67" s="90"/>
      <c r="GX67" s="90"/>
      <c r="GY67" s="90"/>
      <c r="GZ67" s="90"/>
      <c r="HA67" s="90"/>
      <c r="HB67" s="90"/>
      <c r="HC67" s="90"/>
      <c r="HD67" s="90"/>
      <c r="HE67" s="90"/>
      <c r="HF67" s="90"/>
      <c r="HG67" s="90"/>
      <c r="HH67" s="90"/>
      <c r="HI67" s="90"/>
      <c r="HJ67" s="90"/>
      <c r="HK67" s="90"/>
      <c r="HL67" s="90"/>
      <c r="HM67" s="90"/>
      <c r="HN67" s="90"/>
      <c r="HO67" s="90"/>
      <c r="HP67" s="90"/>
      <c r="HQ67" s="90"/>
      <c r="HR67" s="90"/>
      <c r="HS67" s="90"/>
      <c r="HT67" s="90"/>
      <c r="HU67" s="90"/>
      <c r="HV67" s="90"/>
      <c r="HW67" s="90"/>
      <c r="HX67" s="90"/>
      <c r="HY67" s="90"/>
      <c r="HZ67" s="90"/>
      <c r="IA67" s="90"/>
      <c r="IB67" s="90"/>
      <c r="IC67" s="90"/>
      <c r="ID67" s="90"/>
      <c r="IE67" s="90"/>
      <c r="IF67" s="90"/>
      <c r="IG67" s="90"/>
      <c r="IH67" s="90"/>
      <c r="II67" s="90"/>
      <c r="IJ67" s="90"/>
      <c r="IK67" s="90"/>
      <c r="IL67" s="90"/>
      <c r="IM67" s="90"/>
      <c r="IN67" s="90"/>
      <c r="IO67" s="90"/>
      <c r="IP67" s="90"/>
      <c r="IQ67" s="90"/>
      <c r="IR67" s="90"/>
      <c r="IS67" s="90"/>
      <c r="IT67" s="90"/>
      <c r="IU67" s="90"/>
      <c r="IV67" s="90"/>
    </row>
  </sheetData>
  <sortState xmlns:xlrd2="http://schemas.microsoft.com/office/spreadsheetml/2017/richdata2" ref="A3:C56">
    <sortCondition ref="C3:C56"/>
  </sortState>
  <mergeCells count="3">
    <mergeCell ref="A1:C1"/>
    <mergeCell ref="A59:A64"/>
    <mergeCell ref="A67:C67"/>
  </mergeCells>
  <hyperlinks>
    <hyperlink ref="A6:C6" location="TBPSUF!A1" display="TBPSUF!A1" xr:uid="{60E60596-BC34-42A3-AA58-DB72B52EB7E1}"/>
    <hyperlink ref="A8:C8" location="TCORPBF!A1" display="TCORPBF!A1" xr:uid="{45A22101-F035-4ACA-A453-B1F200C82748}"/>
    <hyperlink ref="A9:C9" location="TCIGIF0426!A1" display="TCIGIF0426!A1" xr:uid="{FB853474-C250-4EBA-9A22-BFD460996548}"/>
    <hyperlink ref="A17:C17" location="TFRF!A1" display="TFRF!A1" xr:uid="{D7272E3A-1554-4BEA-A845-49221F150D84}"/>
    <hyperlink ref="A19:C19" location="TGSFR!A1" display="TGSFR!A1" xr:uid="{55AA8053-896B-453B-8419-8531CF1DE384}"/>
    <hyperlink ref="A31:C31" location="TLF!A1" display="TLF!A1" xr:uid="{E7C6A0D1-725F-4073-9D90-7EC2AEEE0869}"/>
    <hyperlink ref="A36:C36" location="TNGIF1226!A1" display="TNGIF1226!A1" xr:uid="{639F30D0-0A9A-490B-AC19-AFC19E5BFA0F}"/>
    <hyperlink ref="A37:C37" location="TNGIF1229!A1" display="TNGIF1229!A1" xr:uid="{F540196B-4C92-4D4A-BF62-35047EA716BB}"/>
    <hyperlink ref="A42:C42" location="TNSIFDEC27!A1" display="TNSIFDEC27!A1" xr:uid="{3789AAD1-DD54-4920-AF9B-8F7F60F1EC45}"/>
    <hyperlink ref="A43:C43" location="TOF!A1" display="TOF!A1" xr:uid="{643C1BF3-01BF-47F7-9F9F-A0DC3ABECF31}"/>
    <hyperlink ref="A46:C46" location="TRSFC!A1" display="TRSFC!A1" xr:uid="{2B2D814F-9A14-4ABA-A7A4-6F3DD0F9DA1F}"/>
    <hyperlink ref="A50:C50" location="TSTBF!A1" display="TSTBF!A1" xr:uid="{A397B528-9085-445B-BE28-2B3D49D1C31D}"/>
    <hyperlink ref="A54:C54" location="TFF!A1" display="TFF!A1" xr:uid="{214E4FE7-E5F2-469C-A6B4-FF34B1CCB0B4}"/>
    <hyperlink ref="A55:C55" location="TUSTF!A1" display="TUSTF!A1" xr:uid="{8AF8097A-E2D2-4D85-9B81-FCF4C53E804A}"/>
    <hyperlink ref="A3:C3" location="TAF!A1" display="TAF!A1" xr:uid="{52B057DB-CFB5-4392-8D1A-2CCF84C0366A}"/>
    <hyperlink ref="A4:C4" location="TBAF!A1" display="TBAF!A1" xr:uid="{78F752FE-4C7B-473A-A42C-38EFA96CFF25}"/>
    <hyperlink ref="A5:C5" location="TBFSF!A1" display="TBFSF!A1" xr:uid="{979A34A9-01EC-4F7C-B918-82DEE228E917}"/>
    <hyperlink ref="A7:C7" location="TBCF!A1" display="TBCF!A1" xr:uid="{3681E165-1E38-4AA8-9FB7-A3F034389B43}"/>
    <hyperlink ref="A10:C10" location="TDIF!A1" display="TDIF!A1" xr:uid="{40AA1D9A-1A11-4298-97A2-40032EEF475C}"/>
    <hyperlink ref="A11:C11" location="TDIVYF!A1" display="TDIVYF!A1" xr:uid="{F0533704-C157-46A0-B325-968C280055CE}"/>
    <hyperlink ref="A12:C12" location="TTSF96!A1" display="TTSF96!A1" xr:uid="{56217A2F-9A8B-4D40-925F-7915D929603C}"/>
    <hyperlink ref="A13:C13" location="TEQPEF!A1" display="TEQPEF!A1" xr:uid="{286FC60A-E834-4316-947A-E1B0A5E1A09C}"/>
    <hyperlink ref="A14:C14" location="TMIF!A1" display="TMIF!A1" xr:uid="{56A8F659-05AA-48D4-BA5B-3CF50FD45983}"/>
    <hyperlink ref="A15:C15" location="TCS!A1" display="TCS!A1" xr:uid="{B9412C9A-98A8-44BD-AFCB-403EAE14EBC6}"/>
    <hyperlink ref="A16:C16" location="TMCAPF!A1" display="TMCAPF!A1" xr:uid="{40D94B85-5BC1-48FE-ACE5-A72348571282}"/>
    <hyperlink ref="A18:C18" location="TFEF!A1" display="TFEF!A1" xr:uid="{C5BFFAAE-488B-4E9C-BFC6-1B9AE0AAAB42}"/>
    <hyperlink ref="A20:C20" location="TGLDFOF!A1" display="TGLDFOF!A1" xr:uid="{404801A9-A3EE-4040-9D7B-1E6BD683C0DD}"/>
    <hyperlink ref="A21:C21" location="TGLDETF!A1" display="TGLDETF!A1" xr:uid="{598F01E9-591C-4EBA-9777-BB6AFDE92DCF}"/>
    <hyperlink ref="A22:C22" location="THOF!A1" display="THOF!A1" xr:uid="{423EA2E3-859E-4060-85E1-563B5B4037E1}"/>
    <hyperlink ref="A23:C23" location="TEGF!A1" display="TEGF!A1" xr:uid="{9B7CC7F6-FDEE-46A6-8DB9-859C1812CEE2}"/>
    <hyperlink ref="A24:C24" location="TICF!A1" display="TICF!A1" xr:uid="{C6ADED80-D393-48BB-BB18-3EF0738915EF}"/>
    <hyperlink ref="A25:C25" location="TIPHF!A1" display="TIPHF!A1" xr:uid="{398AB43E-F7E8-4ACB-910A-379FB3693224}"/>
    <hyperlink ref="A26:C26" location="TISF!A1" display="TISF!A1" xr:uid="{25896ED6-1D42-4F1C-A563-A270FE794957}"/>
    <hyperlink ref="A27:C27" location="TEOF!A1" display="TEOF!A1" xr:uid="{7DB0C630-A88D-4D5B-8136-97AF45CCD46C}"/>
    <hyperlink ref="A28:C28" location="TTOFE!A1" display="TTOFE!A1" xr:uid="{10D133EE-9CD5-4C75-B27D-2D62F5E45B27}"/>
    <hyperlink ref="A30:C30" location="TINR!A1" display="TINR!A1" xr:uid="{F073CD24-2E9F-456C-8191-F6EAEADF1F2B}"/>
    <hyperlink ref="A32:C32" location="TMAOF!A1" display="TMAOF!A1" xr:uid="{9B366C3C-169D-4D9A-98BE-6A3ECD8C8A99}"/>
    <hyperlink ref="A33:C33" location="TMULTICF!A1" display="TMULTICF!A1" xr:uid="{45029133-4EAC-4EC6-A682-E335580562C1}"/>
    <hyperlink ref="A34:C34" location="TNETF!A1" display="TNETF!A1" xr:uid="{0D41274F-56D8-44BA-8667-6D04AF0DFB28}"/>
    <hyperlink ref="A35:C35" location="TIFNA!A1" display="TIFNA!A1" xr:uid="{23D30E7E-2135-430C-B106-F8C037407BF9}"/>
    <hyperlink ref="A38:C38" location="TNIDFOF!A1" display="TNIDFOF!A1" xr:uid="{1017E0B2-8FB9-4EE3-A828-C2F1854108D1}"/>
    <hyperlink ref="A39:C39" location="TNIDETF!A1" display="TNIDETF!A1" xr:uid="{2318C9D6-6D91-4707-8EC6-A66965843F60}"/>
    <hyperlink ref="A40:C40" location="TNMMIF!A1" display="TNMMIF!A1" xr:uid="{CAA9DA86-C086-4F1C-ADF9-CF7934275BD7}"/>
    <hyperlink ref="A41:C41" location="TNPBETF!A1" display="TNPBETF!A1" xr:uid="{B117C9BD-80DC-476E-9CE1-9E849178DDD2}"/>
    <hyperlink ref="A44:C44" location="TQNTF!A1" display="TQNTF!A1" xr:uid="{EAA0A753-3C15-4354-8CC2-76FEBAFFA77A}"/>
    <hyperlink ref="A45:C45" location="TREF!A1" display="TREF!A1" xr:uid="{78AAA626-F3D1-41B0-91CC-C0702349D873}"/>
    <hyperlink ref="A47:C47" location="TRSFM!A1" display="TRSFM!A1" xr:uid="{89702308-5F10-407E-BDDB-A638C94D57E8}"/>
    <hyperlink ref="A48:C48" location="TRSFP!A1" display="TRSFP!A1" xr:uid="{8682908F-1BF8-4367-BDC5-98A5D97E2814}"/>
    <hyperlink ref="A49:C49" location="TIFSA!A1" display="TIFSA!A1" xr:uid="{9D389075-4F15-4B88-9931-C9C19EF6836E}"/>
    <hyperlink ref="A51:C51" location="TSLVFOF!A1" display="TSLVFOF!A1" xr:uid="{CDA2C155-FF2A-4BD0-9C23-8B70A9568EBB}"/>
    <hyperlink ref="A52:C52" location="TSLVETF!A1" display="TSLVETF!A1" xr:uid="{497783F7-5C9B-49BB-B003-6AF5B5A72B17}"/>
    <hyperlink ref="A53:C53" location="TSCAPF!A1" display="TSCAPF!A1" xr:uid="{FBBB9C87-0C5C-4284-8B66-4289AA0A522D}"/>
    <hyperlink ref="A56:C56" location="TYCF!A1" display="TYCF!A1" xr:uid="{9D0FF07D-3238-43D4-A764-4AABD6DE06FC}"/>
    <hyperlink ref="A29:C29" location="TFRSTF!A1" display="TFRSTF!A1" xr:uid="{95420588-0FB0-4812-9A55-3F9222FEBD71}"/>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0D12A-06FB-484D-9E0B-30B916AF3DCC}">
  <dimension ref="B1:E469"/>
  <sheetViews>
    <sheetView workbookViewId="0">
      <selection activeCell="C16" sqref="C16"/>
    </sheetView>
  </sheetViews>
  <sheetFormatPr defaultRowHeight="15" x14ac:dyDescent="0.25"/>
  <cols>
    <col min="1" max="1" width="9.140625" style="161"/>
    <col min="2" max="2" width="18.7109375" style="164" customWidth="1"/>
    <col min="3" max="3" width="21.85546875" style="161" customWidth="1"/>
    <col min="4" max="4" width="18.28515625" style="161" customWidth="1"/>
    <col min="5" max="5" width="16.7109375" style="161" customWidth="1"/>
    <col min="6" max="257" width="9.140625" style="161"/>
    <col min="258" max="258" width="18.7109375" style="161" customWidth="1"/>
    <col min="259" max="259" width="21.85546875" style="161" customWidth="1"/>
    <col min="260" max="260" width="18.28515625" style="161" customWidth="1"/>
    <col min="261" max="261" width="16.7109375" style="161" customWidth="1"/>
    <col min="262" max="513" width="9.140625" style="161"/>
    <col min="514" max="514" width="18.7109375" style="161" customWidth="1"/>
    <col min="515" max="515" width="21.85546875" style="161" customWidth="1"/>
    <col min="516" max="516" width="18.28515625" style="161" customWidth="1"/>
    <col min="517" max="517" width="16.7109375" style="161" customWidth="1"/>
    <col min="518" max="769" width="9.140625" style="161"/>
    <col min="770" max="770" width="18.7109375" style="161" customWidth="1"/>
    <col min="771" max="771" width="21.85546875" style="161" customWidth="1"/>
    <col min="772" max="772" width="18.28515625" style="161" customWidth="1"/>
    <col min="773" max="773" width="16.7109375" style="161" customWidth="1"/>
    <col min="774" max="1025" width="9.140625" style="161"/>
    <col min="1026" max="1026" width="18.7109375" style="161" customWidth="1"/>
    <col min="1027" max="1027" width="21.85546875" style="161" customWidth="1"/>
    <col min="1028" max="1028" width="18.28515625" style="161" customWidth="1"/>
    <col min="1029" max="1029" width="16.7109375" style="161" customWidth="1"/>
    <col min="1030" max="1281" width="9.140625" style="161"/>
    <col min="1282" max="1282" width="18.7109375" style="161" customWidth="1"/>
    <col min="1283" max="1283" width="21.85546875" style="161" customWidth="1"/>
    <col min="1284" max="1284" width="18.28515625" style="161" customWidth="1"/>
    <col min="1285" max="1285" width="16.7109375" style="161" customWidth="1"/>
    <col min="1286" max="1537" width="9.140625" style="161"/>
    <col min="1538" max="1538" width="18.7109375" style="161" customWidth="1"/>
    <col min="1539" max="1539" width="21.85546875" style="161" customWidth="1"/>
    <col min="1540" max="1540" width="18.28515625" style="161" customWidth="1"/>
    <col min="1541" max="1541" width="16.7109375" style="161" customWidth="1"/>
    <col min="1542" max="1793" width="9.140625" style="161"/>
    <col min="1794" max="1794" width="18.7109375" style="161" customWidth="1"/>
    <col min="1795" max="1795" width="21.85546875" style="161" customWidth="1"/>
    <col min="1796" max="1796" width="18.28515625" style="161" customWidth="1"/>
    <col min="1797" max="1797" width="16.7109375" style="161" customWidth="1"/>
    <col min="1798" max="2049" width="9.140625" style="161"/>
    <col min="2050" max="2050" width="18.7109375" style="161" customWidth="1"/>
    <col min="2051" max="2051" width="21.85546875" style="161" customWidth="1"/>
    <col min="2052" max="2052" width="18.28515625" style="161" customWidth="1"/>
    <col min="2053" max="2053" width="16.7109375" style="161" customWidth="1"/>
    <col min="2054" max="2305" width="9.140625" style="161"/>
    <col min="2306" max="2306" width="18.7109375" style="161" customWidth="1"/>
    <col min="2307" max="2307" width="21.85546875" style="161" customWidth="1"/>
    <col min="2308" max="2308" width="18.28515625" style="161" customWidth="1"/>
    <col min="2309" max="2309" width="16.7109375" style="161" customWidth="1"/>
    <col min="2310" max="2561" width="9.140625" style="161"/>
    <col min="2562" max="2562" width="18.7109375" style="161" customWidth="1"/>
    <col min="2563" max="2563" width="21.85546875" style="161" customWidth="1"/>
    <col min="2564" max="2564" width="18.28515625" style="161" customWidth="1"/>
    <col min="2565" max="2565" width="16.7109375" style="161" customWidth="1"/>
    <col min="2566" max="2817" width="9.140625" style="161"/>
    <col min="2818" max="2818" width="18.7109375" style="161" customWidth="1"/>
    <col min="2819" max="2819" width="21.85546875" style="161" customWidth="1"/>
    <col min="2820" max="2820" width="18.28515625" style="161" customWidth="1"/>
    <col min="2821" max="2821" width="16.7109375" style="161" customWidth="1"/>
    <col min="2822" max="3073" width="9.140625" style="161"/>
    <col min="3074" max="3074" width="18.7109375" style="161" customWidth="1"/>
    <col min="3075" max="3075" width="21.85546875" style="161" customWidth="1"/>
    <col min="3076" max="3076" width="18.28515625" style="161" customWidth="1"/>
    <col min="3077" max="3077" width="16.7109375" style="161" customWidth="1"/>
    <col min="3078" max="3329" width="9.140625" style="161"/>
    <col min="3330" max="3330" width="18.7109375" style="161" customWidth="1"/>
    <col min="3331" max="3331" width="21.85546875" style="161" customWidth="1"/>
    <col min="3332" max="3332" width="18.28515625" style="161" customWidth="1"/>
    <col min="3333" max="3333" width="16.7109375" style="161" customWidth="1"/>
    <col min="3334" max="3585" width="9.140625" style="161"/>
    <col min="3586" max="3586" width="18.7109375" style="161" customWidth="1"/>
    <col min="3587" max="3587" width="21.85546875" style="161" customWidth="1"/>
    <col min="3588" max="3588" width="18.28515625" style="161" customWidth="1"/>
    <col min="3589" max="3589" width="16.7109375" style="161" customWidth="1"/>
    <col min="3590" max="3841" width="9.140625" style="161"/>
    <col min="3842" max="3842" width="18.7109375" style="161" customWidth="1"/>
    <col min="3843" max="3843" width="21.85546875" style="161" customWidth="1"/>
    <col min="3844" max="3844" width="18.28515625" style="161" customWidth="1"/>
    <col min="3845" max="3845" width="16.7109375" style="161" customWidth="1"/>
    <col min="3846" max="4097" width="9.140625" style="161"/>
    <col min="4098" max="4098" width="18.7109375" style="161" customWidth="1"/>
    <col min="4099" max="4099" width="21.85546875" style="161" customWidth="1"/>
    <col min="4100" max="4100" width="18.28515625" style="161" customWidth="1"/>
    <col min="4101" max="4101" width="16.7109375" style="161" customWidth="1"/>
    <col min="4102" max="4353" width="9.140625" style="161"/>
    <col min="4354" max="4354" width="18.7109375" style="161" customWidth="1"/>
    <col min="4355" max="4355" width="21.85546875" style="161" customWidth="1"/>
    <col min="4356" max="4356" width="18.28515625" style="161" customWidth="1"/>
    <col min="4357" max="4357" width="16.7109375" style="161" customWidth="1"/>
    <col min="4358" max="4609" width="9.140625" style="161"/>
    <col min="4610" max="4610" width="18.7109375" style="161" customWidth="1"/>
    <col min="4611" max="4611" width="21.85546875" style="161" customWidth="1"/>
    <col min="4612" max="4612" width="18.28515625" style="161" customWidth="1"/>
    <col min="4613" max="4613" width="16.7109375" style="161" customWidth="1"/>
    <col min="4614" max="4865" width="9.140625" style="161"/>
    <col min="4866" max="4866" width="18.7109375" style="161" customWidth="1"/>
    <col min="4867" max="4867" width="21.85546875" style="161" customWidth="1"/>
    <col min="4868" max="4868" width="18.28515625" style="161" customWidth="1"/>
    <col min="4869" max="4869" width="16.7109375" style="161" customWidth="1"/>
    <col min="4870" max="5121" width="9.140625" style="161"/>
    <col min="5122" max="5122" width="18.7109375" style="161" customWidth="1"/>
    <col min="5123" max="5123" width="21.85546875" style="161" customWidth="1"/>
    <col min="5124" max="5124" width="18.28515625" style="161" customWidth="1"/>
    <col min="5125" max="5125" width="16.7109375" style="161" customWidth="1"/>
    <col min="5126" max="5377" width="9.140625" style="161"/>
    <col min="5378" max="5378" width="18.7109375" style="161" customWidth="1"/>
    <col min="5379" max="5379" width="21.85546875" style="161" customWidth="1"/>
    <col min="5380" max="5380" width="18.28515625" style="161" customWidth="1"/>
    <col min="5381" max="5381" width="16.7109375" style="161" customWidth="1"/>
    <col min="5382" max="5633" width="9.140625" style="161"/>
    <col min="5634" max="5634" width="18.7109375" style="161" customWidth="1"/>
    <col min="5635" max="5635" width="21.85546875" style="161" customWidth="1"/>
    <col min="5636" max="5636" width="18.28515625" style="161" customWidth="1"/>
    <col min="5637" max="5637" width="16.7109375" style="161" customWidth="1"/>
    <col min="5638" max="5889" width="9.140625" style="161"/>
    <col min="5890" max="5890" width="18.7109375" style="161" customWidth="1"/>
    <col min="5891" max="5891" width="21.85546875" style="161" customWidth="1"/>
    <col min="5892" max="5892" width="18.28515625" style="161" customWidth="1"/>
    <col min="5893" max="5893" width="16.7109375" style="161" customWidth="1"/>
    <col min="5894" max="6145" width="9.140625" style="161"/>
    <col min="6146" max="6146" width="18.7109375" style="161" customWidth="1"/>
    <col min="6147" max="6147" width="21.85546875" style="161" customWidth="1"/>
    <col min="6148" max="6148" width="18.28515625" style="161" customWidth="1"/>
    <col min="6149" max="6149" width="16.7109375" style="161" customWidth="1"/>
    <col min="6150" max="6401" width="9.140625" style="161"/>
    <col min="6402" max="6402" width="18.7109375" style="161" customWidth="1"/>
    <col min="6403" max="6403" width="21.85546875" style="161" customWidth="1"/>
    <col min="6404" max="6404" width="18.28515625" style="161" customWidth="1"/>
    <col min="6405" max="6405" width="16.7109375" style="161" customWidth="1"/>
    <col min="6406" max="6657" width="9.140625" style="161"/>
    <col min="6658" max="6658" width="18.7109375" style="161" customWidth="1"/>
    <col min="6659" max="6659" width="21.85546875" style="161" customWidth="1"/>
    <col min="6660" max="6660" width="18.28515625" style="161" customWidth="1"/>
    <col min="6661" max="6661" width="16.7109375" style="161" customWidth="1"/>
    <col min="6662" max="6913" width="9.140625" style="161"/>
    <col min="6914" max="6914" width="18.7109375" style="161" customWidth="1"/>
    <col min="6915" max="6915" width="21.85546875" style="161" customWidth="1"/>
    <col min="6916" max="6916" width="18.28515625" style="161" customWidth="1"/>
    <col min="6917" max="6917" width="16.7109375" style="161" customWidth="1"/>
    <col min="6918" max="7169" width="9.140625" style="161"/>
    <col min="7170" max="7170" width="18.7109375" style="161" customWidth="1"/>
    <col min="7171" max="7171" width="21.85546875" style="161" customWidth="1"/>
    <col min="7172" max="7172" width="18.28515625" style="161" customWidth="1"/>
    <col min="7173" max="7173" width="16.7109375" style="161" customWidth="1"/>
    <col min="7174" max="7425" width="9.140625" style="161"/>
    <col min="7426" max="7426" width="18.7109375" style="161" customWidth="1"/>
    <col min="7427" max="7427" width="21.85546875" style="161" customWidth="1"/>
    <col min="7428" max="7428" width="18.28515625" style="161" customWidth="1"/>
    <col min="7429" max="7429" width="16.7109375" style="161" customWidth="1"/>
    <col min="7430" max="7681" width="9.140625" style="161"/>
    <col min="7682" max="7682" width="18.7109375" style="161" customWidth="1"/>
    <col min="7683" max="7683" width="21.85546875" style="161" customWidth="1"/>
    <col min="7684" max="7684" width="18.28515625" style="161" customWidth="1"/>
    <col min="7685" max="7685" width="16.7109375" style="161" customWidth="1"/>
    <col min="7686" max="7937" width="9.140625" style="161"/>
    <col min="7938" max="7938" width="18.7109375" style="161" customWidth="1"/>
    <col min="7939" max="7939" width="21.85546875" style="161" customWidth="1"/>
    <col min="7940" max="7940" width="18.28515625" style="161" customWidth="1"/>
    <col min="7941" max="7941" width="16.7109375" style="161" customWidth="1"/>
    <col min="7942" max="8193" width="9.140625" style="161"/>
    <col min="8194" max="8194" width="18.7109375" style="161" customWidth="1"/>
    <col min="8195" max="8195" width="21.85546875" style="161" customWidth="1"/>
    <col min="8196" max="8196" width="18.28515625" style="161" customWidth="1"/>
    <col min="8197" max="8197" width="16.7109375" style="161" customWidth="1"/>
    <col min="8198" max="8449" width="9.140625" style="161"/>
    <col min="8450" max="8450" width="18.7109375" style="161" customWidth="1"/>
    <col min="8451" max="8451" width="21.85546875" style="161" customWidth="1"/>
    <col min="8452" max="8452" width="18.28515625" style="161" customWidth="1"/>
    <col min="8453" max="8453" width="16.7109375" style="161" customWidth="1"/>
    <col min="8454" max="8705" width="9.140625" style="161"/>
    <col min="8706" max="8706" width="18.7109375" style="161" customWidth="1"/>
    <col min="8707" max="8707" width="21.85546875" style="161" customWidth="1"/>
    <col min="8708" max="8708" width="18.28515625" style="161" customWidth="1"/>
    <col min="8709" max="8709" width="16.7109375" style="161" customWidth="1"/>
    <col min="8710" max="8961" width="9.140625" style="161"/>
    <col min="8962" max="8962" width="18.7109375" style="161" customWidth="1"/>
    <col min="8963" max="8963" width="21.85546875" style="161" customWidth="1"/>
    <col min="8964" max="8964" width="18.28515625" style="161" customWidth="1"/>
    <col min="8965" max="8965" width="16.7109375" style="161" customWidth="1"/>
    <col min="8966" max="9217" width="9.140625" style="161"/>
    <col min="9218" max="9218" width="18.7109375" style="161" customWidth="1"/>
    <col min="9219" max="9219" width="21.85546875" style="161" customWidth="1"/>
    <col min="9220" max="9220" width="18.28515625" style="161" customWidth="1"/>
    <col min="9221" max="9221" width="16.7109375" style="161" customWidth="1"/>
    <col min="9222" max="9473" width="9.140625" style="161"/>
    <col min="9474" max="9474" width="18.7109375" style="161" customWidth="1"/>
    <col min="9475" max="9475" width="21.85546875" style="161" customWidth="1"/>
    <col min="9476" max="9476" width="18.28515625" style="161" customWidth="1"/>
    <col min="9477" max="9477" width="16.7109375" style="161" customWidth="1"/>
    <col min="9478" max="9729" width="9.140625" style="161"/>
    <col min="9730" max="9730" width="18.7109375" style="161" customWidth="1"/>
    <col min="9731" max="9731" width="21.85546875" style="161" customWidth="1"/>
    <col min="9732" max="9732" width="18.28515625" style="161" customWidth="1"/>
    <col min="9733" max="9733" width="16.7109375" style="161" customWidth="1"/>
    <col min="9734" max="9985" width="9.140625" style="161"/>
    <col min="9986" max="9986" width="18.7109375" style="161" customWidth="1"/>
    <col min="9987" max="9987" width="21.85546875" style="161" customWidth="1"/>
    <col min="9988" max="9988" width="18.28515625" style="161" customWidth="1"/>
    <col min="9989" max="9989" width="16.7109375" style="161" customWidth="1"/>
    <col min="9990" max="10241" width="9.140625" style="161"/>
    <col min="10242" max="10242" width="18.7109375" style="161" customWidth="1"/>
    <col min="10243" max="10243" width="21.85546875" style="161" customWidth="1"/>
    <col min="10244" max="10244" width="18.28515625" style="161" customWidth="1"/>
    <col min="10245" max="10245" width="16.7109375" style="161" customWidth="1"/>
    <col min="10246" max="10497" width="9.140625" style="161"/>
    <col min="10498" max="10498" width="18.7109375" style="161" customWidth="1"/>
    <col min="10499" max="10499" width="21.85546875" style="161" customWidth="1"/>
    <col min="10500" max="10500" width="18.28515625" style="161" customWidth="1"/>
    <col min="10501" max="10501" width="16.7109375" style="161" customWidth="1"/>
    <col min="10502" max="10753" width="9.140625" style="161"/>
    <col min="10754" max="10754" width="18.7109375" style="161" customWidth="1"/>
    <col min="10755" max="10755" width="21.85546875" style="161" customWidth="1"/>
    <col min="10756" max="10756" width="18.28515625" style="161" customWidth="1"/>
    <col min="10757" max="10757" width="16.7109375" style="161" customWidth="1"/>
    <col min="10758" max="11009" width="9.140625" style="161"/>
    <col min="11010" max="11010" width="18.7109375" style="161" customWidth="1"/>
    <col min="11011" max="11011" width="21.85546875" style="161" customWidth="1"/>
    <col min="11012" max="11012" width="18.28515625" style="161" customWidth="1"/>
    <col min="11013" max="11013" width="16.7109375" style="161" customWidth="1"/>
    <col min="11014" max="11265" width="9.140625" style="161"/>
    <col min="11266" max="11266" width="18.7109375" style="161" customWidth="1"/>
    <col min="11267" max="11267" width="21.85546875" style="161" customWidth="1"/>
    <col min="11268" max="11268" width="18.28515625" style="161" customWidth="1"/>
    <col min="11269" max="11269" width="16.7109375" style="161" customWidth="1"/>
    <col min="11270" max="11521" width="9.140625" style="161"/>
    <col min="11522" max="11522" width="18.7109375" style="161" customWidth="1"/>
    <col min="11523" max="11523" width="21.85546875" style="161" customWidth="1"/>
    <col min="11524" max="11524" width="18.28515625" style="161" customWidth="1"/>
    <col min="11525" max="11525" width="16.7109375" style="161" customWidth="1"/>
    <col min="11526" max="11777" width="9.140625" style="161"/>
    <col min="11778" max="11778" width="18.7109375" style="161" customWidth="1"/>
    <col min="11779" max="11779" width="21.85546875" style="161" customWidth="1"/>
    <col min="11780" max="11780" width="18.28515625" style="161" customWidth="1"/>
    <col min="11781" max="11781" width="16.7109375" style="161" customWidth="1"/>
    <col min="11782" max="12033" width="9.140625" style="161"/>
    <col min="12034" max="12034" width="18.7109375" style="161" customWidth="1"/>
    <col min="12035" max="12035" width="21.85546875" style="161" customWidth="1"/>
    <col min="12036" max="12036" width="18.28515625" style="161" customWidth="1"/>
    <col min="12037" max="12037" width="16.7109375" style="161" customWidth="1"/>
    <col min="12038" max="12289" width="9.140625" style="161"/>
    <col min="12290" max="12290" width="18.7109375" style="161" customWidth="1"/>
    <col min="12291" max="12291" width="21.85546875" style="161" customWidth="1"/>
    <col min="12292" max="12292" width="18.28515625" style="161" customWidth="1"/>
    <col min="12293" max="12293" width="16.7109375" style="161" customWidth="1"/>
    <col min="12294" max="12545" width="9.140625" style="161"/>
    <col min="12546" max="12546" width="18.7109375" style="161" customWidth="1"/>
    <col min="12547" max="12547" width="21.85546875" style="161" customWidth="1"/>
    <col min="12548" max="12548" width="18.28515625" style="161" customWidth="1"/>
    <col min="12549" max="12549" width="16.7109375" style="161" customWidth="1"/>
    <col min="12550" max="12801" width="9.140625" style="161"/>
    <col min="12802" max="12802" width="18.7109375" style="161" customWidth="1"/>
    <col min="12803" max="12803" width="21.85546875" style="161" customWidth="1"/>
    <col min="12804" max="12804" width="18.28515625" style="161" customWidth="1"/>
    <col min="12805" max="12805" width="16.7109375" style="161" customWidth="1"/>
    <col min="12806" max="13057" width="9.140625" style="161"/>
    <col min="13058" max="13058" width="18.7109375" style="161" customWidth="1"/>
    <col min="13059" max="13059" width="21.85546875" style="161" customWidth="1"/>
    <col min="13060" max="13060" width="18.28515625" style="161" customWidth="1"/>
    <col min="13061" max="13061" width="16.7109375" style="161" customWidth="1"/>
    <col min="13062" max="13313" width="9.140625" style="161"/>
    <col min="13314" max="13314" width="18.7109375" style="161" customWidth="1"/>
    <col min="13315" max="13315" width="21.85546875" style="161" customWidth="1"/>
    <col min="13316" max="13316" width="18.28515625" style="161" customWidth="1"/>
    <col min="13317" max="13317" width="16.7109375" style="161" customWidth="1"/>
    <col min="13318" max="13569" width="9.140625" style="161"/>
    <col min="13570" max="13570" width="18.7109375" style="161" customWidth="1"/>
    <col min="13571" max="13571" width="21.85546875" style="161" customWidth="1"/>
    <col min="13572" max="13572" width="18.28515625" style="161" customWidth="1"/>
    <col min="13573" max="13573" width="16.7109375" style="161" customWidth="1"/>
    <col min="13574" max="13825" width="9.140625" style="161"/>
    <col min="13826" max="13826" width="18.7109375" style="161" customWidth="1"/>
    <col min="13827" max="13827" width="21.85546875" style="161" customWidth="1"/>
    <col min="13828" max="13828" width="18.28515625" style="161" customWidth="1"/>
    <col min="13829" max="13829" width="16.7109375" style="161" customWidth="1"/>
    <col min="13830" max="14081" width="9.140625" style="161"/>
    <col min="14082" max="14082" width="18.7109375" style="161" customWidth="1"/>
    <col min="14083" max="14083" width="21.85546875" style="161" customWidth="1"/>
    <col min="14084" max="14084" width="18.28515625" style="161" customWidth="1"/>
    <col min="14085" max="14085" width="16.7109375" style="161" customWidth="1"/>
    <col min="14086" max="14337" width="9.140625" style="161"/>
    <col min="14338" max="14338" width="18.7109375" style="161" customWidth="1"/>
    <col min="14339" max="14339" width="21.85546875" style="161" customWidth="1"/>
    <col min="14340" max="14340" width="18.28515625" style="161" customWidth="1"/>
    <col min="14341" max="14341" width="16.7109375" style="161" customWidth="1"/>
    <col min="14342" max="14593" width="9.140625" style="161"/>
    <col min="14594" max="14594" width="18.7109375" style="161" customWidth="1"/>
    <col min="14595" max="14595" width="21.85546875" style="161" customWidth="1"/>
    <col min="14596" max="14596" width="18.28515625" style="161" customWidth="1"/>
    <col min="14597" max="14597" width="16.7109375" style="161" customWidth="1"/>
    <col min="14598" max="14849" width="9.140625" style="161"/>
    <col min="14850" max="14850" width="18.7109375" style="161" customWidth="1"/>
    <col min="14851" max="14851" width="21.85546875" style="161" customWidth="1"/>
    <col min="14852" max="14852" width="18.28515625" style="161" customWidth="1"/>
    <col min="14853" max="14853" width="16.7109375" style="161" customWidth="1"/>
    <col min="14854" max="15105" width="9.140625" style="161"/>
    <col min="15106" max="15106" width="18.7109375" style="161" customWidth="1"/>
    <col min="15107" max="15107" width="21.85546875" style="161" customWidth="1"/>
    <col min="15108" max="15108" width="18.28515625" style="161" customWidth="1"/>
    <col min="15109" max="15109" width="16.7109375" style="161" customWidth="1"/>
    <col min="15110" max="15361" width="9.140625" style="161"/>
    <col min="15362" max="15362" width="18.7109375" style="161" customWidth="1"/>
    <col min="15363" max="15363" width="21.85546875" style="161" customWidth="1"/>
    <col min="15364" max="15364" width="18.28515625" style="161" customWidth="1"/>
    <col min="15365" max="15365" width="16.7109375" style="161" customWidth="1"/>
    <col min="15366" max="15617" width="9.140625" style="161"/>
    <col min="15618" max="15618" width="18.7109375" style="161" customWidth="1"/>
    <col min="15619" max="15619" width="21.85546875" style="161" customWidth="1"/>
    <col min="15620" max="15620" width="18.28515625" style="161" customWidth="1"/>
    <col min="15621" max="15621" width="16.7109375" style="161" customWidth="1"/>
    <col min="15622" max="15873" width="9.140625" style="161"/>
    <col min="15874" max="15874" width="18.7109375" style="161" customWidth="1"/>
    <col min="15875" max="15875" width="21.85546875" style="161" customWidth="1"/>
    <col min="15876" max="15876" width="18.28515625" style="161" customWidth="1"/>
    <col min="15877" max="15877" width="16.7109375" style="161" customWidth="1"/>
    <col min="15878" max="16129" width="9.140625" style="161"/>
    <col min="16130" max="16130" width="18.7109375" style="161" customWidth="1"/>
    <col min="16131" max="16131" width="21.85546875" style="161" customWidth="1"/>
    <col min="16132" max="16132" width="18.28515625" style="161" customWidth="1"/>
    <col min="16133" max="16133" width="16.7109375" style="161" customWidth="1"/>
    <col min="16134" max="16384" width="9.140625" style="161"/>
  </cols>
  <sheetData>
    <row r="1" spans="2:5" x14ac:dyDescent="0.25">
      <c r="B1" s="200" t="s">
        <v>2480</v>
      </c>
      <c r="C1" s="200"/>
      <c r="D1" s="200"/>
      <c r="E1" s="200"/>
    </row>
    <row r="2" spans="2:5" s="162" customFormat="1" ht="45" x14ac:dyDescent="0.2">
      <c r="B2" s="175" t="s">
        <v>2481</v>
      </c>
      <c r="C2" s="176" t="s">
        <v>2482</v>
      </c>
      <c r="D2" s="177" t="s">
        <v>2483</v>
      </c>
      <c r="E2" s="177" t="s">
        <v>2484</v>
      </c>
    </row>
    <row r="3" spans="2:5" x14ac:dyDescent="0.25">
      <c r="B3" s="178">
        <v>45142</v>
      </c>
      <c r="C3" s="179">
        <v>76.747699999999995</v>
      </c>
      <c r="D3" s="179">
        <v>0.32</v>
      </c>
      <c r="E3" s="179">
        <v>0.32</v>
      </c>
    </row>
    <row r="4" spans="2:5" x14ac:dyDescent="0.25">
      <c r="B4" s="178">
        <v>45173</v>
      </c>
      <c r="C4" s="179">
        <v>76.992099999999994</v>
      </c>
      <c r="D4" s="179">
        <v>0.32</v>
      </c>
      <c r="E4" s="179">
        <v>0.32</v>
      </c>
    </row>
    <row r="5" spans="2:5" x14ac:dyDescent="0.25">
      <c r="B5" s="178">
        <v>45203</v>
      </c>
      <c r="C5" s="179">
        <v>76.274900000000002</v>
      </c>
      <c r="D5" s="179">
        <v>0.33</v>
      </c>
      <c r="E5" s="179">
        <v>0.33</v>
      </c>
    </row>
    <row r="6" spans="2:5" x14ac:dyDescent="0.25">
      <c r="B6" s="178">
        <v>45231</v>
      </c>
      <c r="C6" s="179">
        <v>74.2714</v>
      </c>
      <c r="D6" s="179">
        <v>0.31</v>
      </c>
      <c r="E6" s="179">
        <v>0.31</v>
      </c>
    </row>
    <row r="7" spans="2:5" x14ac:dyDescent="0.25">
      <c r="B7" s="178">
        <v>45266</v>
      </c>
      <c r="C7" s="179">
        <v>79.618399999999994</v>
      </c>
      <c r="D7" s="179">
        <v>0.33</v>
      </c>
      <c r="E7" s="179">
        <v>0.33</v>
      </c>
    </row>
    <row r="8" spans="2:5" x14ac:dyDescent="0.25">
      <c r="B8" s="178">
        <v>45294</v>
      </c>
      <c r="C8" s="179">
        <v>81.460899999999995</v>
      </c>
      <c r="D8" s="179">
        <v>0.34</v>
      </c>
      <c r="E8" s="179">
        <v>0.34</v>
      </c>
    </row>
    <row r="10" spans="2:5" x14ac:dyDescent="0.25">
      <c r="B10" s="200" t="s">
        <v>2485</v>
      </c>
      <c r="C10" s="200"/>
      <c r="D10" s="200"/>
      <c r="E10" s="200"/>
    </row>
    <row r="11" spans="2:5" s="162" customFormat="1" ht="45" x14ac:dyDescent="0.2">
      <c r="B11" s="175" t="s">
        <v>2481</v>
      </c>
      <c r="C11" s="176" t="s">
        <v>2482</v>
      </c>
      <c r="D11" s="177" t="s">
        <v>2483</v>
      </c>
      <c r="E11" s="177" t="s">
        <v>2484</v>
      </c>
    </row>
    <row r="12" spans="2:5" x14ac:dyDescent="0.25">
      <c r="B12" s="178">
        <v>45142</v>
      </c>
      <c r="C12" s="179">
        <v>87.855599999999995</v>
      </c>
      <c r="D12" s="179">
        <v>0.32</v>
      </c>
      <c r="E12" s="179">
        <v>0.32</v>
      </c>
    </row>
    <row r="13" spans="2:5" x14ac:dyDescent="0.25">
      <c r="B13" s="178">
        <v>45173</v>
      </c>
      <c r="C13" s="179">
        <v>88.254599999999996</v>
      </c>
      <c r="D13" s="179">
        <v>0.32</v>
      </c>
      <c r="E13" s="179">
        <v>0.32</v>
      </c>
    </row>
    <row r="14" spans="2:5" x14ac:dyDescent="0.25">
      <c r="B14" s="178">
        <v>45203</v>
      </c>
      <c r="C14" s="179">
        <v>87.548500000000004</v>
      </c>
      <c r="D14" s="179">
        <v>0.33</v>
      </c>
      <c r="E14" s="179">
        <v>0.33</v>
      </c>
    </row>
    <row r="15" spans="2:5" x14ac:dyDescent="0.25">
      <c r="B15" s="178">
        <v>45231</v>
      </c>
      <c r="C15" s="179">
        <v>85.359800000000007</v>
      </c>
      <c r="D15" s="179">
        <v>0.31</v>
      </c>
      <c r="E15" s="179">
        <v>0.31</v>
      </c>
    </row>
    <row r="16" spans="2:5" x14ac:dyDescent="0.25">
      <c r="B16" s="178">
        <v>45266</v>
      </c>
      <c r="C16" s="179">
        <v>91.639600000000002</v>
      </c>
      <c r="D16" s="179">
        <v>0.33</v>
      </c>
      <c r="E16" s="179">
        <v>0.33</v>
      </c>
    </row>
    <row r="17" spans="2:5" x14ac:dyDescent="0.25">
      <c r="B17" s="178">
        <v>45294</v>
      </c>
      <c r="C17" s="179">
        <v>93.881100000000004</v>
      </c>
      <c r="D17" s="179">
        <v>0.34</v>
      </c>
      <c r="E17" s="179">
        <v>0.34</v>
      </c>
    </row>
    <row r="19" spans="2:5" x14ac:dyDescent="0.25">
      <c r="B19" s="202" t="s">
        <v>2486</v>
      </c>
      <c r="C19" s="202"/>
      <c r="D19" s="202"/>
      <c r="E19" s="202"/>
    </row>
    <row r="20" spans="2:5" s="162" customFormat="1" ht="45" x14ac:dyDescent="0.2">
      <c r="B20" s="175" t="s">
        <v>2481</v>
      </c>
      <c r="C20" s="176" t="s">
        <v>2482</v>
      </c>
      <c r="D20" s="177" t="s">
        <v>2483</v>
      </c>
      <c r="E20" s="177" t="s">
        <v>2484</v>
      </c>
    </row>
    <row r="21" spans="2:5" s="163" customFormat="1" x14ac:dyDescent="0.25">
      <c r="B21" s="180" t="s">
        <v>2487</v>
      </c>
      <c r="C21" s="181">
        <v>1003.5288</v>
      </c>
      <c r="D21" s="182">
        <v>5.2655000000000003</v>
      </c>
      <c r="E21" s="182">
        <v>5.2655000000000003</v>
      </c>
    </row>
    <row r="22" spans="2:5" s="163" customFormat="1" x14ac:dyDescent="0.25">
      <c r="B22" s="180" t="s">
        <v>2488</v>
      </c>
      <c r="C22" s="181">
        <v>1003.5288</v>
      </c>
      <c r="D22" s="182">
        <v>4.8173000000000004</v>
      </c>
      <c r="E22" s="182">
        <v>4.8173000000000004</v>
      </c>
    </row>
    <row r="23" spans="2:5" s="163" customFormat="1" x14ac:dyDescent="0.25">
      <c r="B23" s="180" t="s">
        <v>2489</v>
      </c>
      <c r="C23" s="181">
        <v>1003.5288</v>
      </c>
      <c r="D23" s="182">
        <v>4.8008999999999995</v>
      </c>
      <c r="E23" s="182">
        <v>4.8008999999999995</v>
      </c>
    </row>
    <row r="24" spans="2:5" s="163" customFormat="1" x14ac:dyDescent="0.25">
      <c r="B24" s="180" t="s">
        <v>2490</v>
      </c>
      <c r="C24" s="181">
        <v>1003.5288</v>
      </c>
      <c r="D24" s="182">
        <v>5.4249999999999998</v>
      </c>
      <c r="E24" s="182">
        <v>5.4249999999999998</v>
      </c>
    </row>
    <row r="25" spans="2:5" s="163" customFormat="1" x14ac:dyDescent="0.25">
      <c r="B25" s="180" t="s">
        <v>2491</v>
      </c>
      <c r="C25" s="181">
        <v>1003.5288</v>
      </c>
      <c r="D25" s="182">
        <v>5.7343000000000011</v>
      </c>
      <c r="E25" s="182">
        <v>5.7343000000000011</v>
      </c>
    </row>
    <row r="26" spans="2:5" s="163" customFormat="1" x14ac:dyDescent="0.25">
      <c r="B26" s="180" t="s">
        <v>2492</v>
      </c>
      <c r="C26" s="181">
        <v>1003.5288</v>
      </c>
      <c r="D26" s="182">
        <v>5.9729999999999999</v>
      </c>
      <c r="E26" s="182">
        <v>5.9729999999999999</v>
      </c>
    </row>
    <row r="28" spans="2:5" x14ac:dyDescent="0.25">
      <c r="B28" s="202" t="s">
        <v>2493</v>
      </c>
      <c r="C28" s="202"/>
      <c r="D28" s="202"/>
      <c r="E28" s="202"/>
    </row>
    <row r="29" spans="2:5" s="162" customFormat="1" ht="45" x14ac:dyDescent="0.2">
      <c r="B29" s="175" t="s">
        <v>2481</v>
      </c>
      <c r="C29" s="176" t="s">
        <v>2482</v>
      </c>
      <c r="D29" s="177" t="s">
        <v>2483</v>
      </c>
      <c r="E29" s="177" t="s">
        <v>2484</v>
      </c>
    </row>
    <row r="30" spans="2:5" s="163" customFormat="1" x14ac:dyDescent="0.25">
      <c r="B30" s="180" t="s">
        <v>2487</v>
      </c>
      <c r="C30" s="181">
        <v>1003.5316</v>
      </c>
      <c r="D30" s="182">
        <v>5.5038000000000009</v>
      </c>
      <c r="E30" s="182">
        <v>5.5038000000000009</v>
      </c>
    </row>
    <row r="31" spans="2:5" s="163" customFormat="1" x14ac:dyDescent="0.25">
      <c r="B31" s="180" t="s">
        <v>2488</v>
      </c>
      <c r="C31" s="181">
        <v>1003.5316</v>
      </c>
      <c r="D31" s="182">
        <v>5.0519000000000007</v>
      </c>
      <c r="E31" s="182">
        <v>5.0519000000000007</v>
      </c>
    </row>
    <row r="32" spans="2:5" s="163" customFormat="1" x14ac:dyDescent="0.25">
      <c r="B32" s="180" t="s">
        <v>2489</v>
      </c>
      <c r="C32" s="181">
        <v>1003.5316</v>
      </c>
      <c r="D32" s="182">
        <v>5.0913000000000004</v>
      </c>
      <c r="E32" s="182">
        <v>5.0913000000000004</v>
      </c>
    </row>
    <row r="33" spans="2:5" s="163" customFormat="1" x14ac:dyDescent="0.25">
      <c r="B33" s="180" t="s">
        <v>2490</v>
      </c>
      <c r="C33" s="181">
        <v>1003.5316</v>
      </c>
      <c r="D33" s="182">
        <v>5.6368999999999989</v>
      </c>
      <c r="E33" s="182">
        <v>5.6368999999999989</v>
      </c>
    </row>
    <row r="34" spans="2:5" s="163" customFormat="1" x14ac:dyDescent="0.25">
      <c r="B34" s="180" t="s">
        <v>2491</v>
      </c>
      <c r="C34" s="181">
        <v>1003.5316</v>
      </c>
      <c r="D34" s="182">
        <v>6.0928000000000004</v>
      </c>
      <c r="E34" s="182">
        <v>6.0928000000000004</v>
      </c>
    </row>
    <row r="35" spans="2:5" s="163" customFormat="1" x14ac:dyDescent="0.25">
      <c r="B35" s="180" t="s">
        <v>2492</v>
      </c>
      <c r="C35" s="181">
        <v>1003.5316</v>
      </c>
      <c r="D35" s="182">
        <v>6.5037999999999991</v>
      </c>
      <c r="E35" s="182">
        <v>6.5037999999999991</v>
      </c>
    </row>
    <row r="36" spans="2:5" x14ac:dyDescent="0.25">
      <c r="C36" s="183"/>
      <c r="D36" s="184"/>
      <c r="E36" s="184"/>
    </row>
    <row r="37" spans="2:5" x14ac:dyDescent="0.25">
      <c r="B37" s="200" t="s">
        <v>2494</v>
      </c>
      <c r="C37" s="200"/>
      <c r="D37" s="200"/>
      <c r="E37" s="200"/>
    </row>
    <row r="38" spans="2:5" s="162" customFormat="1" ht="45" x14ac:dyDescent="0.2">
      <c r="B38" s="175" t="s">
        <v>2481</v>
      </c>
      <c r="C38" s="176" t="s">
        <v>2482</v>
      </c>
      <c r="D38" s="177" t="s">
        <v>2483</v>
      </c>
      <c r="E38" s="177" t="s">
        <v>2484</v>
      </c>
    </row>
    <row r="39" spans="2:5" x14ac:dyDescent="0.25">
      <c r="B39" s="178">
        <v>45139</v>
      </c>
      <c r="C39" s="179">
        <v>1008.0658</v>
      </c>
      <c r="D39" s="179">
        <v>1.248</v>
      </c>
      <c r="E39" s="179">
        <v>1.248</v>
      </c>
    </row>
    <row r="40" spans="2:5" x14ac:dyDescent="0.25">
      <c r="B40" s="178">
        <v>45146</v>
      </c>
      <c r="C40" s="179">
        <v>1008.0658</v>
      </c>
      <c r="D40" s="179">
        <v>0.90410000000000001</v>
      </c>
      <c r="E40" s="179">
        <v>0.90410000000000001</v>
      </c>
    </row>
    <row r="41" spans="2:5" x14ac:dyDescent="0.25">
      <c r="B41" s="178">
        <v>45155</v>
      </c>
      <c r="C41" s="179">
        <v>1008.0658</v>
      </c>
      <c r="D41" s="179">
        <v>1.0622</v>
      </c>
      <c r="E41" s="179">
        <v>1.0622</v>
      </c>
    </row>
    <row r="42" spans="2:5" x14ac:dyDescent="0.25">
      <c r="B42" s="178">
        <v>45160</v>
      </c>
      <c r="C42" s="179">
        <v>1008.0658</v>
      </c>
      <c r="D42" s="179">
        <v>0.91059999999999997</v>
      </c>
      <c r="E42" s="179">
        <v>0.91059999999999997</v>
      </c>
    </row>
    <row r="43" spans="2:5" x14ac:dyDescent="0.25">
      <c r="B43" s="178">
        <v>45167</v>
      </c>
      <c r="C43" s="179">
        <v>1008.0658</v>
      </c>
      <c r="D43" s="179">
        <v>1.6823999999999999</v>
      </c>
      <c r="E43" s="179">
        <v>1.6823999999999999</v>
      </c>
    </row>
    <row r="44" spans="2:5" x14ac:dyDescent="0.25">
      <c r="B44" s="178">
        <v>45174</v>
      </c>
      <c r="C44" s="179">
        <v>1008.0658</v>
      </c>
      <c r="D44" s="179">
        <v>1.3647</v>
      </c>
      <c r="E44" s="179">
        <v>1.3647</v>
      </c>
    </row>
    <row r="45" spans="2:5" x14ac:dyDescent="0.25">
      <c r="B45" s="178">
        <v>45181</v>
      </c>
      <c r="C45" s="179">
        <v>1008.0658</v>
      </c>
      <c r="D45" s="179">
        <v>0.92390000000000005</v>
      </c>
      <c r="E45" s="179">
        <v>0.92390000000000005</v>
      </c>
    </row>
    <row r="46" spans="2:5" x14ac:dyDescent="0.25">
      <c r="B46" s="178">
        <v>45189</v>
      </c>
      <c r="C46" s="179">
        <v>1008.0658</v>
      </c>
      <c r="D46" s="179">
        <v>1.5494000000000001</v>
      </c>
      <c r="E46" s="179">
        <v>1.5494000000000001</v>
      </c>
    </row>
    <row r="47" spans="2:5" x14ac:dyDescent="0.25">
      <c r="B47" s="178">
        <v>45195</v>
      </c>
      <c r="C47" s="179">
        <v>1008.0658</v>
      </c>
      <c r="D47" s="179">
        <v>0.89439999999999997</v>
      </c>
      <c r="E47" s="179">
        <v>0.89439999999999997</v>
      </c>
    </row>
    <row r="48" spans="2:5" x14ac:dyDescent="0.25">
      <c r="B48" s="178">
        <v>45202</v>
      </c>
      <c r="C48" s="179">
        <v>1008.0658</v>
      </c>
      <c r="D48" s="179">
        <v>1.2613000000000001</v>
      </c>
      <c r="E48" s="179">
        <v>1.2613000000000001</v>
      </c>
    </row>
    <row r="49" spans="2:5" x14ac:dyDescent="0.25">
      <c r="B49" s="178">
        <v>45209</v>
      </c>
      <c r="C49" s="179">
        <v>1008.0658</v>
      </c>
      <c r="D49" s="179">
        <v>0.57850000000000001</v>
      </c>
      <c r="E49" s="179">
        <v>0.57850000000000001</v>
      </c>
    </row>
    <row r="50" spans="2:5" x14ac:dyDescent="0.25">
      <c r="B50" s="178">
        <v>45216</v>
      </c>
      <c r="C50" s="179">
        <v>1008.0658</v>
      </c>
      <c r="D50" s="179">
        <v>1.4746999999999999</v>
      </c>
      <c r="E50" s="179">
        <v>1.4746999999999999</v>
      </c>
    </row>
    <row r="51" spans="2:5" x14ac:dyDescent="0.25">
      <c r="B51" s="178">
        <v>45224</v>
      </c>
      <c r="C51" s="179">
        <v>1008.0658</v>
      </c>
      <c r="D51" s="179">
        <v>1.2473000000000001</v>
      </c>
      <c r="E51" s="179">
        <v>1.2473000000000001</v>
      </c>
    </row>
    <row r="52" spans="2:5" x14ac:dyDescent="0.25">
      <c r="B52" s="178">
        <v>45230</v>
      </c>
      <c r="C52" s="179">
        <v>1008.0658</v>
      </c>
      <c r="D52" s="179">
        <v>0.78720000000000001</v>
      </c>
      <c r="E52" s="179">
        <v>0.78720000000000001</v>
      </c>
    </row>
    <row r="53" spans="2:5" x14ac:dyDescent="0.25">
      <c r="B53" s="178">
        <v>45237</v>
      </c>
      <c r="C53" s="179">
        <v>1008.0658</v>
      </c>
      <c r="D53" s="179">
        <v>1.6194999999999999</v>
      </c>
      <c r="E53" s="179">
        <v>1.6194999999999999</v>
      </c>
    </row>
    <row r="54" spans="2:5" x14ac:dyDescent="0.25">
      <c r="B54" s="178">
        <v>45245</v>
      </c>
      <c r="C54" s="179">
        <v>1008.0658</v>
      </c>
      <c r="D54" s="179">
        <v>1.4218999999999999</v>
      </c>
      <c r="E54" s="179">
        <v>1.4218999999999999</v>
      </c>
    </row>
    <row r="55" spans="2:5" x14ac:dyDescent="0.25">
      <c r="B55" s="178">
        <v>45251</v>
      </c>
      <c r="C55" s="179">
        <v>1008.0658</v>
      </c>
      <c r="D55" s="179">
        <v>0.79279999999999995</v>
      </c>
      <c r="E55" s="179">
        <v>0.79279999999999995</v>
      </c>
    </row>
    <row r="56" spans="2:5" x14ac:dyDescent="0.25">
      <c r="B56" s="178">
        <v>45258</v>
      </c>
      <c r="C56" s="179">
        <v>1008.0658</v>
      </c>
      <c r="D56" s="179">
        <v>1.2838000000000001</v>
      </c>
      <c r="E56" s="179">
        <v>1.2838000000000001</v>
      </c>
    </row>
    <row r="57" spans="2:5" x14ac:dyDescent="0.25">
      <c r="B57" s="178">
        <v>45265</v>
      </c>
      <c r="C57" s="179">
        <v>1008.0658</v>
      </c>
      <c r="D57" s="179">
        <v>1.1795</v>
      </c>
      <c r="E57" s="179">
        <v>1.1795</v>
      </c>
    </row>
    <row r="58" spans="2:5" x14ac:dyDescent="0.25">
      <c r="B58" s="178">
        <v>45272</v>
      </c>
      <c r="C58" s="179">
        <v>1008.0658</v>
      </c>
      <c r="D58" s="179">
        <v>1.0065999999999999</v>
      </c>
      <c r="E58" s="179">
        <v>1.0065999999999999</v>
      </c>
    </row>
    <row r="59" spans="2:5" x14ac:dyDescent="0.25">
      <c r="B59" s="178">
        <v>45279</v>
      </c>
      <c r="C59" s="179">
        <v>1008.0658</v>
      </c>
      <c r="D59" s="179">
        <v>1.7190000000000001</v>
      </c>
      <c r="E59" s="179">
        <v>1.7190000000000001</v>
      </c>
    </row>
    <row r="60" spans="2:5" x14ac:dyDescent="0.25">
      <c r="B60" s="178">
        <v>45286</v>
      </c>
      <c r="C60" s="179">
        <v>1008.0658</v>
      </c>
      <c r="D60" s="179">
        <v>1.411</v>
      </c>
      <c r="E60" s="179">
        <v>1.411</v>
      </c>
    </row>
    <row r="61" spans="2:5" x14ac:dyDescent="0.25">
      <c r="B61" s="178">
        <v>45293</v>
      </c>
      <c r="C61" s="179">
        <v>1008.0658</v>
      </c>
      <c r="D61" s="179">
        <v>1.4054</v>
      </c>
      <c r="E61" s="179">
        <v>1.4054</v>
      </c>
    </row>
    <row r="62" spans="2:5" x14ac:dyDescent="0.25">
      <c r="B62" s="178">
        <v>45300</v>
      </c>
      <c r="C62" s="179">
        <v>1008.0658</v>
      </c>
      <c r="D62" s="179">
        <v>1.3609</v>
      </c>
      <c r="E62" s="179">
        <v>1.3609</v>
      </c>
    </row>
    <row r="63" spans="2:5" x14ac:dyDescent="0.25">
      <c r="B63" s="178">
        <v>45307</v>
      </c>
      <c r="C63" s="179">
        <v>1008.0658</v>
      </c>
      <c r="D63" s="179">
        <v>1.4373</v>
      </c>
      <c r="E63" s="179">
        <v>1.4373</v>
      </c>
    </row>
    <row r="64" spans="2:5" x14ac:dyDescent="0.25">
      <c r="B64" s="178">
        <v>45314</v>
      </c>
      <c r="C64" s="179">
        <v>1008.0658</v>
      </c>
      <c r="D64" s="179">
        <v>1.2028000000000001</v>
      </c>
      <c r="E64" s="179">
        <v>1.2028000000000001</v>
      </c>
    </row>
    <row r="65" spans="2:5" x14ac:dyDescent="0.25">
      <c r="B65" s="178">
        <v>45321</v>
      </c>
      <c r="C65" s="179">
        <v>1008.0658</v>
      </c>
      <c r="D65" s="179">
        <v>1.1408</v>
      </c>
      <c r="E65" s="179">
        <v>1.1408</v>
      </c>
    </row>
    <row r="66" spans="2:5" x14ac:dyDescent="0.25">
      <c r="B66" s="185"/>
      <c r="C66" s="186"/>
      <c r="D66" s="186"/>
      <c r="E66" s="186"/>
    </row>
    <row r="67" spans="2:5" x14ac:dyDescent="0.25">
      <c r="B67" s="200" t="s">
        <v>2495</v>
      </c>
      <c r="C67" s="200"/>
      <c r="D67" s="200"/>
      <c r="E67" s="200"/>
    </row>
    <row r="68" spans="2:5" s="162" customFormat="1" ht="45" x14ac:dyDescent="0.2">
      <c r="B68" s="175" t="s">
        <v>2481</v>
      </c>
      <c r="C68" s="176" t="s">
        <v>2482</v>
      </c>
      <c r="D68" s="177" t="s">
        <v>2483</v>
      </c>
      <c r="E68" s="177" t="s">
        <v>2484</v>
      </c>
    </row>
    <row r="69" spans="2:5" x14ac:dyDescent="0.25">
      <c r="B69" s="178">
        <v>45139</v>
      </c>
      <c r="C69" s="179">
        <v>1008.0658</v>
      </c>
      <c r="D69" s="179">
        <v>1.3062</v>
      </c>
      <c r="E69" s="179">
        <v>1.3062</v>
      </c>
    </row>
    <row r="70" spans="2:5" x14ac:dyDescent="0.25">
      <c r="B70" s="178">
        <v>45146</v>
      </c>
      <c r="C70" s="179">
        <v>1008.0658</v>
      </c>
      <c r="D70" s="179">
        <v>0.96179999999999999</v>
      </c>
      <c r="E70" s="179">
        <v>0.96179999999999999</v>
      </c>
    </row>
    <row r="71" spans="2:5" x14ac:dyDescent="0.25">
      <c r="B71" s="178">
        <v>45155</v>
      </c>
      <c r="C71" s="179">
        <v>1008.0658</v>
      </c>
      <c r="D71" s="179">
        <v>1.1353</v>
      </c>
      <c r="E71" s="179">
        <v>1.1353</v>
      </c>
    </row>
    <row r="72" spans="2:5" x14ac:dyDescent="0.25">
      <c r="B72" s="178">
        <v>45160</v>
      </c>
      <c r="C72" s="179">
        <v>1008.0658</v>
      </c>
      <c r="D72" s="179">
        <v>0.9526</v>
      </c>
      <c r="E72" s="179">
        <v>0.9526</v>
      </c>
    </row>
    <row r="73" spans="2:5" x14ac:dyDescent="0.25">
      <c r="B73" s="178">
        <v>45167</v>
      </c>
      <c r="C73" s="179">
        <v>1008.0658</v>
      </c>
      <c r="D73" s="179">
        <v>1.7393000000000001</v>
      </c>
      <c r="E73" s="179">
        <v>1.7393000000000001</v>
      </c>
    </row>
    <row r="74" spans="2:5" x14ac:dyDescent="0.25">
      <c r="B74" s="178">
        <v>45174</v>
      </c>
      <c r="C74" s="179">
        <v>1008.0658</v>
      </c>
      <c r="D74" s="179">
        <v>1.3258000000000001</v>
      </c>
      <c r="E74" s="179">
        <v>1.3258000000000001</v>
      </c>
    </row>
    <row r="75" spans="2:5" x14ac:dyDescent="0.25">
      <c r="B75" s="178">
        <v>45181</v>
      </c>
      <c r="C75" s="179">
        <v>1008.0658</v>
      </c>
      <c r="D75" s="179">
        <v>0.98180000000000001</v>
      </c>
      <c r="E75" s="179">
        <v>0.98180000000000001</v>
      </c>
    </row>
    <row r="76" spans="2:5" x14ac:dyDescent="0.25">
      <c r="B76" s="178">
        <v>45189</v>
      </c>
      <c r="C76" s="179">
        <v>1008.0658</v>
      </c>
      <c r="D76" s="179">
        <v>1.6148</v>
      </c>
      <c r="E76" s="179">
        <v>1.6148</v>
      </c>
    </row>
    <row r="77" spans="2:5" x14ac:dyDescent="0.25">
      <c r="B77" s="178">
        <v>45195</v>
      </c>
      <c r="C77" s="179">
        <v>1008.0658</v>
      </c>
      <c r="D77" s="179">
        <v>0.94379999999999997</v>
      </c>
      <c r="E77" s="179">
        <v>0.94379999999999997</v>
      </c>
    </row>
    <row r="78" spans="2:5" x14ac:dyDescent="0.25">
      <c r="B78" s="178">
        <v>45202</v>
      </c>
      <c r="C78" s="179">
        <v>1008.0658</v>
      </c>
      <c r="D78" s="179">
        <v>1.3177000000000001</v>
      </c>
      <c r="E78" s="179">
        <v>1.3177000000000001</v>
      </c>
    </row>
    <row r="79" spans="2:5" x14ac:dyDescent="0.25">
      <c r="B79" s="178">
        <v>45209</v>
      </c>
      <c r="C79" s="179">
        <v>1008.0658</v>
      </c>
      <c r="D79" s="179">
        <v>0.63649999999999995</v>
      </c>
      <c r="E79" s="179">
        <v>0.63649999999999995</v>
      </c>
    </row>
    <row r="80" spans="2:5" x14ac:dyDescent="0.25">
      <c r="B80" s="178">
        <v>45216</v>
      </c>
      <c r="C80" s="179">
        <v>1008.0658</v>
      </c>
      <c r="D80" s="179">
        <v>1.5325</v>
      </c>
      <c r="E80" s="179">
        <v>1.5325</v>
      </c>
    </row>
    <row r="81" spans="2:5" x14ac:dyDescent="0.25">
      <c r="B81" s="178">
        <v>45224</v>
      </c>
      <c r="C81" s="179">
        <v>1008.0658</v>
      </c>
      <c r="D81" s="179">
        <v>1.3138000000000001</v>
      </c>
      <c r="E81" s="179">
        <v>1.3138000000000001</v>
      </c>
    </row>
    <row r="82" spans="2:5" x14ac:dyDescent="0.25">
      <c r="B82" s="178">
        <v>45230</v>
      </c>
      <c r="C82" s="179">
        <v>1008.0658</v>
      </c>
      <c r="D82" s="179">
        <v>0.8367</v>
      </c>
      <c r="E82" s="179">
        <v>0.8367</v>
      </c>
    </row>
    <row r="83" spans="2:5" x14ac:dyDescent="0.25">
      <c r="B83" s="178">
        <v>45237</v>
      </c>
      <c r="C83" s="179">
        <v>1008.0658</v>
      </c>
      <c r="D83" s="179">
        <v>1.6645000000000001</v>
      </c>
      <c r="E83" s="179">
        <v>1.6645000000000001</v>
      </c>
    </row>
    <row r="84" spans="2:5" x14ac:dyDescent="0.25">
      <c r="B84" s="178">
        <v>45245</v>
      </c>
      <c r="C84" s="179">
        <v>1008.0658</v>
      </c>
      <c r="D84" s="179">
        <v>1.4875</v>
      </c>
      <c r="E84" s="179">
        <v>1.4875</v>
      </c>
    </row>
    <row r="85" spans="2:5" x14ac:dyDescent="0.25">
      <c r="B85" s="178">
        <v>45251</v>
      </c>
      <c r="C85" s="179">
        <v>1008.0658</v>
      </c>
      <c r="D85" s="179">
        <v>0.84179999999999999</v>
      </c>
      <c r="E85" s="179">
        <v>0.84179999999999999</v>
      </c>
    </row>
    <row r="86" spans="2:5" x14ac:dyDescent="0.25">
      <c r="B86" s="178">
        <v>45258</v>
      </c>
      <c r="C86" s="179">
        <v>1008.0658</v>
      </c>
      <c r="D86" s="179">
        <v>1.3406</v>
      </c>
      <c r="E86" s="179">
        <v>1.3406</v>
      </c>
    </row>
    <row r="87" spans="2:5" x14ac:dyDescent="0.25">
      <c r="B87" s="178">
        <v>45265</v>
      </c>
      <c r="C87" s="179">
        <v>1008.0658</v>
      </c>
      <c r="D87" s="179">
        <v>1.2371000000000001</v>
      </c>
      <c r="E87" s="179">
        <v>1.2371000000000001</v>
      </c>
    </row>
    <row r="88" spans="2:5" x14ac:dyDescent="0.25">
      <c r="B88" s="178">
        <v>45272</v>
      </c>
      <c r="C88" s="179">
        <v>1008.0658</v>
      </c>
      <c r="D88" s="179">
        <v>1.0647</v>
      </c>
      <c r="E88" s="179">
        <v>1.0647</v>
      </c>
    </row>
    <row r="89" spans="2:5" x14ac:dyDescent="0.25">
      <c r="B89" s="178">
        <v>45279</v>
      </c>
      <c r="C89" s="179">
        <v>1008.0658</v>
      </c>
      <c r="D89" s="179">
        <v>1.7777000000000001</v>
      </c>
      <c r="E89" s="179">
        <v>1.7777000000000001</v>
      </c>
    </row>
    <row r="90" spans="2:5" x14ac:dyDescent="0.25">
      <c r="B90" s="178">
        <v>45286</v>
      </c>
      <c r="C90" s="179">
        <v>1008.0658</v>
      </c>
      <c r="D90" s="179">
        <v>1.4742999999999999</v>
      </c>
      <c r="E90" s="179">
        <v>1.4742999999999999</v>
      </c>
    </row>
    <row r="91" spans="2:5" x14ac:dyDescent="0.25">
      <c r="B91" s="178">
        <v>45293</v>
      </c>
      <c r="C91" s="179">
        <v>1008.0658</v>
      </c>
      <c r="D91" s="179">
        <v>1.4699</v>
      </c>
      <c r="E91" s="179">
        <v>1.4699</v>
      </c>
    </row>
    <row r="92" spans="2:5" x14ac:dyDescent="0.25">
      <c r="B92" s="178">
        <v>45300</v>
      </c>
      <c r="C92" s="179">
        <v>1008.0658</v>
      </c>
      <c r="D92" s="179">
        <v>1.4265000000000001</v>
      </c>
      <c r="E92" s="179">
        <v>1.4265000000000001</v>
      </c>
    </row>
    <row r="93" spans="2:5" x14ac:dyDescent="0.25">
      <c r="B93" s="178">
        <v>45307</v>
      </c>
      <c r="C93" s="179">
        <v>1008.0658</v>
      </c>
      <c r="D93" s="179">
        <v>1.5003</v>
      </c>
      <c r="E93" s="179">
        <v>1.5003</v>
      </c>
    </row>
    <row r="94" spans="2:5" x14ac:dyDescent="0.25">
      <c r="B94" s="178">
        <v>45314</v>
      </c>
      <c r="C94" s="179">
        <v>1008.0658</v>
      </c>
      <c r="D94" s="179">
        <v>1.2652000000000001</v>
      </c>
      <c r="E94" s="179">
        <v>1.2652000000000001</v>
      </c>
    </row>
    <row r="95" spans="2:5" x14ac:dyDescent="0.25">
      <c r="B95" s="178">
        <v>45321</v>
      </c>
      <c r="C95" s="179">
        <v>1008.0658</v>
      </c>
      <c r="D95" s="179">
        <v>1.2031000000000001</v>
      </c>
      <c r="E95" s="179">
        <v>1.2031000000000001</v>
      </c>
    </row>
    <row r="96" spans="2:5" x14ac:dyDescent="0.25">
      <c r="B96" s="185"/>
      <c r="C96" s="186"/>
      <c r="D96" s="186"/>
      <c r="E96" s="186"/>
    </row>
    <row r="97" spans="2:5" x14ac:dyDescent="0.25">
      <c r="B97" s="200" t="s">
        <v>2496</v>
      </c>
      <c r="C97" s="200"/>
      <c r="D97" s="200"/>
      <c r="E97" s="200"/>
    </row>
    <row r="98" spans="2:5" s="162" customFormat="1" ht="45" x14ac:dyDescent="0.2">
      <c r="B98" s="175" t="s">
        <v>2481</v>
      </c>
      <c r="C98" s="176" t="s">
        <v>2482</v>
      </c>
      <c r="D98" s="177" t="s">
        <v>2483</v>
      </c>
      <c r="E98" s="177" t="s">
        <v>2484</v>
      </c>
    </row>
    <row r="99" spans="2:5" x14ac:dyDescent="0.25">
      <c r="B99" s="178">
        <v>45142</v>
      </c>
      <c r="C99" s="179">
        <v>15.5158</v>
      </c>
      <c r="D99" s="179">
        <v>5.1999999999999998E-2</v>
      </c>
      <c r="E99" s="179">
        <v>5.1999999999999998E-2</v>
      </c>
    </row>
    <row r="100" spans="2:5" x14ac:dyDescent="0.25">
      <c r="B100" s="178">
        <v>45173</v>
      </c>
      <c r="C100" s="179">
        <v>15.552899999999999</v>
      </c>
      <c r="D100" s="179">
        <v>5.1999999999999998E-2</v>
      </c>
      <c r="E100" s="179">
        <v>5.1999999999999998E-2</v>
      </c>
    </row>
    <row r="101" spans="2:5" x14ac:dyDescent="0.25">
      <c r="B101" s="178">
        <v>45203</v>
      </c>
      <c r="C101" s="179">
        <v>15.5219</v>
      </c>
      <c r="D101" s="179">
        <v>5.1999999999999998E-2</v>
      </c>
      <c r="E101" s="179">
        <v>5.1999999999999998E-2</v>
      </c>
    </row>
    <row r="102" spans="2:5" x14ac:dyDescent="0.25">
      <c r="B102" s="178">
        <v>45231</v>
      </c>
      <c r="C102" s="179">
        <v>15.4552</v>
      </c>
      <c r="D102" s="179">
        <v>5.1999999999999998E-2</v>
      </c>
      <c r="E102" s="179">
        <v>5.1999999999999998E-2</v>
      </c>
    </row>
    <row r="103" spans="2:5" x14ac:dyDescent="0.25">
      <c r="B103" s="178">
        <v>45266</v>
      </c>
      <c r="C103" s="179">
        <v>15.987500000000001</v>
      </c>
      <c r="D103" s="179">
        <v>5.2999999999999999E-2</v>
      </c>
      <c r="E103" s="179">
        <v>5.2999999999999999E-2</v>
      </c>
    </row>
    <row r="104" spans="2:5" x14ac:dyDescent="0.25">
      <c r="B104" s="178">
        <v>45294</v>
      </c>
      <c r="C104" s="179">
        <v>16.194700000000001</v>
      </c>
      <c r="D104" s="179">
        <v>5.3999999999999999E-2</v>
      </c>
      <c r="E104" s="179">
        <v>5.3999999999999999E-2</v>
      </c>
    </row>
    <row r="105" spans="2:5" x14ac:dyDescent="0.25">
      <c r="B105" s="185"/>
      <c r="C105" s="186"/>
      <c r="D105" s="186"/>
      <c r="E105" s="186"/>
    </row>
    <row r="106" spans="2:5" x14ac:dyDescent="0.25">
      <c r="B106" s="200" t="s">
        <v>2497</v>
      </c>
      <c r="C106" s="200"/>
      <c r="D106" s="200"/>
      <c r="E106" s="200"/>
    </row>
    <row r="107" spans="2:5" s="162" customFormat="1" ht="45" x14ac:dyDescent="0.2">
      <c r="B107" s="175" t="s">
        <v>2481</v>
      </c>
      <c r="C107" s="176" t="s">
        <v>2482</v>
      </c>
      <c r="D107" s="177" t="s">
        <v>2483</v>
      </c>
      <c r="E107" s="177" t="s">
        <v>2484</v>
      </c>
    </row>
    <row r="108" spans="2:5" x14ac:dyDescent="0.25">
      <c r="B108" s="178">
        <v>45142</v>
      </c>
      <c r="C108" s="179">
        <v>18.4986</v>
      </c>
      <c r="D108" s="179">
        <v>5.1999999999999998E-2</v>
      </c>
      <c r="E108" s="179">
        <v>5.1999999999999998E-2</v>
      </c>
    </row>
    <row r="109" spans="2:5" x14ac:dyDescent="0.25">
      <c r="B109" s="178">
        <v>45173</v>
      </c>
      <c r="C109" s="179">
        <v>18.563800000000001</v>
      </c>
      <c r="D109" s="179">
        <v>5.1999999999999998E-2</v>
      </c>
      <c r="E109" s="179">
        <v>5.1999999999999998E-2</v>
      </c>
    </row>
    <row r="110" spans="2:5" x14ac:dyDescent="0.25">
      <c r="B110" s="178">
        <v>45203</v>
      </c>
      <c r="C110" s="179">
        <v>18.547599999999999</v>
      </c>
      <c r="D110" s="179">
        <v>5.1999999999999998E-2</v>
      </c>
      <c r="E110" s="179">
        <v>5.1999999999999998E-2</v>
      </c>
    </row>
    <row r="111" spans="2:5" x14ac:dyDescent="0.25">
      <c r="B111" s="178">
        <v>45231</v>
      </c>
      <c r="C111" s="179">
        <v>18.4878</v>
      </c>
      <c r="D111" s="179">
        <v>5.1999999999999998E-2</v>
      </c>
      <c r="E111" s="179">
        <v>5.1999999999999998E-2</v>
      </c>
    </row>
    <row r="112" spans="2:5" x14ac:dyDescent="0.25">
      <c r="B112" s="178">
        <v>45266</v>
      </c>
      <c r="C112" s="179">
        <v>19.1479</v>
      </c>
      <c r="D112" s="179">
        <v>5.2999999999999999E-2</v>
      </c>
      <c r="E112" s="179">
        <v>5.2999999999999999E-2</v>
      </c>
    </row>
    <row r="113" spans="2:5" x14ac:dyDescent="0.25">
      <c r="B113" s="178">
        <v>45294</v>
      </c>
      <c r="C113" s="179">
        <v>19.417100000000001</v>
      </c>
      <c r="D113" s="179">
        <v>5.3999999999999999E-2</v>
      </c>
      <c r="E113" s="179">
        <v>5.3999999999999999E-2</v>
      </c>
    </row>
    <row r="115" spans="2:5" x14ac:dyDescent="0.25">
      <c r="B115" s="200" t="s">
        <v>2498</v>
      </c>
      <c r="C115" s="200"/>
      <c r="D115" s="200"/>
      <c r="E115" s="200"/>
    </row>
    <row r="116" spans="2:5" s="162" customFormat="1" ht="45" x14ac:dyDescent="0.2">
      <c r="B116" s="175" t="s">
        <v>2481</v>
      </c>
      <c r="C116" s="176" t="s">
        <v>2482</v>
      </c>
      <c r="D116" s="177" t="s">
        <v>2483</v>
      </c>
      <c r="E116" s="177" t="s">
        <v>2484</v>
      </c>
    </row>
    <row r="117" spans="2:5" s="163" customFormat="1" x14ac:dyDescent="0.25">
      <c r="B117" s="180" t="s">
        <v>2487</v>
      </c>
      <c r="C117" s="187">
        <v>1114.52</v>
      </c>
      <c r="D117" s="179">
        <v>6.1096999999999992</v>
      </c>
      <c r="E117" s="179">
        <v>6.1096999999999992</v>
      </c>
    </row>
    <row r="118" spans="2:5" s="163" customFormat="1" x14ac:dyDescent="0.25">
      <c r="B118" s="180" t="s">
        <v>2488</v>
      </c>
      <c r="C118" s="187">
        <v>1114.52</v>
      </c>
      <c r="D118" s="179">
        <v>6.0872999999999999</v>
      </c>
      <c r="E118" s="179">
        <v>6.0872999999999999</v>
      </c>
    </row>
    <row r="119" spans="2:5" s="163" customFormat="1" x14ac:dyDescent="0.25">
      <c r="B119" s="180" t="s">
        <v>2489</v>
      </c>
      <c r="C119" s="187">
        <v>1114.52</v>
      </c>
      <c r="D119" s="179">
        <v>6.5017999999999994</v>
      </c>
      <c r="E119" s="179">
        <v>6.5017999999999994</v>
      </c>
    </row>
    <row r="120" spans="2:5" s="163" customFormat="1" x14ac:dyDescent="0.25">
      <c r="B120" s="180" t="s">
        <v>2490</v>
      </c>
      <c r="C120" s="187">
        <v>1114.52</v>
      </c>
      <c r="D120" s="179">
        <v>6.4190000000000005</v>
      </c>
      <c r="E120" s="179">
        <v>6.4190000000000005</v>
      </c>
    </row>
    <row r="121" spans="2:5" s="163" customFormat="1" x14ac:dyDescent="0.25">
      <c r="B121" s="180" t="s">
        <v>2491</v>
      </c>
      <c r="C121" s="187">
        <v>1114.52</v>
      </c>
      <c r="D121" s="179">
        <v>6.5227000000000013</v>
      </c>
      <c r="E121" s="179">
        <v>6.5227000000000013</v>
      </c>
    </row>
    <row r="122" spans="2:5" s="163" customFormat="1" x14ac:dyDescent="0.25">
      <c r="B122" s="180" t="s">
        <v>2492</v>
      </c>
      <c r="C122" s="187">
        <v>1114.52</v>
      </c>
      <c r="D122" s="179">
        <v>7.1599000000000013</v>
      </c>
      <c r="E122" s="179">
        <v>7.1599000000000013</v>
      </c>
    </row>
    <row r="124" spans="2:5" x14ac:dyDescent="0.25">
      <c r="B124" s="200" t="s">
        <v>2499</v>
      </c>
      <c r="C124" s="200"/>
      <c r="D124" s="200"/>
      <c r="E124" s="200"/>
    </row>
    <row r="125" spans="2:5" s="162" customFormat="1" ht="45" x14ac:dyDescent="0.2">
      <c r="B125" s="175" t="s">
        <v>2481</v>
      </c>
      <c r="C125" s="176" t="s">
        <v>2482</v>
      </c>
      <c r="D125" s="177" t="s">
        <v>2483</v>
      </c>
      <c r="E125" s="177" t="s">
        <v>2484</v>
      </c>
    </row>
    <row r="126" spans="2:5" x14ac:dyDescent="0.25">
      <c r="B126" s="180" t="s">
        <v>2487</v>
      </c>
      <c r="C126" s="187">
        <v>1114.52</v>
      </c>
      <c r="D126" s="179">
        <v>6.3439000000000005</v>
      </c>
      <c r="E126" s="179">
        <v>6.3439000000000005</v>
      </c>
    </row>
    <row r="127" spans="2:5" x14ac:dyDescent="0.25">
      <c r="B127" s="180" t="s">
        <v>2488</v>
      </c>
      <c r="C127" s="187">
        <v>1114.52</v>
      </c>
      <c r="D127" s="179">
        <v>6.3102999999999998</v>
      </c>
      <c r="E127" s="179">
        <v>6.3102999999999998</v>
      </c>
    </row>
    <row r="128" spans="2:5" x14ac:dyDescent="0.25">
      <c r="B128" s="180" t="s">
        <v>2489</v>
      </c>
      <c r="C128" s="187">
        <v>1114.52</v>
      </c>
      <c r="D128" s="179">
        <v>6.7502999999999993</v>
      </c>
      <c r="E128" s="179">
        <v>6.7502999999999993</v>
      </c>
    </row>
    <row r="129" spans="2:5" x14ac:dyDescent="0.25">
      <c r="B129" s="180" t="s">
        <v>2490</v>
      </c>
      <c r="C129" s="187">
        <v>1114.52</v>
      </c>
      <c r="D129" s="179">
        <v>6.6415999999999986</v>
      </c>
      <c r="E129" s="179">
        <v>6.6415999999999986</v>
      </c>
    </row>
    <row r="130" spans="2:5" x14ac:dyDescent="0.25">
      <c r="B130" s="180" t="s">
        <v>2491</v>
      </c>
      <c r="C130" s="187">
        <v>1114.52</v>
      </c>
      <c r="D130" s="179">
        <v>6.6307</v>
      </c>
      <c r="E130" s="179">
        <v>6.6307</v>
      </c>
    </row>
    <row r="131" spans="2:5" x14ac:dyDescent="0.25">
      <c r="B131" s="180" t="s">
        <v>2492</v>
      </c>
      <c r="C131" s="187">
        <v>1114.52</v>
      </c>
      <c r="D131" s="179">
        <v>7.3777999999999988</v>
      </c>
      <c r="E131" s="179">
        <v>7.3777999999999988</v>
      </c>
    </row>
    <row r="132" spans="2:5" x14ac:dyDescent="0.25">
      <c r="B132" s="188"/>
      <c r="C132" s="183"/>
    </row>
    <row r="133" spans="2:5" x14ac:dyDescent="0.25">
      <c r="B133" s="200" t="s">
        <v>2500</v>
      </c>
      <c r="C133" s="200"/>
      <c r="D133" s="200"/>
      <c r="E133" s="200"/>
    </row>
    <row r="134" spans="2:5" s="162" customFormat="1" ht="45" x14ac:dyDescent="0.2">
      <c r="B134" s="175" t="s">
        <v>2481</v>
      </c>
      <c r="C134" s="176" t="s">
        <v>2482</v>
      </c>
      <c r="D134" s="177" t="s">
        <v>2483</v>
      </c>
      <c r="E134" s="177" t="s">
        <v>2484</v>
      </c>
    </row>
    <row r="135" spans="2:5" x14ac:dyDescent="0.25">
      <c r="B135" s="180" t="s">
        <v>2487</v>
      </c>
      <c r="C135" s="187">
        <v>1001.5157</v>
      </c>
      <c r="D135" s="179">
        <v>5.5910000000000002</v>
      </c>
      <c r="E135" s="179">
        <v>5.5910000000000002</v>
      </c>
    </row>
    <row r="136" spans="2:5" x14ac:dyDescent="0.25">
      <c r="B136" s="180" t="s">
        <v>2488</v>
      </c>
      <c r="C136" s="187">
        <v>1001.5157</v>
      </c>
      <c r="D136" s="179">
        <v>5.5720000000000001</v>
      </c>
      <c r="E136" s="179">
        <v>5.5720000000000001</v>
      </c>
    </row>
    <row r="137" spans="2:5" x14ac:dyDescent="0.25">
      <c r="B137" s="180" t="s">
        <v>2489</v>
      </c>
      <c r="C137" s="187">
        <v>1001.5157</v>
      </c>
      <c r="D137" s="179">
        <v>5.6838000000000024</v>
      </c>
      <c r="E137" s="179">
        <v>5.6838000000000024</v>
      </c>
    </row>
    <row r="138" spans="2:5" x14ac:dyDescent="0.25">
      <c r="B138" s="180" t="s">
        <v>2490</v>
      </c>
      <c r="C138" s="187">
        <v>1001.5157</v>
      </c>
      <c r="D138" s="179">
        <v>5.6545999999999994</v>
      </c>
      <c r="E138" s="179">
        <v>5.6545999999999994</v>
      </c>
    </row>
    <row r="139" spans="2:5" x14ac:dyDescent="0.25">
      <c r="B139" s="180" t="s">
        <v>2491</v>
      </c>
      <c r="C139" s="187">
        <v>1001.5157</v>
      </c>
      <c r="D139" s="179">
        <v>6.1207999999999982</v>
      </c>
      <c r="E139" s="179">
        <v>6.1207999999999982</v>
      </c>
    </row>
    <row r="140" spans="2:5" x14ac:dyDescent="0.25">
      <c r="B140" s="180" t="s">
        <v>2492</v>
      </c>
      <c r="C140" s="187">
        <v>1001.5157</v>
      </c>
      <c r="D140" s="179">
        <v>5.9978000000000007</v>
      </c>
      <c r="E140" s="179">
        <v>5.9978000000000007</v>
      </c>
    </row>
    <row r="141" spans="2:5" x14ac:dyDescent="0.25">
      <c r="B141" s="165"/>
      <c r="C141" s="184"/>
      <c r="D141" s="184"/>
      <c r="E141" s="184"/>
    </row>
    <row r="142" spans="2:5" x14ac:dyDescent="0.25">
      <c r="B142" s="200" t="s">
        <v>2501</v>
      </c>
      <c r="C142" s="200"/>
      <c r="D142" s="200"/>
      <c r="E142" s="200"/>
    </row>
    <row r="143" spans="2:5" s="162" customFormat="1" ht="45" x14ac:dyDescent="0.2">
      <c r="B143" s="175" t="s">
        <v>2481</v>
      </c>
      <c r="C143" s="176" t="s">
        <v>2482</v>
      </c>
      <c r="D143" s="177" t="s">
        <v>2483</v>
      </c>
      <c r="E143" s="177" t="s">
        <v>2484</v>
      </c>
    </row>
    <row r="144" spans="2:5" x14ac:dyDescent="0.25">
      <c r="B144" s="180" t="s">
        <v>2487</v>
      </c>
      <c r="C144" s="187">
        <v>1001.5187</v>
      </c>
      <c r="D144" s="179">
        <v>5.6892000000000014</v>
      </c>
      <c r="E144" s="179">
        <v>5.6892000000000014</v>
      </c>
    </row>
    <row r="145" spans="2:5" x14ac:dyDescent="0.25">
      <c r="B145" s="180" t="s">
        <v>2488</v>
      </c>
      <c r="C145" s="187">
        <v>1001.5187</v>
      </c>
      <c r="D145" s="179">
        <v>5.6674999999999995</v>
      </c>
      <c r="E145" s="179">
        <v>5.6674999999999995</v>
      </c>
    </row>
    <row r="146" spans="2:5" x14ac:dyDescent="0.25">
      <c r="B146" s="180" t="s">
        <v>2489</v>
      </c>
      <c r="C146" s="187">
        <v>1001.5187</v>
      </c>
      <c r="D146" s="179">
        <v>5.7826999999999984</v>
      </c>
      <c r="E146" s="179">
        <v>5.7826999999999984</v>
      </c>
    </row>
    <row r="147" spans="2:5" x14ac:dyDescent="0.25">
      <c r="B147" s="180" t="s">
        <v>2490</v>
      </c>
      <c r="C147" s="187">
        <v>1001.5187</v>
      </c>
      <c r="D147" s="179">
        <v>5.7504000000000008</v>
      </c>
      <c r="E147" s="179">
        <v>5.7504000000000008</v>
      </c>
    </row>
    <row r="148" spans="2:5" x14ac:dyDescent="0.25">
      <c r="B148" s="180" t="s">
        <v>2491</v>
      </c>
      <c r="C148" s="187">
        <v>1001.5187</v>
      </c>
      <c r="D148" s="179">
        <v>6.2527000000000017</v>
      </c>
      <c r="E148" s="179">
        <v>6.2527000000000017</v>
      </c>
    </row>
    <row r="149" spans="2:5" x14ac:dyDescent="0.25">
      <c r="B149" s="180" t="s">
        <v>2492</v>
      </c>
      <c r="C149" s="187">
        <v>1001.5187</v>
      </c>
      <c r="D149" s="179">
        <v>6.1037999999999988</v>
      </c>
      <c r="E149" s="179">
        <v>6.1037999999999988</v>
      </c>
    </row>
    <row r="150" spans="2:5" x14ac:dyDescent="0.25">
      <c r="B150" s="189"/>
      <c r="C150" s="184"/>
      <c r="D150" s="184"/>
      <c r="E150" s="184"/>
    </row>
    <row r="151" spans="2:5" x14ac:dyDescent="0.25">
      <c r="B151" s="200" t="s">
        <v>2502</v>
      </c>
      <c r="C151" s="200"/>
      <c r="D151" s="200"/>
      <c r="E151" s="200"/>
    </row>
    <row r="152" spans="2:5" s="162" customFormat="1" ht="45" x14ac:dyDescent="0.2">
      <c r="B152" s="175" t="s">
        <v>2481</v>
      </c>
      <c r="C152" s="176" t="s">
        <v>2482</v>
      </c>
      <c r="D152" s="177" t="s">
        <v>2483</v>
      </c>
      <c r="E152" s="177" t="s">
        <v>2484</v>
      </c>
    </row>
    <row r="153" spans="2:5" ht="15" customHeight="1" x14ac:dyDescent="0.25">
      <c r="B153" s="180" t="s">
        <v>2487</v>
      </c>
      <c r="C153" s="187">
        <v>1000</v>
      </c>
      <c r="D153" s="179">
        <v>5.3919999999999986</v>
      </c>
      <c r="E153" s="179">
        <v>5.3919999999999986</v>
      </c>
    </row>
    <row r="154" spans="2:5" ht="15" customHeight="1" x14ac:dyDescent="0.25">
      <c r="B154" s="180" t="s">
        <v>2488</v>
      </c>
      <c r="C154" s="187">
        <v>1000</v>
      </c>
      <c r="D154" s="179">
        <v>5.3425999999999991</v>
      </c>
      <c r="E154" s="179">
        <v>5.3425999999999991</v>
      </c>
    </row>
    <row r="155" spans="2:5" ht="15" customHeight="1" x14ac:dyDescent="0.25">
      <c r="B155" s="190">
        <v>45200</v>
      </c>
      <c r="C155" s="187">
        <v>1000.0029</v>
      </c>
      <c r="D155" s="179">
        <v>0.182</v>
      </c>
      <c r="E155" s="179">
        <v>0.182</v>
      </c>
    </row>
    <row r="156" spans="2:5" ht="15" customHeight="1" x14ac:dyDescent="0.25">
      <c r="B156" s="190">
        <v>45201</v>
      </c>
      <c r="C156" s="187">
        <v>1000.0027</v>
      </c>
      <c r="D156" s="179">
        <v>0.18190000000000001</v>
      </c>
      <c r="E156" s="179">
        <v>0.18190000000000001</v>
      </c>
    </row>
    <row r="157" spans="2:5" ht="15" customHeight="1" x14ac:dyDescent="0.25">
      <c r="B157" s="190">
        <v>45202</v>
      </c>
      <c r="C157" s="187">
        <v>1000.0025000000001</v>
      </c>
      <c r="D157" s="179">
        <v>0.186</v>
      </c>
      <c r="E157" s="179">
        <v>0.186</v>
      </c>
    </row>
    <row r="158" spans="2:5" ht="15" customHeight="1" x14ac:dyDescent="0.25">
      <c r="B158" s="190">
        <v>45203</v>
      </c>
      <c r="C158" s="187">
        <v>1000.0025000000001</v>
      </c>
      <c r="D158" s="179">
        <v>0.1797</v>
      </c>
      <c r="E158" s="179">
        <v>0.1797</v>
      </c>
    </row>
    <row r="159" spans="2:5" ht="15" customHeight="1" x14ac:dyDescent="0.25">
      <c r="B159" s="190">
        <v>45204</v>
      </c>
      <c r="C159" s="187">
        <v>1000.0021</v>
      </c>
      <c r="D159" s="179">
        <v>0.17899999999999999</v>
      </c>
      <c r="E159" s="179">
        <v>0.17899999999999999</v>
      </c>
    </row>
    <row r="160" spans="2:5" ht="15" customHeight="1" x14ac:dyDescent="0.25">
      <c r="B160" s="190">
        <v>45205</v>
      </c>
      <c r="C160" s="187">
        <v>1000.0019</v>
      </c>
      <c r="D160" s="179">
        <v>0.1799</v>
      </c>
      <c r="E160" s="179">
        <v>0.1799</v>
      </c>
    </row>
    <row r="161" spans="2:5" ht="15" customHeight="1" x14ac:dyDescent="0.25">
      <c r="B161" s="190">
        <v>45206</v>
      </c>
      <c r="C161" s="187">
        <v>1000.0017</v>
      </c>
      <c r="D161" s="179">
        <v>0.18049999999999999</v>
      </c>
      <c r="E161" s="179">
        <v>0.18049999999999999</v>
      </c>
    </row>
    <row r="162" spans="2:5" ht="15" customHeight="1" x14ac:dyDescent="0.25">
      <c r="B162" s="190">
        <v>45207</v>
      </c>
      <c r="C162" s="187">
        <v>1000.0016000000001</v>
      </c>
      <c r="D162" s="179">
        <v>0.1804</v>
      </c>
      <c r="E162" s="179">
        <v>0.1804</v>
      </c>
    </row>
    <row r="163" spans="2:5" ht="15" customHeight="1" x14ac:dyDescent="0.25">
      <c r="B163" s="190">
        <v>45208</v>
      </c>
      <c r="C163" s="187">
        <v>1000.0016000000001</v>
      </c>
      <c r="D163" s="179">
        <v>0.19650000000000001</v>
      </c>
      <c r="E163" s="179">
        <v>0.19650000000000001</v>
      </c>
    </row>
    <row r="164" spans="2:5" ht="15" customHeight="1" x14ac:dyDescent="0.25">
      <c r="B164" s="190">
        <v>45209</v>
      </c>
      <c r="C164" s="187">
        <v>1000.0013</v>
      </c>
      <c r="D164" s="179">
        <v>0.1799</v>
      </c>
      <c r="E164" s="179">
        <v>0.1799</v>
      </c>
    </row>
    <row r="165" spans="2:5" ht="15" customHeight="1" x14ac:dyDescent="0.25">
      <c r="B165" s="190">
        <v>45210</v>
      </c>
      <c r="C165" s="187">
        <v>1000.0012</v>
      </c>
      <c r="D165" s="179">
        <v>0.1792</v>
      </c>
      <c r="E165" s="179">
        <v>0.1792</v>
      </c>
    </row>
    <row r="166" spans="2:5" ht="15" customHeight="1" x14ac:dyDescent="0.25">
      <c r="B166" s="190">
        <v>45211</v>
      </c>
      <c r="C166" s="187">
        <v>1000.0011</v>
      </c>
      <c r="D166" s="179">
        <v>0.17929999999999999</v>
      </c>
      <c r="E166" s="179">
        <v>0.17929999999999999</v>
      </c>
    </row>
    <row r="167" spans="2:5" ht="15" customHeight="1" x14ac:dyDescent="0.25">
      <c r="B167" s="190">
        <v>45212</v>
      </c>
      <c r="C167" s="187">
        <v>1000.0009</v>
      </c>
      <c r="D167" s="179">
        <v>0.1792</v>
      </c>
      <c r="E167" s="179">
        <v>0.1792</v>
      </c>
    </row>
    <row r="168" spans="2:5" ht="15" customHeight="1" x14ac:dyDescent="0.25">
      <c r="B168" s="190">
        <v>45213</v>
      </c>
      <c r="C168" s="187">
        <v>1000.0008</v>
      </c>
      <c r="D168" s="179">
        <v>0.17949999999999999</v>
      </c>
      <c r="E168" s="179">
        <v>0.17949999999999999</v>
      </c>
    </row>
    <row r="169" spans="2:5" ht="15" customHeight="1" x14ac:dyDescent="0.25">
      <c r="B169" s="190">
        <v>45214</v>
      </c>
      <c r="C169" s="187">
        <v>1000.0007000000001</v>
      </c>
      <c r="D169" s="179">
        <v>0.17949999999999999</v>
      </c>
      <c r="E169" s="179">
        <v>0.17949999999999999</v>
      </c>
    </row>
    <row r="170" spans="2:5" ht="15" customHeight="1" x14ac:dyDescent="0.25">
      <c r="B170" s="190">
        <v>45215</v>
      </c>
      <c r="C170" s="187">
        <v>1000.0001</v>
      </c>
      <c r="D170" s="179">
        <v>0.17910000000000001</v>
      </c>
      <c r="E170" s="179">
        <v>0.17910000000000001</v>
      </c>
    </row>
    <row r="171" spans="2:5" ht="15" customHeight="1" x14ac:dyDescent="0.25">
      <c r="B171" s="190">
        <v>45216</v>
      </c>
      <c r="C171" s="187">
        <v>1000.0004</v>
      </c>
      <c r="D171" s="179">
        <v>0.17910000000000001</v>
      </c>
      <c r="E171" s="179">
        <v>0.17910000000000001</v>
      </c>
    </row>
    <row r="172" spans="2:5" ht="15" customHeight="1" x14ac:dyDescent="0.25">
      <c r="B172" s="190">
        <v>45217</v>
      </c>
      <c r="C172" s="187">
        <v>1000.0003</v>
      </c>
      <c r="D172" s="179">
        <v>0.1787</v>
      </c>
      <c r="E172" s="179">
        <v>0.1787</v>
      </c>
    </row>
    <row r="173" spans="2:5" ht="15" customHeight="1" x14ac:dyDescent="0.25">
      <c r="B173" s="190">
        <v>45218</v>
      </c>
      <c r="C173" s="187">
        <v>1000</v>
      </c>
      <c r="D173" s="179">
        <v>0.1789</v>
      </c>
      <c r="E173" s="179">
        <v>0.1789</v>
      </c>
    </row>
    <row r="174" spans="2:5" ht="15" customHeight="1" x14ac:dyDescent="0.25">
      <c r="B174" s="190">
        <v>45219</v>
      </c>
      <c r="C174" s="187">
        <v>1000</v>
      </c>
      <c r="D174" s="179">
        <v>0.17899999999999999</v>
      </c>
      <c r="E174" s="179">
        <v>0.17899999999999999</v>
      </c>
    </row>
    <row r="175" spans="2:5" ht="15" customHeight="1" x14ac:dyDescent="0.25">
      <c r="B175" s="190">
        <v>45220</v>
      </c>
      <c r="C175" s="187">
        <v>1000</v>
      </c>
      <c r="D175" s="179">
        <v>0.1797</v>
      </c>
      <c r="E175" s="179">
        <v>0.1797</v>
      </c>
    </row>
    <row r="176" spans="2:5" ht="15" customHeight="1" x14ac:dyDescent="0.25">
      <c r="B176" s="190">
        <v>45221</v>
      </c>
      <c r="C176" s="187">
        <v>1000</v>
      </c>
      <c r="D176" s="179">
        <v>0.1797</v>
      </c>
      <c r="E176" s="179">
        <v>0.1797</v>
      </c>
    </row>
    <row r="177" spans="2:5" ht="15" customHeight="1" x14ac:dyDescent="0.25">
      <c r="B177" s="190">
        <v>45222</v>
      </c>
      <c r="C177" s="187">
        <v>1000</v>
      </c>
      <c r="D177" s="179">
        <v>0.18779999999999999</v>
      </c>
      <c r="E177" s="179">
        <v>0.18779999999999999</v>
      </c>
    </row>
    <row r="178" spans="2:5" ht="15" customHeight="1" x14ac:dyDescent="0.25">
      <c r="B178" s="190">
        <v>45223</v>
      </c>
      <c r="C178" s="187">
        <v>1000</v>
      </c>
      <c r="D178" s="179">
        <v>0.1804</v>
      </c>
      <c r="E178" s="179">
        <v>0.1804</v>
      </c>
    </row>
    <row r="179" spans="2:5" ht="15" customHeight="1" x14ac:dyDescent="0.25">
      <c r="B179" s="190">
        <v>45224</v>
      </c>
      <c r="C179" s="187">
        <v>1000</v>
      </c>
      <c r="D179" s="179">
        <v>0.18</v>
      </c>
      <c r="E179" s="179">
        <v>0.18</v>
      </c>
    </row>
    <row r="180" spans="2:5" ht="15" customHeight="1" x14ac:dyDescent="0.25">
      <c r="B180" s="190">
        <v>45225</v>
      </c>
      <c r="C180" s="187">
        <v>1000</v>
      </c>
      <c r="D180" s="179">
        <v>0.17960000000000001</v>
      </c>
      <c r="E180" s="179">
        <v>0.17960000000000001</v>
      </c>
    </row>
    <row r="181" spans="2:5" ht="15" customHeight="1" x14ac:dyDescent="0.25">
      <c r="B181" s="190">
        <v>45226</v>
      </c>
      <c r="C181" s="187">
        <v>1000</v>
      </c>
      <c r="D181" s="179">
        <v>0.1797</v>
      </c>
      <c r="E181" s="179">
        <v>0.1797</v>
      </c>
    </row>
    <row r="182" spans="2:5" ht="15" customHeight="1" x14ac:dyDescent="0.25">
      <c r="B182" s="190">
        <v>45227</v>
      </c>
      <c r="C182" s="187">
        <v>1000</v>
      </c>
      <c r="D182" s="179">
        <v>0.18029999999999999</v>
      </c>
      <c r="E182" s="179">
        <v>0.18029999999999999</v>
      </c>
    </row>
    <row r="183" spans="2:5" ht="15" customHeight="1" x14ac:dyDescent="0.25">
      <c r="B183" s="190">
        <v>45228</v>
      </c>
      <c r="C183" s="187">
        <v>1000</v>
      </c>
      <c r="D183" s="179">
        <v>0.1802</v>
      </c>
      <c r="E183" s="179">
        <v>0.1802</v>
      </c>
    </row>
    <row r="184" spans="2:5" ht="15" customHeight="1" x14ac:dyDescent="0.25">
      <c r="B184" s="190">
        <v>45229</v>
      </c>
      <c r="C184" s="187">
        <v>1000</v>
      </c>
      <c r="D184" s="179">
        <v>0.17960000000000001</v>
      </c>
      <c r="E184" s="179">
        <v>0.17960000000000001</v>
      </c>
    </row>
    <row r="185" spans="2:5" ht="15" customHeight="1" x14ac:dyDescent="0.25">
      <c r="B185" s="190">
        <v>45230</v>
      </c>
      <c r="C185" s="187">
        <v>1000</v>
      </c>
      <c r="D185" s="179">
        <v>0.1799</v>
      </c>
      <c r="E185" s="179">
        <v>0.1799</v>
      </c>
    </row>
    <row r="186" spans="2:5" ht="15" customHeight="1" x14ac:dyDescent="0.25">
      <c r="B186" s="190">
        <v>45231</v>
      </c>
      <c r="C186" s="187">
        <v>1000</v>
      </c>
      <c r="D186" s="179">
        <v>0.18</v>
      </c>
      <c r="E186" s="179">
        <v>0.18</v>
      </c>
    </row>
    <row r="187" spans="2:5" ht="15" customHeight="1" x14ac:dyDescent="0.25">
      <c r="B187" s="190">
        <v>45232</v>
      </c>
      <c r="C187" s="187">
        <v>1000.0001</v>
      </c>
      <c r="D187" s="179">
        <v>0.1789</v>
      </c>
      <c r="E187" s="179">
        <v>0.1789</v>
      </c>
    </row>
    <row r="188" spans="2:5" ht="15" customHeight="1" x14ac:dyDescent="0.25">
      <c r="B188" s="190">
        <v>45233</v>
      </c>
      <c r="C188" s="187">
        <v>1000</v>
      </c>
      <c r="D188" s="179">
        <v>0.17180000000000001</v>
      </c>
      <c r="E188" s="179">
        <v>0.17180000000000001</v>
      </c>
    </row>
    <row r="189" spans="2:5" ht="15" customHeight="1" x14ac:dyDescent="0.25">
      <c r="B189" s="190">
        <v>45234</v>
      </c>
      <c r="C189" s="187">
        <v>1000</v>
      </c>
      <c r="D189" s="179">
        <v>0.18260000000000001</v>
      </c>
      <c r="E189" s="179">
        <v>0.18260000000000001</v>
      </c>
    </row>
    <row r="190" spans="2:5" ht="15" customHeight="1" x14ac:dyDescent="0.25">
      <c r="B190" s="190">
        <v>45235</v>
      </c>
      <c r="C190" s="187">
        <v>1000</v>
      </c>
      <c r="D190" s="179">
        <v>0.18260000000000001</v>
      </c>
      <c r="E190" s="179">
        <v>0.18260000000000001</v>
      </c>
    </row>
    <row r="191" spans="2:5" ht="15" customHeight="1" x14ac:dyDescent="0.25">
      <c r="B191" s="190">
        <v>45236</v>
      </c>
      <c r="C191" s="187">
        <v>1000</v>
      </c>
      <c r="D191" s="179">
        <v>0.17949999999999999</v>
      </c>
      <c r="E191" s="179">
        <v>0.17949999999999999</v>
      </c>
    </row>
    <row r="192" spans="2:5" ht="15" customHeight="1" x14ac:dyDescent="0.25">
      <c r="B192" s="190">
        <v>45237</v>
      </c>
      <c r="C192" s="187">
        <v>1000</v>
      </c>
      <c r="D192" s="179">
        <v>0.17960000000000001</v>
      </c>
      <c r="E192" s="179">
        <v>0.17960000000000001</v>
      </c>
    </row>
    <row r="193" spans="2:5" ht="15" customHeight="1" x14ac:dyDescent="0.25">
      <c r="B193" s="190">
        <v>45238</v>
      </c>
      <c r="C193" s="187">
        <v>1000</v>
      </c>
      <c r="D193" s="179">
        <v>0.17979999999999999</v>
      </c>
      <c r="E193" s="179">
        <v>0.17979999999999999</v>
      </c>
    </row>
    <row r="194" spans="2:5" ht="15" customHeight="1" x14ac:dyDescent="0.25">
      <c r="B194" s="190">
        <v>45239</v>
      </c>
      <c r="C194" s="187">
        <v>1000</v>
      </c>
      <c r="D194" s="179">
        <v>0.17949999999999999</v>
      </c>
      <c r="E194" s="179">
        <v>0.17949999999999999</v>
      </c>
    </row>
    <row r="195" spans="2:5" ht="15" customHeight="1" x14ac:dyDescent="0.25">
      <c r="B195" s="190">
        <v>45240</v>
      </c>
      <c r="C195" s="187">
        <v>1000</v>
      </c>
      <c r="D195" s="179">
        <v>0.1812</v>
      </c>
      <c r="E195" s="179">
        <v>0.1812</v>
      </c>
    </row>
    <row r="196" spans="2:5" ht="15" customHeight="1" x14ac:dyDescent="0.25">
      <c r="B196" s="190">
        <v>45241</v>
      </c>
      <c r="C196" s="187">
        <v>1000</v>
      </c>
      <c r="D196" s="179">
        <v>0.18210000000000001</v>
      </c>
      <c r="E196" s="179">
        <v>0.18210000000000001</v>
      </c>
    </row>
    <row r="197" spans="2:5" ht="15" customHeight="1" x14ac:dyDescent="0.25">
      <c r="B197" s="190">
        <v>45242</v>
      </c>
      <c r="C197" s="187">
        <v>1000</v>
      </c>
      <c r="D197" s="179">
        <v>0.18210000000000001</v>
      </c>
      <c r="E197" s="179">
        <v>0.18210000000000001</v>
      </c>
    </row>
    <row r="198" spans="2:5" ht="15" customHeight="1" x14ac:dyDescent="0.25">
      <c r="B198" s="190">
        <v>45243</v>
      </c>
      <c r="C198" s="187">
        <v>1000</v>
      </c>
      <c r="D198" s="179">
        <v>0.1807</v>
      </c>
      <c r="E198" s="179">
        <v>0.1807</v>
      </c>
    </row>
    <row r="199" spans="2:5" ht="15" customHeight="1" x14ac:dyDescent="0.25">
      <c r="B199" s="190">
        <v>45244</v>
      </c>
      <c r="C199" s="187">
        <v>1000</v>
      </c>
      <c r="D199" s="179">
        <v>0.18079999999999999</v>
      </c>
      <c r="E199" s="179">
        <v>0.18079999999999999</v>
      </c>
    </row>
    <row r="200" spans="2:5" ht="15" customHeight="1" x14ac:dyDescent="0.25">
      <c r="B200" s="190">
        <v>45245</v>
      </c>
      <c r="C200" s="187">
        <v>1000</v>
      </c>
      <c r="D200" s="179">
        <v>0.1804</v>
      </c>
      <c r="E200" s="179">
        <v>0.1804</v>
      </c>
    </row>
    <row r="201" spans="2:5" ht="15" customHeight="1" x14ac:dyDescent="0.25">
      <c r="B201" s="190">
        <v>45246</v>
      </c>
      <c r="C201" s="187">
        <v>1000</v>
      </c>
      <c r="D201" s="179">
        <v>0.18079999999999999</v>
      </c>
      <c r="E201" s="179">
        <v>0.18079999999999999</v>
      </c>
    </row>
    <row r="202" spans="2:5" ht="15" customHeight="1" x14ac:dyDescent="0.25">
      <c r="B202" s="190">
        <v>45247</v>
      </c>
      <c r="C202" s="187">
        <v>1000</v>
      </c>
      <c r="D202" s="179">
        <v>0.18060000000000001</v>
      </c>
      <c r="E202" s="179">
        <v>0.18060000000000001</v>
      </c>
    </row>
    <row r="203" spans="2:5" ht="15" customHeight="1" x14ac:dyDescent="0.25">
      <c r="B203" s="190">
        <v>45248</v>
      </c>
      <c r="C203" s="187">
        <v>1000</v>
      </c>
      <c r="D203" s="179">
        <v>0.18160000000000001</v>
      </c>
      <c r="E203" s="179">
        <v>0.18160000000000001</v>
      </c>
    </row>
    <row r="204" spans="2:5" ht="15" customHeight="1" x14ac:dyDescent="0.25">
      <c r="B204" s="190">
        <v>45249</v>
      </c>
      <c r="C204" s="187">
        <v>1000</v>
      </c>
      <c r="D204" s="179">
        <v>0.18149999999999999</v>
      </c>
      <c r="E204" s="179">
        <v>0.18149999999999999</v>
      </c>
    </row>
    <row r="205" spans="2:5" ht="15" customHeight="1" x14ac:dyDescent="0.25">
      <c r="B205" s="190">
        <v>45250</v>
      </c>
      <c r="C205" s="187">
        <v>1000</v>
      </c>
      <c r="D205" s="179">
        <v>0.18049999999999999</v>
      </c>
      <c r="E205" s="179">
        <v>0.18049999999999999</v>
      </c>
    </row>
    <row r="206" spans="2:5" ht="15" customHeight="1" x14ac:dyDescent="0.25">
      <c r="B206" s="190">
        <v>45251</v>
      </c>
      <c r="C206" s="187">
        <v>1000</v>
      </c>
      <c r="D206" s="179">
        <v>0.18029999999999999</v>
      </c>
      <c r="E206" s="179">
        <v>0.18029999999999999</v>
      </c>
    </row>
    <row r="207" spans="2:5" ht="15" customHeight="1" x14ac:dyDescent="0.25">
      <c r="B207" s="190">
        <v>45252</v>
      </c>
      <c r="C207" s="187">
        <v>1000</v>
      </c>
      <c r="D207" s="179">
        <v>0.18090000000000001</v>
      </c>
      <c r="E207" s="179">
        <v>0.18090000000000001</v>
      </c>
    </row>
    <row r="208" spans="2:5" ht="15" customHeight="1" x14ac:dyDescent="0.25">
      <c r="B208" s="190">
        <v>45253</v>
      </c>
      <c r="C208" s="187">
        <v>1000</v>
      </c>
      <c r="D208" s="179">
        <v>0.18090000000000001</v>
      </c>
      <c r="E208" s="179">
        <v>0.18090000000000001</v>
      </c>
    </row>
    <row r="209" spans="2:5" ht="15" customHeight="1" x14ac:dyDescent="0.25">
      <c r="B209" s="190">
        <v>45254</v>
      </c>
      <c r="C209" s="187">
        <v>1000</v>
      </c>
      <c r="D209" s="179">
        <v>0.1794</v>
      </c>
      <c r="E209" s="179">
        <v>0.1794</v>
      </c>
    </row>
    <row r="210" spans="2:5" ht="15" customHeight="1" x14ac:dyDescent="0.25">
      <c r="B210" s="190">
        <v>45255</v>
      </c>
      <c r="C210" s="187">
        <v>1000</v>
      </c>
      <c r="D210" s="179">
        <v>0.18210000000000001</v>
      </c>
      <c r="E210" s="179">
        <v>0.18210000000000001</v>
      </c>
    </row>
    <row r="211" spans="2:5" ht="15" customHeight="1" x14ac:dyDescent="0.25">
      <c r="B211" s="190">
        <v>45256</v>
      </c>
      <c r="C211" s="187">
        <v>1000</v>
      </c>
      <c r="D211" s="179">
        <v>0.182</v>
      </c>
      <c r="E211" s="179">
        <v>0.182</v>
      </c>
    </row>
    <row r="212" spans="2:5" ht="15" customHeight="1" x14ac:dyDescent="0.25">
      <c r="B212" s="190">
        <v>45257</v>
      </c>
      <c r="C212" s="187">
        <v>1000</v>
      </c>
      <c r="D212" s="179">
        <v>0.182</v>
      </c>
      <c r="E212" s="179">
        <v>0.182</v>
      </c>
    </row>
    <row r="213" spans="2:5" ht="15" customHeight="1" x14ac:dyDescent="0.25">
      <c r="B213" s="190">
        <v>45258</v>
      </c>
      <c r="C213" s="187">
        <v>1000</v>
      </c>
      <c r="D213" s="179">
        <v>0.1804</v>
      </c>
      <c r="E213" s="179">
        <v>0.1804</v>
      </c>
    </row>
    <row r="214" spans="2:5" ht="15" customHeight="1" x14ac:dyDescent="0.25">
      <c r="B214" s="190">
        <v>45259</v>
      </c>
      <c r="C214" s="187">
        <v>1000</v>
      </c>
      <c r="D214" s="179">
        <v>0.18060000000000001</v>
      </c>
      <c r="E214" s="179">
        <v>0.18060000000000001</v>
      </c>
    </row>
    <row r="215" spans="2:5" ht="15" customHeight="1" x14ac:dyDescent="0.25">
      <c r="B215" s="190">
        <v>45260</v>
      </c>
      <c r="C215" s="187">
        <v>1000.0001999999999</v>
      </c>
      <c r="D215" s="179">
        <v>0.1792</v>
      </c>
      <c r="E215" s="179">
        <v>0.1792</v>
      </c>
    </row>
    <row r="216" spans="2:5" ht="15" customHeight="1" x14ac:dyDescent="0.25">
      <c r="B216" s="190">
        <v>45261</v>
      </c>
      <c r="C216" s="187">
        <v>1000</v>
      </c>
      <c r="D216" s="179">
        <v>0.17979999999999999</v>
      </c>
      <c r="E216" s="179">
        <v>0.17979999999999999</v>
      </c>
    </row>
    <row r="217" spans="2:5" ht="15" customHeight="1" x14ac:dyDescent="0.25">
      <c r="B217" s="190">
        <v>45262</v>
      </c>
      <c r="C217" s="187">
        <v>1000</v>
      </c>
      <c r="D217" s="179">
        <v>0.1804</v>
      </c>
      <c r="E217" s="179">
        <v>0.1804</v>
      </c>
    </row>
    <row r="218" spans="2:5" ht="15" customHeight="1" x14ac:dyDescent="0.25">
      <c r="B218" s="190">
        <v>45263</v>
      </c>
      <c r="C218" s="187">
        <v>1000</v>
      </c>
      <c r="D218" s="179">
        <v>0.18029999999999999</v>
      </c>
      <c r="E218" s="179">
        <v>0.18029999999999999</v>
      </c>
    </row>
    <row r="219" spans="2:5" ht="15" customHeight="1" x14ac:dyDescent="0.25">
      <c r="B219" s="190">
        <v>45264</v>
      </c>
      <c r="C219" s="187">
        <v>1000</v>
      </c>
      <c r="D219" s="179">
        <v>0.1792</v>
      </c>
      <c r="E219" s="179">
        <v>0.1792</v>
      </c>
    </row>
    <row r="220" spans="2:5" ht="15" customHeight="1" x14ac:dyDescent="0.25">
      <c r="B220" s="190">
        <v>45265</v>
      </c>
      <c r="C220" s="187">
        <v>1000</v>
      </c>
      <c r="D220" s="179">
        <v>0.1792</v>
      </c>
      <c r="E220" s="179">
        <v>0.1792</v>
      </c>
    </row>
    <row r="221" spans="2:5" ht="15" customHeight="1" x14ac:dyDescent="0.25">
      <c r="B221" s="190">
        <v>45266</v>
      </c>
      <c r="C221" s="187">
        <v>1000.0001999999999</v>
      </c>
      <c r="D221" s="179">
        <v>0.17899999999999999</v>
      </c>
      <c r="E221" s="179">
        <v>0.17899999999999999</v>
      </c>
    </row>
    <row r="222" spans="2:5" ht="15" customHeight="1" x14ac:dyDescent="0.25">
      <c r="B222" s="190">
        <v>45267</v>
      </c>
      <c r="C222" s="187">
        <v>1000.0001999999999</v>
      </c>
      <c r="D222" s="179">
        <v>0.17879999999999999</v>
      </c>
      <c r="E222" s="179">
        <v>0.17879999999999999</v>
      </c>
    </row>
    <row r="223" spans="2:5" ht="15" customHeight="1" x14ac:dyDescent="0.25">
      <c r="B223" s="190">
        <v>45268</v>
      </c>
      <c r="C223" s="187">
        <v>1000.0005</v>
      </c>
      <c r="D223" s="179">
        <v>0.17910000000000001</v>
      </c>
      <c r="E223" s="179">
        <v>0.17910000000000001</v>
      </c>
    </row>
    <row r="224" spans="2:5" ht="15" customHeight="1" x14ac:dyDescent="0.25">
      <c r="B224" s="190">
        <v>45269</v>
      </c>
      <c r="C224" s="187">
        <v>1000.0005</v>
      </c>
      <c r="D224" s="179">
        <v>0.18010000000000001</v>
      </c>
      <c r="E224" s="179">
        <v>0.18010000000000001</v>
      </c>
    </row>
    <row r="225" spans="2:5" ht="15" customHeight="1" x14ac:dyDescent="0.25">
      <c r="B225" s="190">
        <v>45270</v>
      </c>
      <c r="C225" s="187">
        <v>1000.0004</v>
      </c>
      <c r="D225" s="179">
        <v>0.18</v>
      </c>
      <c r="E225" s="179">
        <v>0.18</v>
      </c>
    </row>
    <row r="226" spans="2:5" ht="15" customHeight="1" x14ac:dyDescent="0.25">
      <c r="B226" s="190">
        <v>45271</v>
      </c>
      <c r="C226" s="187">
        <v>1000.0001999999999</v>
      </c>
      <c r="D226" s="179">
        <v>0.216</v>
      </c>
      <c r="E226" s="179">
        <v>0.216</v>
      </c>
    </row>
    <row r="227" spans="2:5" ht="15" customHeight="1" x14ac:dyDescent="0.25">
      <c r="B227" s="190">
        <v>45272</v>
      </c>
      <c r="C227" s="187">
        <v>1000.0001999999999</v>
      </c>
      <c r="D227" s="179">
        <v>0.17979999999999999</v>
      </c>
      <c r="E227" s="179">
        <v>0.17979999999999999</v>
      </c>
    </row>
    <row r="228" spans="2:5" ht="15" customHeight="1" x14ac:dyDescent="0.25">
      <c r="B228" s="190">
        <v>45273</v>
      </c>
      <c r="C228" s="187">
        <v>1000.0005</v>
      </c>
      <c r="D228" s="179">
        <v>0.17949999999999999</v>
      </c>
      <c r="E228" s="179">
        <v>0.17949999999999999</v>
      </c>
    </row>
    <row r="229" spans="2:5" ht="15" customHeight="1" x14ac:dyDescent="0.25">
      <c r="B229" s="190">
        <v>45274</v>
      </c>
      <c r="C229" s="187">
        <v>1000</v>
      </c>
      <c r="D229" s="179">
        <v>0.17960000000000001</v>
      </c>
      <c r="E229" s="179">
        <v>0.17960000000000001</v>
      </c>
    </row>
    <row r="230" spans="2:5" ht="15" customHeight="1" x14ac:dyDescent="0.25">
      <c r="B230" s="190">
        <v>45275</v>
      </c>
      <c r="C230" s="187">
        <v>1000</v>
      </c>
      <c r="D230" s="179">
        <v>0.17730000000000001</v>
      </c>
      <c r="E230" s="179">
        <v>0.17730000000000001</v>
      </c>
    </row>
    <row r="231" spans="2:5" ht="15" customHeight="1" x14ac:dyDescent="0.25">
      <c r="B231" s="190">
        <v>45276</v>
      </c>
      <c r="C231" s="187">
        <v>1000.0001</v>
      </c>
      <c r="D231" s="179">
        <v>0.1777</v>
      </c>
      <c r="E231" s="179">
        <v>0.1777</v>
      </c>
    </row>
    <row r="232" spans="2:5" ht="15" customHeight="1" x14ac:dyDescent="0.25">
      <c r="B232" s="190">
        <v>45277</v>
      </c>
      <c r="C232" s="187">
        <v>1000</v>
      </c>
      <c r="D232" s="179">
        <v>0.1777</v>
      </c>
      <c r="E232" s="179">
        <v>0.1777</v>
      </c>
    </row>
    <row r="233" spans="2:5" ht="15" customHeight="1" x14ac:dyDescent="0.25">
      <c r="B233" s="190">
        <v>45278</v>
      </c>
      <c r="C233" s="187">
        <v>1000.0005</v>
      </c>
      <c r="D233" s="179">
        <v>0.17960000000000001</v>
      </c>
      <c r="E233" s="179">
        <v>0.17960000000000001</v>
      </c>
    </row>
    <row r="234" spans="2:5" ht="15" customHeight="1" x14ac:dyDescent="0.25">
      <c r="B234" s="190">
        <v>45279</v>
      </c>
      <c r="C234" s="187">
        <v>1000</v>
      </c>
      <c r="D234" s="179">
        <v>0.1804</v>
      </c>
      <c r="E234" s="179">
        <v>0.1804</v>
      </c>
    </row>
    <row r="235" spans="2:5" ht="15" customHeight="1" x14ac:dyDescent="0.25">
      <c r="B235" s="190">
        <v>45280</v>
      </c>
      <c r="C235" s="187">
        <v>1000</v>
      </c>
      <c r="D235" s="179">
        <v>0.17929999999999999</v>
      </c>
      <c r="E235" s="179">
        <v>0.17929999999999999</v>
      </c>
    </row>
    <row r="236" spans="2:5" ht="15" customHeight="1" x14ac:dyDescent="0.25">
      <c r="B236" s="190">
        <v>45281</v>
      </c>
      <c r="C236" s="187">
        <v>1000.0001</v>
      </c>
      <c r="D236" s="179">
        <v>0.1812</v>
      </c>
      <c r="E236" s="179">
        <v>0.1812</v>
      </c>
    </row>
    <row r="237" spans="2:5" ht="15" customHeight="1" x14ac:dyDescent="0.25">
      <c r="B237" s="190">
        <v>45282</v>
      </c>
      <c r="C237" s="187">
        <v>1000</v>
      </c>
      <c r="D237" s="179">
        <v>0.17979999999999999</v>
      </c>
      <c r="E237" s="179">
        <v>0.17979999999999999</v>
      </c>
    </row>
    <row r="238" spans="2:5" ht="15" customHeight="1" x14ac:dyDescent="0.25">
      <c r="B238" s="190">
        <v>45283</v>
      </c>
      <c r="C238" s="187">
        <v>1000</v>
      </c>
      <c r="D238" s="179">
        <v>0.18090000000000001</v>
      </c>
      <c r="E238" s="179">
        <v>0.18090000000000001</v>
      </c>
    </row>
    <row r="239" spans="2:5" ht="15" customHeight="1" x14ac:dyDescent="0.25">
      <c r="B239" s="190">
        <v>45284</v>
      </c>
      <c r="C239" s="187">
        <v>1000</v>
      </c>
      <c r="D239" s="179">
        <v>0.18090000000000001</v>
      </c>
      <c r="E239" s="179">
        <v>0.18090000000000001</v>
      </c>
    </row>
    <row r="240" spans="2:5" ht="15" customHeight="1" x14ac:dyDescent="0.25">
      <c r="B240" s="190">
        <v>45285</v>
      </c>
      <c r="C240" s="187">
        <v>1000</v>
      </c>
      <c r="D240" s="179">
        <v>0.18090000000000001</v>
      </c>
      <c r="E240" s="179">
        <v>0.18090000000000001</v>
      </c>
    </row>
    <row r="241" spans="2:5" ht="15" customHeight="1" x14ac:dyDescent="0.25">
      <c r="B241" s="190">
        <v>45286</v>
      </c>
      <c r="C241" s="187">
        <v>1000</v>
      </c>
      <c r="D241" s="179">
        <v>0.1804</v>
      </c>
      <c r="E241" s="179">
        <v>0.1804</v>
      </c>
    </row>
    <row r="242" spans="2:5" ht="15" customHeight="1" x14ac:dyDescent="0.25">
      <c r="B242" s="190">
        <v>45287</v>
      </c>
      <c r="C242" s="187">
        <v>1000</v>
      </c>
      <c r="D242" s="179">
        <v>0.18029999999999999</v>
      </c>
      <c r="E242" s="179">
        <v>0.18029999999999999</v>
      </c>
    </row>
    <row r="243" spans="2:5" ht="15" customHeight="1" x14ac:dyDescent="0.25">
      <c r="B243" s="190">
        <v>45288</v>
      </c>
      <c r="C243" s="187">
        <v>1000.0004</v>
      </c>
      <c r="D243" s="179">
        <v>0.18060000000000001</v>
      </c>
      <c r="E243" s="179">
        <v>0.18060000000000001</v>
      </c>
    </row>
    <row r="244" spans="2:5" ht="15" customHeight="1" x14ac:dyDescent="0.25">
      <c r="B244" s="190">
        <v>45289</v>
      </c>
      <c r="C244" s="187">
        <v>1000.0025000000001</v>
      </c>
      <c r="D244" s="179">
        <v>0.18079999999999999</v>
      </c>
      <c r="E244" s="179">
        <v>0.18079999999999999</v>
      </c>
    </row>
    <row r="245" spans="2:5" ht="15" customHeight="1" x14ac:dyDescent="0.25">
      <c r="B245" s="190">
        <v>45290</v>
      </c>
      <c r="C245" s="187">
        <v>1000.0023</v>
      </c>
      <c r="D245" s="179">
        <v>0.18210000000000001</v>
      </c>
      <c r="E245" s="179">
        <v>0.18210000000000001</v>
      </c>
    </row>
    <row r="246" spans="2:5" ht="15" customHeight="1" x14ac:dyDescent="0.25">
      <c r="B246" s="190">
        <v>45291</v>
      </c>
      <c r="C246" s="187">
        <v>1000.0021</v>
      </c>
      <c r="D246" s="179">
        <v>0.18210000000000001</v>
      </c>
      <c r="E246" s="179">
        <v>0.18210000000000001</v>
      </c>
    </row>
    <row r="247" spans="2:5" ht="15" customHeight="1" x14ac:dyDescent="0.25">
      <c r="B247" s="190">
        <v>45292</v>
      </c>
      <c r="C247" s="187">
        <v>1000.0015</v>
      </c>
      <c r="D247" s="179">
        <v>0.18099999999999999</v>
      </c>
      <c r="E247" s="179">
        <v>0.18099999999999999</v>
      </c>
    </row>
    <row r="248" spans="2:5" ht="15" customHeight="1" x14ac:dyDescent="0.25">
      <c r="B248" s="190">
        <v>45293</v>
      </c>
      <c r="C248" s="187">
        <v>1000.0013</v>
      </c>
      <c r="D248" s="179">
        <v>0.17910000000000001</v>
      </c>
      <c r="E248" s="179">
        <v>0.17910000000000001</v>
      </c>
    </row>
    <row r="249" spans="2:5" ht="15" customHeight="1" x14ac:dyDescent="0.25">
      <c r="B249" s="190">
        <v>45294</v>
      </c>
      <c r="C249" s="187">
        <v>1000.0015</v>
      </c>
      <c r="D249" s="179">
        <v>0.17960000000000001</v>
      </c>
      <c r="E249" s="179">
        <v>0.17960000000000001</v>
      </c>
    </row>
    <row r="250" spans="2:5" ht="15" customHeight="1" x14ac:dyDescent="0.25">
      <c r="B250" s="190">
        <v>45295</v>
      </c>
      <c r="C250" s="187">
        <v>1000.0013</v>
      </c>
      <c r="D250" s="179">
        <v>0.1782</v>
      </c>
      <c r="E250" s="179">
        <v>0.1782</v>
      </c>
    </row>
    <row r="251" spans="2:5" ht="15" customHeight="1" x14ac:dyDescent="0.25">
      <c r="B251" s="190">
        <v>45296</v>
      </c>
      <c r="C251" s="187">
        <v>1000.0014</v>
      </c>
      <c r="D251" s="179">
        <v>0.17860000000000001</v>
      </c>
      <c r="E251" s="179">
        <v>0.17860000000000001</v>
      </c>
    </row>
    <row r="252" spans="2:5" ht="15" customHeight="1" x14ac:dyDescent="0.25">
      <c r="B252" s="190">
        <v>45297</v>
      </c>
      <c r="C252" s="187">
        <v>1000.0013</v>
      </c>
      <c r="D252" s="179">
        <v>0.1794</v>
      </c>
      <c r="E252" s="179">
        <v>0.1794</v>
      </c>
    </row>
    <row r="253" spans="2:5" ht="15" customHeight="1" x14ac:dyDescent="0.25">
      <c r="B253" s="190">
        <v>45298</v>
      </c>
      <c r="C253" s="187">
        <v>1000.0012</v>
      </c>
      <c r="D253" s="179">
        <v>0.1794</v>
      </c>
      <c r="E253" s="179">
        <v>0.1794</v>
      </c>
    </row>
    <row r="254" spans="2:5" ht="15" customHeight="1" x14ac:dyDescent="0.25">
      <c r="B254" s="190">
        <v>45299</v>
      </c>
      <c r="C254" s="187">
        <v>1000.001</v>
      </c>
      <c r="D254" s="179">
        <v>0.1799</v>
      </c>
      <c r="E254" s="179">
        <v>0.1799</v>
      </c>
    </row>
    <row r="255" spans="2:5" ht="15" customHeight="1" x14ac:dyDescent="0.25">
      <c r="B255" s="190">
        <v>45300</v>
      </c>
      <c r="C255" s="187">
        <v>1000.0008</v>
      </c>
      <c r="D255" s="179">
        <v>0.1797</v>
      </c>
      <c r="E255" s="179">
        <v>0.1797</v>
      </c>
    </row>
    <row r="256" spans="2:5" ht="15" customHeight="1" x14ac:dyDescent="0.25">
      <c r="B256" s="190">
        <v>45301</v>
      </c>
      <c r="C256" s="187">
        <v>1000.0007000000001</v>
      </c>
      <c r="D256" s="179">
        <v>0.17960000000000001</v>
      </c>
      <c r="E256" s="179">
        <v>0.17960000000000001</v>
      </c>
    </row>
    <row r="257" spans="2:5" ht="15" customHeight="1" x14ac:dyDescent="0.25">
      <c r="B257" s="190">
        <v>45302</v>
      </c>
      <c r="C257" s="187">
        <v>1000.0008</v>
      </c>
      <c r="D257" s="179">
        <v>0.17949999999999999</v>
      </c>
      <c r="E257" s="179">
        <v>0.17949999999999999</v>
      </c>
    </row>
    <row r="258" spans="2:5" ht="15" customHeight="1" x14ac:dyDescent="0.25">
      <c r="B258" s="190">
        <v>45303</v>
      </c>
      <c r="C258" s="187">
        <v>1000.0005</v>
      </c>
      <c r="D258" s="179">
        <v>0.1787</v>
      </c>
      <c r="E258" s="179">
        <v>0.1787</v>
      </c>
    </row>
    <row r="259" spans="2:5" ht="15" customHeight="1" x14ac:dyDescent="0.25">
      <c r="B259" s="190">
        <v>45304</v>
      </c>
      <c r="C259" s="187">
        <v>1000.0004</v>
      </c>
      <c r="D259" s="179">
        <v>0.17910000000000001</v>
      </c>
      <c r="E259" s="179">
        <v>0.17910000000000001</v>
      </c>
    </row>
    <row r="260" spans="2:5" ht="15" customHeight="1" x14ac:dyDescent="0.25">
      <c r="B260" s="190">
        <v>45305</v>
      </c>
      <c r="C260" s="187">
        <v>1000.0003</v>
      </c>
      <c r="D260" s="179">
        <v>0.17910000000000001</v>
      </c>
      <c r="E260" s="179">
        <v>0.17910000000000001</v>
      </c>
    </row>
    <row r="261" spans="2:5" ht="15" customHeight="1" x14ac:dyDescent="0.25">
      <c r="B261" s="190">
        <v>45306</v>
      </c>
      <c r="C261" s="187">
        <v>1000.0004</v>
      </c>
      <c r="D261" s="179">
        <v>0.1794</v>
      </c>
      <c r="E261" s="179">
        <v>0.1794</v>
      </c>
    </row>
    <row r="262" spans="2:5" ht="15" customHeight="1" x14ac:dyDescent="0.25">
      <c r="B262" s="190">
        <v>45307</v>
      </c>
      <c r="C262" s="187">
        <v>1000.0004</v>
      </c>
      <c r="D262" s="179">
        <v>0.1797</v>
      </c>
      <c r="E262" s="179">
        <v>0.1797</v>
      </c>
    </row>
    <row r="263" spans="2:5" ht="15" customHeight="1" x14ac:dyDescent="0.25">
      <c r="B263" s="190">
        <v>45308</v>
      </c>
      <c r="C263" s="187">
        <v>1000.0001999999999</v>
      </c>
      <c r="D263" s="179">
        <v>0.17979999999999999</v>
      </c>
      <c r="E263" s="179">
        <v>0.17979999999999999</v>
      </c>
    </row>
    <row r="264" spans="2:5" ht="15" customHeight="1" x14ac:dyDescent="0.25">
      <c r="B264" s="190">
        <v>45309</v>
      </c>
      <c r="C264" s="187">
        <v>1000.0007000000001</v>
      </c>
      <c r="D264" s="179">
        <v>0.18</v>
      </c>
      <c r="E264" s="179">
        <v>0.18</v>
      </c>
    </row>
    <row r="265" spans="2:5" ht="15" customHeight="1" x14ac:dyDescent="0.25">
      <c r="B265" s="190">
        <v>45310</v>
      </c>
      <c r="C265" s="187">
        <v>1000.0001</v>
      </c>
      <c r="D265" s="179">
        <v>0.18029999999999999</v>
      </c>
      <c r="E265" s="179">
        <v>0.18029999999999999</v>
      </c>
    </row>
    <row r="266" spans="2:5" ht="15" customHeight="1" x14ac:dyDescent="0.25">
      <c r="B266" s="190">
        <v>45311</v>
      </c>
      <c r="C266" s="187">
        <v>1000</v>
      </c>
      <c r="D266" s="179">
        <v>0.18110000000000001</v>
      </c>
      <c r="E266" s="179">
        <v>0.18110000000000001</v>
      </c>
    </row>
    <row r="267" spans="2:5" ht="15" customHeight="1" x14ac:dyDescent="0.25">
      <c r="B267" s="190">
        <v>45312</v>
      </c>
      <c r="C267" s="187">
        <v>1000</v>
      </c>
      <c r="D267" s="179">
        <v>0.18140000000000001</v>
      </c>
      <c r="E267" s="179">
        <v>0.18140000000000001</v>
      </c>
    </row>
    <row r="268" spans="2:5" ht="15" customHeight="1" x14ac:dyDescent="0.25">
      <c r="B268" s="190">
        <v>45313</v>
      </c>
      <c r="C268" s="187">
        <v>1000</v>
      </c>
      <c r="D268" s="179">
        <v>0.1797</v>
      </c>
      <c r="E268" s="179">
        <v>0.1797</v>
      </c>
    </row>
    <row r="269" spans="2:5" ht="15" customHeight="1" x14ac:dyDescent="0.25">
      <c r="B269" s="190">
        <v>45314</v>
      </c>
      <c r="C269" s="187">
        <v>1000</v>
      </c>
      <c r="D269" s="179">
        <v>0.18790000000000001</v>
      </c>
      <c r="E269" s="179">
        <v>0.18790000000000001</v>
      </c>
    </row>
    <row r="270" spans="2:5" ht="15" customHeight="1" x14ac:dyDescent="0.25">
      <c r="B270" s="190">
        <v>45315</v>
      </c>
      <c r="C270" s="187">
        <v>1000</v>
      </c>
      <c r="D270" s="179">
        <v>0.18010000000000001</v>
      </c>
      <c r="E270" s="179">
        <v>0.18010000000000001</v>
      </c>
    </row>
    <row r="271" spans="2:5" ht="15" customHeight="1" x14ac:dyDescent="0.25">
      <c r="B271" s="190">
        <v>45316</v>
      </c>
      <c r="C271" s="187">
        <v>1000</v>
      </c>
      <c r="D271" s="179">
        <v>0.18</v>
      </c>
      <c r="E271" s="179">
        <v>0.18</v>
      </c>
    </row>
    <row r="272" spans="2:5" ht="15" customHeight="1" x14ac:dyDescent="0.25">
      <c r="B272" s="190">
        <v>45317</v>
      </c>
      <c r="C272" s="187">
        <v>1000</v>
      </c>
      <c r="D272" s="179">
        <v>0.18079999999999999</v>
      </c>
      <c r="E272" s="179">
        <v>0.18079999999999999</v>
      </c>
    </row>
    <row r="273" spans="2:5" ht="15" customHeight="1" x14ac:dyDescent="0.25">
      <c r="B273" s="190">
        <v>45318</v>
      </c>
      <c r="C273" s="187">
        <v>1000</v>
      </c>
      <c r="D273" s="179">
        <v>0.18090000000000001</v>
      </c>
      <c r="E273" s="179">
        <v>0.18090000000000001</v>
      </c>
    </row>
    <row r="274" spans="2:5" ht="15" customHeight="1" x14ac:dyDescent="0.25">
      <c r="B274" s="190">
        <v>45319</v>
      </c>
      <c r="C274" s="187">
        <v>1000</v>
      </c>
      <c r="D274" s="179">
        <v>0.18079999999999999</v>
      </c>
      <c r="E274" s="179">
        <v>0.18079999999999999</v>
      </c>
    </row>
    <row r="275" spans="2:5" ht="15" customHeight="1" x14ac:dyDescent="0.25">
      <c r="B275" s="190">
        <v>45320</v>
      </c>
      <c r="C275" s="187">
        <v>1000.0004</v>
      </c>
      <c r="D275" s="179">
        <v>0.18060000000000001</v>
      </c>
      <c r="E275" s="179">
        <v>0.18060000000000001</v>
      </c>
    </row>
    <row r="276" spans="2:5" ht="15" customHeight="1" x14ac:dyDescent="0.25">
      <c r="B276" s="190">
        <v>45321</v>
      </c>
      <c r="C276" s="187">
        <v>1000.0003</v>
      </c>
      <c r="D276" s="179">
        <v>0.17929999999999999</v>
      </c>
      <c r="E276" s="179">
        <v>0.17929999999999999</v>
      </c>
    </row>
    <row r="277" spans="2:5" ht="15" customHeight="1" x14ac:dyDescent="0.25">
      <c r="B277" s="190">
        <v>45322</v>
      </c>
      <c r="C277" s="187">
        <v>1000.0005</v>
      </c>
      <c r="D277" s="179">
        <v>0.17910000000000001</v>
      </c>
      <c r="E277" s="179">
        <v>0.17910000000000001</v>
      </c>
    </row>
    <row r="278" spans="2:5" ht="15" customHeight="1" x14ac:dyDescent="0.25">
      <c r="B278" s="191"/>
      <c r="C278" s="192"/>
      <c r="D278" s="186"/>
      <c r="E278" s="186"/>
    </row>
    <row r="279" spans="2:5" ht="15" customHeight="1" x14ac:dyDescent="0.25">
      <c r="B279" s="188"/>
      <c r="C279" s="193"/>
      <c r="D279" s="184" t="s">
        <v>2503</v>
      </c>
      <c r="E279" s="184"/>
    </row>
    <row r="280" spans="2:5" x14ac:dyDescent="0.25">
      <c r="B280" s="200" t="s">
        <v>2504</v>
      </c>
      <c r="C280" s="200"/>
      <c r="D280" s="200"/>
      <c r="E280" s="200"/>
    </row>
    <row r="281" spans="2:5" s="162" customFormat="1" ht="45" x14ac:dyDescent="0.2">
      <c r="B281" s="175" t="s">
        <v>2481</v>
      </c>
      <c r="C281" s="176" t="s">
        <v>2482</v>
      </c>
      <c r="D281" s="177" t="s">
        <v>2483</v>
      </c>
      <c r="E281" s="177" t="s">
        <v>2484</v>
      </c>
    </row>
    <row r="282" spans="2:5" s="163" customFormat="1" x14ac:dyDescent="0.25">
      <c r="B282" s="180" t="s">
        <v>2487</v>
      </c>
      <c r="C282" s="187">
        <v>1000</v>
      </c>
      <c r="D282" s="179">
        <v>5.4808000000000012</v>
      </c>
      <c r="E282" s="179">
        <v>5.4808000000000012</v>
      </c>
    </row>
    <row r="283" spans="2:5" s="163" customFormat="1" x14ac:dyDescent="0.25">
      <c r="B283" s="180" t="s">
        <v>2488</v>
      </c>
      <c r="C283" s="187">
        <v>1000</v>
      </c>
      <c r="D283" s="179">
        <v>5.4394999999999998</v>
      </c>
      <c r="E283" s="179">
        <v>5.4394999999999998</v>
      </c>
    </row>
    <row r="284" spans="2:5" s="163" customFormat="1" x14ac:dyDescent="0.25">
      <c r="B284" s="190">
        <v>45200</v>
      </c>
      <c r="C284" s="187">
        <v>1000.003</v>
      </c>
      <c r="D284" s="179">
        <v>0.18479999999999999</v>
      </c>
      <c r="E284" s="179">
        <v>0.18479999999999999</v>
      </c>
    </row>
    <row r="285" spans="2:5" s="163" customFormat="1" x14ac:dyDescent="0.25">
      <c r="B285" s="190">
        <v>45201</v>
      </c>
      <c r="C285" s="187">
        <v>1000.0027</v>
      </c>
      <c r="D285" s="179">
        <v>0.18479999999999999</v>
      </c>
      <c r="E285" s="179">
        <v>0.18479999999999999</v>
      </c>
    </row>
    <row r="286" spans="2:5" s="163" customFormat="1" x14ac:dyDescent="0.25">
      <c r="B286" s="190">
        <v>45202</v>
      </c>
      <c r="C286" s="187">
        <v>1000.0025000000001</v>
      </c>
      <c r="D286" s="179">
        <v>0.1857</v>
      </c>
      <c r="E286" s="179">
        <v>0.1857</v>
      </c>
    </row>
    <row r="287" spans="2:5" s="163" customFormat="1" x14ac:dyDescent="0.25">
      <c r="B287" s="190">
        <v>45203</v>
      </c>
      <c r="C287" s="187">
        <v>1000.0025000000001</v>
      </c>
      <c r="D287" s="179">
        <v>0.18390000000000001</v>
      </c>
      <c r="E287" s="179">
        <v>0.18390000000000001</v>
      </c>
    </row>
    <row r="288" spans="2:5" s="163" customFormat="1" x14ac:dyDescent="0.25">
      <c r="B288" s="190">
        <v>45204</v>
      </c>
      <c r="C288" s="187">
        <v>1000.0021</v>
      </c>
      <c r="D288" s="179">
        <v>0.1827</v>
      </c>
      <c r="E288" s="179">
        <v>0.1827</v>
      </c>
    </row>
    <row r="289" spans="2:5" s="163" customFormat="1" x14ac:dyDescent="0.25">
      <c r="B289" s="190">
        <v>45205</v>
      </c>
      <c r="C289" s="187">
        <v>1000.0018</v>
      </c>
      <c r="D289" s="179">
        <v>0.18379999999999999</v>
      </c>
      <c r="E289" s="179">
        <v>0.18379999999999999</v>
      </c>
    </row>
    <row r="290" spans="2:5" s="163" customFormat="1" x14ac:dyDescent="0.25">
      <c r="B290" s="190">
        <v>45206</v>
      </c>
      <c r="C290" s="187">
        <v>1000.0017</v>
      </c>
      <c r="D290" s="179">
        <v>0.18379999999999999</v>
      </c>
      <c r="E290" s="179">
        <v>0.18379999999999999</v>
      </c>
    </row>
    <row r="291" spans="2:5" s="163" customFormat="1" x14ac:dyDescent="0.25">
      <c r="B291" s="190">
        <v>45207</v>
      </c>
      <c r="C291" s="187">
        <v>1000.0016000000001</v>
      </c>
      <c r="D291" s="179">
        <v>0.1837</v>
      </c>
      <c r="E291" s="179">
        <v>0.1837</v>
      </c>
    </row>
    <row r="292" spans="2:5" s="163" customFormat="1" x14ac:dyDescent="0.25">
      <c r="B292" s="190">
        <v>45208</v>
      </c>
      <c r="C292" s="187">
        <v>1000.0015</v>
      </c>
      <c r="D292" s="179">
        <v>0.1993</v>
      </c>
      <c r="E292" s="179">
        <v>0.1993</v>
      </c>
    </row>
    <row r="293" spans="2:5" s="163" customFormat="1" x14ac:dyDescent="0.25">
      <c r="B293" s="190">
        <v>45209</v>
      </c>
      <c r="C293" s="187">
        <v>1000.0012</v>
      </c>
      <c r="D293" s="179">
        <v>0.186</v>
      </c>
      <c r="E293" s="179">
        <v>0.186</v>
      </c>
    </row>
    <row r="294" spans="2:5" s="163" customFormat="1" x14ac:dyDescent="0.25">
      <c r="B294" s="190">
        <v>45210</v>
      </c>
      <c r="C294" s="187">
        <v>1000.0012</v>
      </c>
      <c r="D294" s="179">
        <v>0.18240000000000001</v>
      </c>
      <c r="E294" s="179">
        <v>0.18240000000000001</v>
      </c>
    </row>
    <row r="295" spans="2:5" s="163" customFormat="1" x14ac:dyDescent="0.25">
      <c r="B295" s="190">
        <v>45211</v>
      </c>
      <c r="C295" s="187">
        <v>1000.0011</v>
      </c>
      <c r="D295" s="179">
        <v>0.18340000000000001</v>
      </c>
      <c r="E295" s="179">
        <v>0.18340000000000001</v>
      </c>
    </row>
    <row r="296" spans="2:5" s="163" customFormat="1" x14ac:dyDescent="0.25">
      <c r="B296" s="190">
        <v>45212</v>
      </c>
      <c r="C296" s="187">
        <v>1000.0009</v>
      </c>
      <c r="D296" s="179">
        <v>0.18229999999999999</v>
      </c>
      <c r="E296" s="179">
        <v>0.18229999999999999</v>
      </c>
    </row>
    <row r="297" spans="2:5" s="163" customFormat="1" x14ac:dyDescent="0.25">
      <c r="B297" s="190">
        <v>45213</v>
      </c>
      <c r="C297" s="187">
        <v>1000.0009</v>
      </c>
      <c r="D297" s="179">
        <v>0.183</v>
      </c>
      <c r="E297" s="179">
        <v>0.183</v>
      </c>
    </row>
    <row r="298" spans="2:5" s="163" customFormat="1" x14ac:dyDescent="0.25">
      <c r="B298" s="190">
        <v>45214</v>
      </c>
      <c r="C298" s="187">
        <v>1000.0007000000001</v>
      </c>
      <c r="D298" s="179">
        <v>0.183</v>
      </c>
      <c r="E298" s="179">
        <v>0.183</v>
      </c>
    </row>
    <row r="299" spans="2:5" s="163" customFormat="1" x14ac:dyDescent="0.25">
      <c r="B299" s="190">
        <v>45215</v>
      </c>
      <c r="C299" s="187">
        <v>1000.0001999999999</v>
      </c>
      <c r="D299" s="179">
        <v>0.18029999999999999</v>
      </c>
      <c r="E299" s="179">
        <v>0.18029999999999999</v>
      </c>
    </row>
    <row r="300" spans="2:5" s="163" customFormat="1" x14ac:dyDescent="0.25">
      <c r="B300" s="190">
        <v>45216</v>
      </c>
      <c r="C300" s="187">
        <v>1000.0004</v>
      </c>
      <c r="D300" s="179">
        <v>0.1827</v>
      </c>
      <c r="E300" s="179">
        <v>0.1827</v>
      </c>
    </row>
    <row r="301" spans="2:5" s="163" customFormat="1" x14ac:dyDescent="0.25">
      <c r="B301" s="190">
        <v>45217</v>
      </c>
      <c r="C301" s="187">
        <v>1000.0003</v>
      </c>
      <c r="D301" s="179">
        <v>0.1837</v>
      </c>
      <c r="E301" s="179">
        <v>0.1837</v>
      </c>
    </row>
    <row r="302" spans="2:5" s="163" customFormat="1" x14ac:dyDescent="0.25">
      <c r="B302" s="190">
        <v>45218</v>
      </c>
      <c r="C302" s="187">
        <v>1000</v>
      </c>
      <c r="D302" s="179">
        <v>0.1832</v>
      </c>
      <c r="E302" s="179">
        <v>0.1832</v>
      </c>
    </row>
    <row r="303" spans="2:5" s="163" customFormat="1" x14ac:dyDescent="0.25">
      <c r="B303" s="190">
        <v>45219</v>
      </c>
      <c r="C303" s="187">
        <v>1000</v>
      </c>
      <c r="D303" s="179">
        <v>0.18260000000000001</v>
      </c>
      <c r="E303" s="179">
        <v>0.18260000000000001</v>
      </c>
    </row>
    <row r="304" spans="2:5" s="163" customFormat="1" x14ac:dyDescent="0.25">
      <c r="B304" s="190">
        <v>45220</v>
      </c>
      <c r="C304" s="187">
        <v>1000</v>
      </c>
      <c r="D304" s="179">
        <v>0.1827</v>
      </c>
      <c r="E304" s="179">
        <v>0.1827</v>
      </c>
    </row>
    <row r="305" spans="2:5" s="163" customFormat="1" x14ac:dyDescent="0.25">
      <c r="B305" s="190">
        <v>45221</v>
      </c>
      <c r="C305" s="187">
        <v>1000</v>
      </c>
      <c r="D305" s="179">
        <v>0.1827</v>
      </c>
      <c r="E305" s="179">
        <v>0.1827</v>
      </c>
    </row>
    <row r="306" spans="2:5" s="163" customFormat="1" x14ac:dyDescent="0.25">
      <c r="B306" s="190">
        <v>45222</v>
      </c>
      <c r="C306" s="187">
        <v>1000</v>
      </c>
      <c r="D306" s="179">
        <v>0.1908</v>
      </c>
      <c r="E306" s="179">
        <v>0.1908</v>
      </c>
    </row>
    <row r="307" spans="2:5" s="163" customFormat="1" x14ac:dyDescent="0.25">
      <c r="B307" s="190">
        <v>45223</v>
      </c>
      <c r="C307" s="187">
        <v>1000</v>
      </c>
      <c r="D307" s="179">
        <v>0.18679999999999999</v>
      </c>
      <c r="E307" s="179">
        <v>0.18679999999999999</v>
      </c>
    </row>
    <row r="308" spans="2:5" s="163" customFormat="1" x14ac:dyDescent="0.25">
      <c r="B308" s="190">
        <v>45224</v>
      </c>
      <c r="C308" s="187">
        <v>1000</v>
      </c>
      <c r="D308" s="179">
        <v>0.18229999999999999</v>
      </c>
      <c r="E308" s="179">
        <v>0.18229999999999999</v>
      </c>
    </row>
    <row r="309" spans="2:5" s="163" customFormat="1" x14ac:dyDescent="0.25">
      <c r="B309" s="190">
        <v>45225</v>
      </c>
      <c r="C309" s="187">
        <v>1000</v>
      </c>
      <c r="D309" s="179">
        <v>0.1847</v>
      </c>
      <c r="E309" s="179">
        <v>0.1847</v>
      </c>
    </row>
    <row r="310" spans="2:5" s="163" customFormat="1" x14ac:dyDescent="0.25">
      <c r="B310" s="190">
        <v>45226</v>
      </c>
      <c r="C310" s="187">
        <v>1000</v>
      </c>
      <c r="D310" s="179">
        <v>0.1807</v>
      </c>
      <c r="E310" s="179">
        <v>0.1807</v>
      </c>
    </row>
    <row r="311" spans="2:5" s="163" customFormat="1" x14ac:dyDescent="0.25">
      <c r="B311" s="190">
        <v>45227</v>
      </c>
      <c r="C311" s="187">
        <v>1000</v>
      </c>
      <c r="D311" s="179">
        <v>0.18360000000000001</v>
      </c>
      <c r="E311" s="179">
        <v>0.18360000000000001</v>
      </c>
    </row>
    <row r="312" spans="2:5" s="163" customFormat="1" x14ac:dyDescent="0.25">
      <c r="B312" s="190">
        <v>45228</v>
      </c>
      <c r="C312" s="187">
        <v>1000</v>
      </c>
      <c r="D312" s="179">
        <v>0.1835</v>
      </c>
      <c r="E312" s="179">
        <v>0.1835</v>
      </c>
    </row>
    <row r="313" spans="2:5" s="163" customFormat="1" x14ac:dyDescent="0.25">
      <c r="B313" s="190">
        <v>45229</v>
      </c>
      <c r="C313" s="187">
        <v>1000</v>
      </c>
      <c r="D313" s="179">
        <v>0.18149999999999999</v>
      </c>
      <c r="E313" s="179">
        <v>0.18149999999999999</v>
      </c>
    </row>
    <row r="314" spans="2:5" s="163" customFormat="1" x14ac:dyDescent="0.25">
      <c r="B314" s="190">
        <v>45230</v>
      </c>
      <c r="C314" s="187">
        <v>1000</v>
      </c>
      <c r="D314" s="179">
        <v>0.18340000000000001</v>
      </c>
      <c r="E314" s="179">
        <v>0.18340000000000001</v>
      </c>
    </row>
    <row r="315" spans="2:5" s="163" customFormat="1" x14ac:dyDescent="0.25">
      <c r="B315" s="190">
        <v>45231</v>
      </c>
      <c r="C315" s="187">
        <v>1000</v>
      </c>
      <c r="D315" s="179">
        <v>0.182</v>
      </c>
      <c r="E315" s="179">
        <v>0.182</v>
      </c>
    </row>
    <row r="316" spans="2:5" s="163" customFormat="1" x14ac:dyDescent="0.25">
      <c r="B316" s="190">
        <v>45232</v>
      </c>
      <c r="C316" s="187">
        <v>1000.0001</v>
      </c>
      <c r="D316" s="179">
        <v>0.18229999999999999</v>
      </c>
      <c r="E316" s="179">
        <v>0.18229999999999999</v>
      </c>
    </row>
    <row r="317" spans="2:5" s="163" customFormat="1" x14ac:dyDescent="0.25">
      <c r="B317" s="190">
        <v>45233</v>
      </c>
      <c r="C317" s="187">
        <v>1000</v>
      </c>
      <c r="D317" s="179">
        <v>0.17530000000000001</v>
      </c>
      <c r="E317" s="179">
        <v>0.17530000000000001</v>
      </c>
    </row>
    <row r="318" spans="2:5" s="163" customFormat="1" x14ac:dyDescent="0.25">
      <c r="B318" s="190">
        <v>45234</v>
      </c>
      <c r="C318" s="187">
        <v>1000</v>
      </c>
      <c r="D318" s="179">
        <v>0.1862</v>
      </c>
      <c r="E318" s="179">
        <v>0.1862</v>
      </c>
    </row>
    <row r="319" spans="2:5" s="163" customFormat="1" x14ac:dyDescent="0.25">
      <c r="B319" s="190">
        <v>45235</v>
      </c>
      <c r="C319" s="187">
        <v>1000</v>
      </c>
      <c r="D319" s="179">
        <v>0.18609999999999999</v>
      </c>
      <c r="E319" s="179">
        <v>0.18609999999999999</v>
      </c>
    </row>
    <row r="320" spans="2:5" s="163" customFormat="1" x14ac:dyDescent="0.25">
      <c r="B320" s="190">
        <v>45236</v>
      </c>
      <c r="C320" s="187">
        <v>1000</v>
      </c>
      <c r="D320" s="179">
        <v>0.17960000000000001</v>
      </c>
      <c r="E320" s="179">
        <v>0.17960000000000001</v>
      </c>
    </row>
    <row r="321" spans="2:5" s="163" customFormat="1" x14ac:dyDescent="0.25">
      <c r="B321" s="190">
        <v>45237</v>
      </c>
      <c r="C321" s="187">
        <v>1000</v>
      </c>
      <c r="D321" s="179">
        <v>0.182</v>
      </c>
      <c r="E321" s="179">
        <v>0.182</v>
      </c>
    </row>
    <row r="322" spans="2:5" s="163" customFormat="1" x14ac:dyDescent="0.25">
      <c r="B322" s="190">
        <v>45238</v>
      </c>
      <c r="C322" s="187">
        <v>1000</v>
      </c>
      <c r="D322" s="179">
        <v>0.18240000000000001</v>
      </c>
      <c r="E322" s="179">
        <v>0.18240000000000001</v>
      </c>
    </row>
    <row r="323" spans="2:5" s="163" customFormat="1" x14ac:dyDescent="0.25">
      <c r="B323" s="190">
        <v>45239</v>
      </c>
      <c r="C323" s="187">
        <v>1000</v>
      </c>
      <c r="D323" s="179">
        <v>0.18210000000000001</v>
      </c>
      <c r="E323" s="179">
        <v>0.18210000000000001</v>
      </c>
    </row>
    <row r="324" spans="2:5" s="163" customFormat="1" x14ac:dyDescent="0.25">
      <c r="B324" s="190">
        <v>45240</v>
      </c>
      <c r="C324" s="187">
        <v>1000</v>
      </c>
      <c r="D324" s="179">
        <v>0.18340000000000001</v>
      </c>
      <c r="E324" s="179">
        <v>0.18340000000000001</v>
      </c>
    </row>
    <row r="325" spans="2:5" s="163" customFormat="1" x14ac:dyDescent="0.25">
      <c r="B325" s="190">
        <v>45241</v>
      </c>
      <c r="C325" s="187">
        <v>1000</v>
      </c>
      <c r="D325" s="179">
        <v>0.1852</v>
      </c>
      <c r="E325" s="179">
        <v>0.1852</v>
      </c>
    </row>
    <row r="326" spans="2:5" s="163" customFormat="1" x14ac:dyDescent="0.25">
      <c r="B326" s="190">
        <v>45242</v>
      </c>
      <c r="C326" s="187">
        <v>1000</v>
      </c>
      <c r="D326" s="179">
        <v>0.1852</v>
      </c>
      <c r="E326" s="179">
        <v>0.1852</v>
      </c>
    </row>
    <row r="327" spans="2:5" s="163" customFormat="1" x14ac:dyDescent="0.25">
      <c r="B327" s="190">
        <v>45243</v>
      </c>
      <c r="C327" s="187">
        <v>1000</v>
      </c>
      <c r="D327" s="179">
        <v>0.18029999999999999</v>
      </c>
      <c r="E327" s="179">
        <v>0.18029999999999999</v>
      </c>
    </row>
    <row r="328" spans="2:5" s="163" customFormat="1" x14ac:dyDescent="0.25">
      <c r="B328" s="190">
        <v>45244</v>
      </c>
      <c r="C328" s="187">
        <v>1000</v>
      </c>
      <c r="D328" s="179">
        <v>0.18410000000000001</v>
      </c>
      <c r="E328" s="179">
        <v>0.18410000000000001</v>
      </c>
    </row>
    <row r="329" spans="2:5" s="163" customFormat="1" x14ac:dyDescent="0.25">
      <c r="B329" s="190">
        <v>45245</v>
      </c>
      <c r="C329" s="187">
        <v>1000</v>
      </c>
      <c r="D329" s="179">
        <v>0.1822</v>
      </c>
      <c r="E329" s="179">
        <v>0.1822</v>
      </c>
    </row>
    <row r="330" spans="2:5" s="163" customFormat="1" x14ac:dyDescent="0.25">
      <c r="B330" s="190">
        <v>45246</v>
      </c>
      <c r="C330" s="187">
        <v>1000</v>
      </c>
      <c r="D330" s="179">
        <v>0.18379999999999999</v>
      </c>
      <c r="E330" s="179">
        <v>0.18379999999999999</v>
      </c>
    </row>
    <row r="331" spans="2:5" s="163" customFormat="1" x14ac:dyDescent="0.25">
      <c r="B331" s="190">
        <v>45247</v>
      </c>
      <c r="C331" s="187">
        <v>1000</v>
      </c>
      <c r="D331" s="179">
        <v>0.18110000000000001</v>
      </c>
      <c r="E331" s="179">
        <v>0.18110000000000001</v>
      </c>
    </row>
    <row r="332" spans="2:5" s="163" customFormat="1" x14ac:dyDescent="0.25">
      <c r="B332" s="190">
        <v>45248</v>
      </c>
      <c r="C332" s="187">
        <v>1000</v>
      </c>
      <c r="D332" s="179">
        <v>0.185</v>
      </c>
      <c r="E332" s="179">
        <v>0.185</v>
      </c>
    </row>
    <row r="333" spans="2:5" s="163" customFormat="1" x14ac:dyDescent="0.25">
      <c r="B333" s="190">
        <v>45249</v>
      </c>
      <c r="C333" s="187">
        <v>1000</v>
      </c>
      <c r="D333" s="179">
        <v>0.18490000000000001</v>
      </c>
      <c r="E333" s="179">
        <v>0.18490000000000001</v>
      </c>
    </row>
    <row r="334" spans="2:5" s="163" customFormat="1" x14ac:dyDescent="0.25">
      <c r="B334" s="190">
        <v>45250</v>
      </c>
      <c r="C334" s="187">
        <v>1000</v>
      </c>
      <c r="D334" s="179">
        <v>0.18179999999999999</v>
      </c>
      <c r="E334" s="179">
        <v>0.18179999999999999</v>
      </c>
    </row>
    <row r="335" spans="2:5" s="163" customFormat="1" x14ac:dyDescent="0.25">
      <c r="B335" s="190">
        <v>45251</v>
      </c>
      <c r="C335" s="187">
        <v>1000</v>
      </c>
      <c r="D335" s="179">
        <v>0.18379999999999999</v>
      </c>
      <c r="E335" s="179">
        <v>0.18379999999999999</v>
      </c>
    </row>
    <row r="336" spans="2:5" s="163" customFormat="1" x14ac:dyDescent="0.25">
      <c r="B336" s="190">
        <v>45252</v>
      </c>
      <c r="C336" s="187">
        <v>1000</v>
      </c>
      <c r="D336" s="179">
        <v>0.1832</v>
      </c>
      <c r="E336" s="179">
        <v>0.1832</v>
      </c>
    </row>
    <row r="337" spans="2:5" s="163" customFormat="1" x14ac:dyDescent="0.25">
      <c r="B337" s="190">
        <v>45253</v>
      </c>
      <c r="C337" s="187">
        <v>1000</v>
      </c>
      <c r="D337" s="179">
        <v>0.18229999999999999</v>
      </c>
      <c r="E337" s="179">
        <v>0.18229999999999999</v>
      </c>
    </row>
    <row r="338" spans="2:5" s="163" customFormat="1" x14ac:dyDescent="0.25">
      <c r="B338" s="190">
        <v>45254</v>
      </c>
      <c r="C338" s="187">
        <v>1000</v>
      </c>
      <c r="D338" s="179">
        <v>0.18260000000000001</v>
      </c>
      <c r="E338" s="179">
        <v>0.18260000000000001</v>
      </c>
    </row>
    <row r="339" spans="2:5" s="163" customFormat="1" x14ac:dyDescent="0.25">
      <c r="B339" s="190">
        <v>45255</v>
      </c>
      <c r="C339" s="187">
        <v>1000</v>
      </c>
      <c r="D339" s="179">
        <v>0.18410000000000001</v>
      </c>
      <c r="E339" s="179">
        <v>0.18410000000000001</v>
      </c>
    </row>
    <row r="340" spans="2:5" s="163" customFormat="1" x14ac:dyDescent="0.25">
      <c r="B340" s="190">
        <v>45256</v>
      </c>
      <c r="C340" s="187">
        <v>1000</v>
      </c>
      <c r="D340" s="179">
        <v>0.18390000000000001</v>
      </c>
      <c r="E340" s="179">
        <v>0.18390000000000001</v>
      </c>
    </row>
    <row r="341" spans="2:5" s="163" customFormat="1" x14ac:dyDescent="0.25">
      <c r="B341" s="190">
        <v>45257</v>
      </c>
      <c r="C341" s="187">
        <v>1000</v>
      </c>
      <c r="D341" s="179">
        <v>0.184</v>
      </c>
      <c r="E341" s="179">
        <v>0.184</v>
      </c>
    </row>
    <row r="342" spans="2:5" s="163" customFormat="1" x14ac:dyDescent="0.25">
      <c r="B342" s="190">
        <v>45258</v>
      </c>
      <c r="C342" s="187">
        <v>1000</v>
      </c>
      <c r="D342" s="179">
        <v>0.1799</v>
      </c>
      <c r="E342" s="179">
        <v>0.1799</v>
      </c>
    </row>
    <row r="343" spans="2:5" s="163" customFormat="1" x14ac:dyDescent="0.25">
      <c r="B343" s="190">
        <v>45259</v>
      </c>
      <c r="C343" s="187">
        <v>1000</v>
      </c>
      <c r="D343" s="179">
        <v>0.18079999999999999</v>
      </c>
      <c r="E343" s="179">
        <v>0.18079999999999999</v>
      </c>
    </row>
    <row r="344" spans="2:5" s="163" customFormat="1" x14ac:dyDescent="0.25">
      <c r="B344" s="190">
        <v>45260</v>
      </c>
      <c r="C344" s="187">
        <v>1000.0001999999999</v>
      </c>
      <c r="D344" s="179">
        <v>0.17979999999999999</v>
      </c>
      <c r="E344" s="179">
        <v>0.17979999999999999</v>
      </c>
    </row>
    <row r="345" spans="2:5" s="163" customFormat="1" x14ac:dyDescent="0.25">
      <c r="B345" s="190">
        <v>45261</v>
      </c>
      <c r="C345" s="187">
        <v>1000</v>
      </c>
      <c r="D345" s="179">
        <v>0.17879999999999999</v>
      </c>
      <c r="E345" s="179">
        <v>0.17879999999999999</v>
      </c>
    </row>
    <row r="346" spans="2:5" s="163" customFormat="1" x14ac:dyDescent="0.25">
      <c r="B346" s="190">
        <v>45262</v>
      </c>
      <c r="C346" s="187">
        <v>1000</v>
      </c>
      <c r="D346" s="179">
        <v>0.17849999999999999</v>
      </c>
      <c r="E346" s="179">
        <v>0.17849999999999999</v>
      </c>
    </row>
    <row r="347" spans="2:5" s="163" customFormat="1" x14ac:dyDescent="0.25">
      <c r="B347" s="190">
        <v>45263</v>
      </c>
      <c r="C347" s="187">
        <v>1000</v>
      </c>
      <c r="D347" s="179">
        <v>0.1784</v>
      </c>
      <c r="E347" s="179">
        <v>0.1784</v>
      </c>
    </row>
    <row r="348" spans="2:5" s="163" customFormat="1" x14ac:dyDescent="0.25">
      <c r="B348" s="190">
        <v>45264</v>
      </c>
      <c r="C348" s="187">
        <v>1000</v>
      </c>
      <c r="D348" s="179">
        <v>0.17660000000000001</v>
      </c>
      <c r="E348" s="179">
        <v>0.17660000000000001</v>
      </c>
    </row>
    <row r="349" spans="2:5" s="163" customFormat="1" x14ac:dyDescent="0.25">
      <c r="B349" s="190">
        <v>45265</v>
      </c>
      <c r="C349" s="187">
        <v>1000.0001</v>
      </c>
      <c r="D349" s="179">
        <v>0.17829999999999999</v>
      </c>
      <c r="E349" s="179">
        <v>0.17829999999999999</v>
      </c>
    </row>
    <row r="350" spans="2:5" s="163" customFormat="1" x14ac:dyDescent="0.25">
      <c r="B350" s="190">
        <v>45266</v>
      </c>
      <c r="C350" s="187">
        <v>1000.0001999999999</v>
      </c>
      <c r="D350" s="179">
        <v>0.17780000000000001</v>
      </c>
      <c r="E350" s="179">
        <v>0.17780000000000001</v>
      </c>
    </row>
    <row r="351" spans="2:5" s="163" customFormat="1" x14ac:dyDescent="0.25">
      <c r="B351" s="190">
        <v>45267</v>
      </c>
      <c r="C351" s="187">
        <v>1000.0001999999999</v>
      </c>
      <c r="D351" s="179">
        <v>0.17660000000000001</v>
      </c>
      <c r="E351" s="179">
        <v>0.17660000000000001</v>
      </c>
    </row>
    <row r="352" spans="2:5" s="163" customFormat="1" x14ac:dyDescent="0.25">
      <c r="B352" s="190">
        <v>45268</v>
      </c>
      <c r="C352" s="187">
        <v>1000.0005</v>
      </c>
      <c r="D352" s="179">
        <v>0.1774</v>
      </c>
      <c r="E352" s="179">
        <v>0.1774</v>
      </c>
    </row>
    <row r="353" spans="2:5" s="163" customFormat="1" x14ac:dyDescent="0.25">
      <c r="B353" s="190">
        <v>45269</v>
      </c>
      <c r="C353" s="187">
        <v>1000.0004</v>
      </c>
      <c r="D353" s="179">
        <v>0.17879999999999999</v>
      </c>
      <c r="E353" s="179">
        <v>0.17879999999999999</v>
      </c>
    </row>
    <row r="354" spans="2:5" s="163" customFormat="1" x14ac:dyDescent="0.25">
      <c r="B354" s="190">
        <v>45270</v>
      </c>
      <c r="C354" s="187">
        <v>1000.0004</v>
      </c>
      <c r="D354" s="179">
        <v>0.1787</v>
      </c>
      <c r="E354" s="179">
        <v>0.1787</v>
      </c>
    </row>
    <row r="355" spans="2:5" s="163" customFormat="1" x14ac:dyDescent="0.25">
      <c r="B355" s="190">
        <v>45271</v>
      </c>
      <c r="C355" s="187">
        <v>1000.0001999999999</v>
      </c>
      <c r="D355" s="179">
        <v>0.214</v>
      </c>
      <c r="E355" s="179">
        <v>0.214</v>
      </c>
    </row>
    <row r="356" spans="2:5" s="163" customFormat="1" x14ac:dyDescent="0.25">
      <c r="B356" s="190">
        <v>45272</v>
      </c>
      <c r="C356" s="187">
        <v>1000.0003</v>
      </c>
      <c r="D356" s="179">
        <v>0.18090000000000001</v>
      </c>
      <c r="E356" s="179">
        <v>0.18090000000000001</v>
      </c>
    </row>
    <row r="357" spans="2:5" s="163" customFormat="1" x14ac:dyDescent="0.25">
      <c r="B357" s="190">
        <v>45273</v>
      </c>
      <c r="C357" s="187">
        <v>1000.0005</v>
      </c>
      <c r="D357" s="179">
        <v>0.17730000000000001</v>
      </c>
      <c r="E357" s="179">
        <v>0.17730000000000001</v>
      </c>
    </row>
    <row r="358" spans="2:5" s="163" customFormat="1" x14ac:dyDescent="0.25">
      <c r="B358" s="190">
        <v>45274</v>
      </c>
      <c r="C358" s="187">
        <v>1000</v>
      </c>
      <c r="D358" s="179">
        <v>0.1792</v>
      </c>
      <c r="E358" s="179">
        <v>0.1792</v>
      </c>
    </row>
    <row r="359" spans="2:5" s="163" customFormat="1" x14ac:dyDescent="0.25">
      <c r="B359" s="190">
        <v>45275</v>
      </c>
      <c r="C359" s="187">
        <v>1000.0001</v>
      </c>
      <c r="D359" s="179">
        <v>0.1764</v>
      </c>
      <c r="E359" s="179">
        <v>0.1764</v>
      </c>
    </row>
    <row r="360" spans="2:5" s="163" customFormat="1" x14ac:dyDescent="0.25">
      <c r="B360" s="190">
        <v>45276</v>
      </c>
      <c r="C360" s="187">
        <v>1000.0001</v>
      </c>
      <c r="D360" s="179">
        <v>0.17599999999999999</v>
      </c>
      <c r="E360" s="179">
        <v>0.17599999999999999</v>
      </c>
    </row>
    <row r="361" spans="2:5" s="163" customFormat="1" x14ac:dyDescent="0.25">
      <c r="B361" s="190">
        <v>45277</v>
      </c>
      <c r="C361" s="187">
        <v>1000</v>
      </c>
      <c r="D361" s="179">
        <v>0.17630000000000001</v>
      </c>
      <c r="E361" s="179">
        <v>0.17630000000000001</v>
      </c>
    </row>
    <row r="362" spans="2:5" s="163" customFormat="1" x14ac:dyDescent="0.25">
      <c r="B362" s="190">
        <v>45278</v>
      </c>
      <c r="C362" s="187">
        <v>1000.0005</v>
      </c>
      <c r="D362" s="179">
        <v>0.1784</v>
      </c>
      <c r="E362" s="179">
        <v>0.1784</v>
      </c>
    </row>
    <row r="363" spans="2:5" s="163" customFormat="1" x14ac:dyDescent="0.25">
      <c r="B363" s="190">
        <v>45279</v>
      </c>
      <c r="C363" s="187">
        <v>1000</v>
      </c>
      <c r="D363" s="179">
        <v>0.17849999999999999</v>
      </c>
      <c r="E363" s="179">
        <v>0.17849999999999999</v>
      </c>
    </row>
    <row r="364" spans="2:5" s="163" customFormat="1" x14ac:dyDescent="0.25">
      <c r="B364" s="190">
        <v>45280</v>
      </c>
      <c r="C364" s="187">
        <v>1000</v>
      </c>
      <c r="D364" s="179">
        <v>0.17699999999999999</v>
      </c>
      <c r="E364" s="179">
        <v>0.17699999999999999</v>
      </c>
    </row>
    <row r="365" spans="2:5" s="163" customFormat="1" x14ac:dyDescent="0.25">
      <c r="B365" s="190">
        <v>45281</v>
      </c>
      <c r="C365" s="187">
        <v>1000.0001</v>
      </c>
      <c r="D365" s="179">
        <v>0.18099999999999999</v>
      </c>
      <c r="E365" s="179">
        <v>0.18099999999999999</v>
      </c>
    </row>
    <row r="366" spans="2:5" s="163" customFormat="1" x14ac:dyDescent="0.25">
      <c r="B366" s="190">
        <v>45282</v>
      </c>
      <c r="C366" s="187">
        <v>1000</v>
      </c>
      <c r="D366" s="179">
        <v>0.17910000000000001</v>
      </c>
      <c r="E366" s="179">
        <v>0.17910000000000001</v>
      </c>
    </row>
    <row r="367" spans="2:5" s="163" customFormat="1" x14ac:dyDescent="0.25">
      <c r="B367" s="190">
        <v>45283</v>
      </c>
      <c r="C367" s="187">
        <v>1000</v>
      </c>
      <c r="D367" s="179">
        <v>0.18029999999999999</v>
      </c>
      <c r="E367" s="179">
        <v>0.18029999999999999</v>
      </c>
    </row>
    <row r="368" spans="2:5" s="163" customFormat="1" x14ac:dyDescent="0.25">
      <c r="B368" s="190">
        <v>45284</v>
      </c>
      <c r="C368" s="187">
        <v>1000</v>
      </c>
      <c r="D368" s="179">
        <v>0.18029999999999999</v>
      </c>
      <c r="E368" s="179">
        <v>0.18029999999999999</v>
      </c>
    </row>
    <row r="369" spans="2:5" s="163" customFormat="1" x14ac:dyDescent="0.25">
      <c r="B369" s="190">
        <v>45285</v>
      </c>
      <c r="C369" s="187">
        <v>1000</v>
      </c>
      <c r="D369" s="179">
        <v>0.1802</v>
      </c>
      <c r="E369" s="179">
        <v>0.1802</v>
      </c>
    </row>
    <row r="370" spans="2:5" s="163" customFormat="1" x14ac:dyDescent="0.25">
      <c r="B370" s="190">
        <v>45286</v>
      </c>
      <c r="C370" s="187">
        <v>1000</v>
      </c>
      <c r="D370" s="179">
        <v>0.18279999999999999</v>
      </c>
      <c r="E370" s="179">
        <v>0.18279999999999999</v>
      </c>
    </row>
    <row r="371" spans="2:5" s="163" customFormat="1" x14ac:dyDescent="0.25">
      <c r="B371" s="190">
        <v>45287</v>
      </c>
      <c r="C371" s="187">
        <v>1000</v>
      </c>
      <c r="D371" s="179">
        <v>0.17879999999999999</v>
      </c>
      <c r="E371" s="179">
        <v>0.17879999999999999</v>
      </c>
    </row>
    <row r="372" spans="2:5" s="163" customFormat="1" x14ac:dyDescent="0.25">
      <c r="B372" s="190">
        <v>45288</v>
      </c>
      <c r="C372" s="187">
        <v>1000.0004</v>
      </c>
      <c r="D372" s="179">
        <v>0.17899999999999999</v>
      </c>
      <c r="E372" s="179">
        <v>0.17899999999999999</v>
      </c>
    </row>
    <row r="373" spans="2:5" s="163" customFormat="1" x14ac:dyDescent="0.25">
      <c r="B373" s="190">
        <v>45289</v>
      </c>
      <c r="C373" s="187">
        <v>1000.0025000000001</v>
      </c>
      <c r="D373" s="179">
        <v>0.18459999999999999</v>
      </c>
      <c r="E373" s="179">
        <v>0.18459999999999999</v>
      </c>
    </row>
    <row r="374" spans="2:5" s="163" customFormat="1" x14ac:dyDescent="0.25">
      <c r="B374" s="190">
        <v>45290</v>
      </c>
      <c r="C374" s="187">
        <v>1000.0022</v>
      </c>
      <c r="D374" s="179">
        <v>0.18590000000000001</v>
      </c>
      <c r="E374" s="179">
        <v>0.18590000000000001</v>
      </c>
    </row>
    <row r="375" spans="2:5" s="163" customFormat="1" x14ac:dyDescent="0.25">
      <c r="B375" s="190">
        <v>45291</v>
      </c>
      <c r="C375" s="187">
        <v>1000.0021</v>
      </c>
      <c r="D375" s="179">
        <v>0.1857</v>
      </c>
      <c r="E375" s="179">
        <v>0.1857</v>
      </c>
    </row>
    <row r="376" spans="2:5" s="163" customFormat="1" x14ac:dyDescent="0.25">
      <c r="B376" s="190">
        <v>45292</v>
      </c>
      <c r="C376" s="187">
        <v>1000.0015</v>
      </c>
      <c r="D376" s="179">
        <v>0.18440000000000001</v>
      </c>
      <c r="E376" s="179">
        <v>0.18440000000000001</v>
      </c>
    </row>
    <row r="377" spans="2:5" s="163" customFormat="1" x14ac:dyDescent="0.25">
      <c r="B377" s="190">
        <v>45293</v>
      </c>
      <c r="C377" s="187">
        <v>1000.0013</v>
      </c>
      <c r="D377" s="179">
        <v>0.22559999999999999</v>
      </c>
      <c r="E377" s="179">
        <v>0.22559999999999999</v>
      </c>
    </row>
    <row r="378" spans="2:5" s="163" customFormat="1" x14ac:dyDescent="0.25">
      <c r="B378" s="190">
        <v>45294</v>
      </c>
      <c r="C378" s="187">
        <v>1000.0015</v>
      </c>
      <c r="D378" s="179">
        <v>0.18290000000000001</v>
      </c>
      <c r="E378" s="179">
        <v>0.18290000000000001</v>
      </c>
    </row>
    <row r="379" spans="2:5" s="163" customFormat="1" x14ac:dyDescent="0.25">
      <c r="B379" s="190">
        <v>45295</v>
      </c>
      <c r="C379" s="187">
        <v>1000.0013</v>
      </c>
      <c r="D379" s="179">
        <v>0.17979999999999999</v>
      </c>
      <c r="E379" s="179">
        <v>0.17979999999999999</v>
      </c>
    </row>
    <row r="380" spans="2:5" s="163" customFormat="1" x14ac:dyDescent="0.25">
      <c r="B380" s="190">
        <v>45296</v>
      </c>
      <c r="C380" s="187">
        <v>1000.0014</v>
      </c>
      <c r="D380" s="179">
        <v>0.17799999999999999</v>
      </c>
      <c r="E380" s="179">
        <v>0.17799999999999999</v>
      </c>
    </row>
    <row r="381" spans="2:5" s="163" customFormat="1" x14ac:dyDescent="0.25">
      <c r="B381" s="190">
        <v>45297</v>
      </c>
      <c r="C381" s="187">
        <v>1000.0013</v>
      </c>
      <c r="D381" s="179">
        <v>0.17749999999999999</v>
      </c>
      <c r="E381" s="179">
        <v>0.17749999999999999</v>
      </c>
    </row>
    <row r="382" spans="2:5" s="163" customFormat="1" x14ac:dyDescent="0.25">
      <c r="B382" s="190">
        <v>45298</v>
      </c>
      <c r="C382" s="187">
        <v>1000.0012</v>
      </c>
      <c r="D382" s="179">
        <v>0.1774</v>
      </c>
      <c r="E382" s="179">
        <v>0.1774</v>
      </c>
    </row>
    <row r="383" spans="2:5" s="163" customFormat="1" x14ac:dyDescent="0.25">
      <c r="B383" s="190">
        <v>45299</v>
      </c>
      <c r="C383" s="187">
        <v>1000.001</v>
      </c>
      <c r="D383" s="179">
        <v>0.17699999999999999</v>
      </c>
      <c r="E383" s="179">
        <v>0.17699999999999999</v>
      </c>
    </row>
    <row r="384" spans="2:5" s="163" customFormat="1" x14ac:dyDescent="0.25">
      <c r="B384" s="190">
        <v>45300</v>
      </c>
      <c r="C384" s="187">
        <v>1000.0008</v>
      </c>
      <c r="D384" s="179">
        <v>0.17860000000000001</v>
      </c>
      <c r="E384" s="179">
        <v>0.17860000000000001</v>
      </c>
    </row>
    <row r="385" spans="2:5" s="163" customFormat="1" x14ac:dyDescent="0.25">
      <c r="B385" s="190">
        <v>45301</v>
      </c>
      <c r="C385" s="187">
        <v>1000.0007000000001</v>
      </c>
      <c r="D385" s="179">
        <v>0.1794</v>
      </c>
      <c r="E385" s="179">
        <v>0.1794</v>
      </c>
    </row>
    <row r="386" spans="2:5" s="163" customFormat="1" x14ac:dyDescent="0.25">
      <c r="B386" s="190">
        <v>45302</v>
      </c>
      <c r="C386" s="187">
        <v>1000.0008</v>
      </c>
      <c r="D386" s="179">
        <v>0.17879999999999999</v>
      </c>
      <c r="E386" s="179">
        <v>0.17879999999999999</v>
      </c>
    </row>
    <row r="387" spans="2:5" s="163" customFormat="1" x14ac:dyDescent="0.25">
      <c r="B387" s="190">
        <v>45303</v>
      </c>
      <c r="C387" s="187">
        <v>1000.0004</v>
      </c>
      <c r="D387" s="179">
        <v>0.1772</v>
      </c>
      <c r="E387" s="179">
        <v>0.1772</v>
      </c>
    </row>
    <row r="388" spans="2:5" s="163" customFormat="1" x14ac:dyDescent="0.25">
      <c r="B388" s="190">
        <v>45304</v>
      </c>
      <c r="C388" s="187">
        <v>1000.0004</v>
      </c>
      <c r="D388" s="179">
        <v>0.1764</v>
      </c>
      <c r="E388" s="179">
        <v>0.1764</v>
      </c>
    </row>
    <row r="389" spans="2:5" s="163" customFormat="1" x14ac:dyDescent="0.25">
      <c r="B389" s="190">
        <v>45305</v>
      </c>
      <c r="C389" s="187">
        <v>1000.0003</v>
      </c>
      <c r="D389" s="179">
        <v>0.1764</v>
      </c>
      <c r="E389" s="179">
        <v>0.1764</v>
      </c>
    </row>
    <row r="390" spans="2:5" s="163" customFormat="1" x14ac:dyDescent="0.25">
      <c r="B390" s="190">
        <v>45306</v>
      </c>
      <c r="C390" s="187">
        <v>1000.0003</v>
      </c>
      <c r="D390" s="179">
        <v>0.1754</v>
      </c>
      <c r="E390" s="179">
        <v>0.1754</v>
      </c>
    </row>
    <row r="391" spans="2:5" s="163" customFormat="1" x14ac:dyDescent="0.25">
      <c r="B391" s="190">
        <v>45307</v>
      </c>
      <c r="C391" s="187">
        <v>1000.0003</v>
      </c>
      <c r="D391" s="179">
        <v>0.1774</v>
      </c>
      <c r="E391" s="179">
        <v>0.1774</v>
      </c>
    </row>
    <row r="392" spans="2:5" s="163" customFormat="1" x14ac:dyDescent="0.25">
      <c r="B392" s="190">
        <v>45308</v>
      </c>
      <c r="C392" s="187">
        <v>1000.0001999999999</v>
      </c>
      <c r="D392" s="179">
        <v>0.1784</v>
      </c>
      <c r="E392" s="179">
        <v>0.1784</v>
      </c>
    </row>
    <row r="393" spans="2:5" s="163" customFormat="1" x14ac:dyDescent="0.25">
      <c r="B393" s="190">
        <v>45309</v>
      </c>
      <c r="C393" s="187">
        <v>1000.0007000000001</v>
      </c>
      <c r="D393" s="179">
        <v>0.1787</v>
      </c>
      <c r="E393" s="179">
        <v>0.1787</v>
      </c>
    </row>
    <row r="394" spans="2:5" s="163" customFormat="1" x14ac:dyDescent="0.25">
      <c r="B394" s="190">
        <v>45310</v>
      </c>
      <c r="C394" s="187">
        <v>1000.0001</v>
      </c>
      <c r="D394" s="179">
        <v>0.17910000000000001</v>
      </c>
      <c r="E394" s="179">
        <v>0.17910000000000001</v>
      </c>
    </row>
    <row r="395" spans="2:5" s="163" customFormat="1" x14ac:dyDescent="0.25">
      <c r="B395" s="190">
        <v>45311</v>
      </c>
      <c r="C395" s="187">
        <v>1000</v>
      </c>
      <c r="D395" s="179">
        <v>0.17979999999999999</v>
      </c>
      <c r="E395" s="179">
        <v>0.17979999999999999</v>
      </c>
    </row>
    <row r="396" spans="2:5" s="163" customFormat="1" x14ac:dyDescent="0.25">
      <c r="B396" s="190">
        <v>45312</v>
      </c>
      <c r="C396" s="187">
        <v>1000</v>
      </c>
      <c r="D396" s="179">
        <v>0.18479999999999999</v>
      </c>
      <c r="E396" s="179">
        <v>0.18479999999999999</v>
      </c>
    </row>
    <row r="397" spans="2:5" s="163" customFormat="1" x14ac:dyDescent="0.25">
      <c r="B397" s="190">
        <v>45313</v>
      </c>
      <c r="C397" s="187">
        <v>1000</v>
      </c>
      <c r="D397" s="179">
        <v>0.17860000000000001</v>
      </c>
      <c r="E397" s="179">
        <v>0.17860000000000001</v>
      </c>
    </row>
    <row r="398" spans="2:5" s="163" customFormat="1" x14ac:dyDescent="0.25">
      <c r="B398" s="190">
        <v>45314</v>
      </c>
      <c r="C398" s="187">
        <v>1000</v>
      </c>
      <c r="D398" s="179">
        <v>0.18290000000000001</v>
      </c>
      <c r="E398" s="179">
        <v>0.18290000000000001</v>
      </c>
    </row>
    <row r="399" spans="2:5" s="163" customFormat="1" x14ac:dyDescent="0.25">
      <c r="B399" s="190">
        <v>45315</v>
      </c>
      <c r="C399" s="187">
        <v>1000</v>
      </c>
      <c r="D399" s="179">
        <v>0.18010000000000001</v>
      </c>
      <c r="E399" s="179">
        <v>0.18010000000000001</v>
      </c>
    </row>
    <row r="400" spans="2:5" s="163" customFormat="1" x14ac:dyDescent="0.25">
      <c r="B400" s="190">
        <v>45316</v>
      </c>
      <c r="C400" s="187">
        <v>1000</v>
      </c>
      <c r="D400" s="179">
        <v>0.18110000000000001</v>
      </c>
      <c r="E400" s="179">
        <v>0.18110000000000001</v>
      </c>
    </row>
    <row r="401" spans="2:5" s="163" customFormat="1" x14ac:dyDescent="0.25">
      <c r="B401" s="190">
        <v>45317</v>
      </c>
      <c r="C401" s="187">
        <v>1000</v>
      </c>
      <c r="D401" s="179">
        <v>0.1825</v>
      </c>
      <c r="E401" s="179">
        <v>0.1825</v>
      </c>
    </row>
    <row r="402" spans="2:5" s="163" customFormat="1" x14ac:dyDescent="0.25">
      <c r="B402" s="190">
        <v>45318</v>
      </c>
      <c r="C402" s="187">
        <v>1000</v>
      </c>
      <c r="D402" s="179">
        <v>0.18240000000000001</v>
      </c>
      <c r="E402" s="179">
        <v>0.18240000000000001</v>
      </c>
    </row>
    <row r="403" spans="2:5" s="163" customFormat="1" x14ac:dyDescent="0.25">
      <c r="B403" s="190">
        <v>45319</v>
      </c>
      <c r="C403" s="187">
        <v>1000</v>
      </c>
      <c r="D403" s="179">
        <v>0.1825</v>
      </c>
      <c r="E403" s="179">
        <v>0.1825</v>
      </c>
    </row>
    <row r="404" spans="2:5" s="163" customFormat="1" x14ac:dyDescent="0.25">
      <c r="B404" s="190">
        <v>45320</v>
      </c>
      <c r="C404" s="187">
        <v>1000.0004</v>
      </c>
      <c r="D404" s="179">
        <v>0.17929999999999999</v>
      </c>
      <c r="E404" s="179">
        <v>0.17929999999999999</v>
      </c>
    </row>
    <row r="405" spans="2:5" s="163" customFormat="1" x14ac:dyDescent="0.25">
      <c r="B405" s="190">
        <v>45321</v>
      </c>
      <c r="C405" s="187">
        <v>1000.0003</v>
      </c>
      <c r="D405" s="179">
        <v>0.17799999999999999</v>
      </c>
      <c r="E405" s="179">
        <v>0.17799999999999999</v>
      </c>
    </row>
    <row r="406" spans="2:5" s="163" customFormat="1" x14ac:dyDescent="0.25">
      <c r="B406" s="190">
        <v>45322</v>
      </c>
      <c r="C406" s="187">
        <v>1000.0004</v>
      </c>
      <c r="D406" s="179">
        <v>0.17680000000000001</v>
      </c>
      <c r="E406" s="179">
        <v>0.17680000000000001</v>
      </c>
    </row>
    <row r="407" spans="2:5" s="163" customFormat="1" x14ac:dyDescent="0.25">
      <c r="B407" s="191"/>
      <c r="C407" s="192"/>
      <c r="D407" s="186"/>
      <c r="E407" s="186"/>
    </row>
    <row r="409" spans="2:5" x14ac:dyDescent="0.25">
      <c r="B409" s="200" t="s">
        <v>2505</v>
      </c>
      <c r="C409" s="200"/>
      <c r="D409" s="200"/>
      <c r="E409" s="200"/>
    </row>
    <row r="410" spans="2:5" s="162" customFormat="1" ht="45" x14ac:dyDescent="0.2">
      <c r="B410" s="175" t="s">
        <v>2481</v>
      </c>
      <c r="C410" s="176" t="s">
        <v>2482</v>
      </c>
      <c r="D410" s="177" t="s">
        <v>2483</v>
      </c>
      <c r="E410" s="177" t="s">
        <v>2484</v>
      </c>
    </row>
    <row r="411" spans="2:5" x14ac:dyDescent="0.25">
      <c r="B411" s="178">
        <v>45139</v>
      </c>
      <c r="C411" s="179">
        <v>10.3758</v>
      </c>
      <c r="D411" s="179">
        <v>1.1900000000000001E-2</v>
      </c>
      <c r="E411" s="179">
        <v>1.1900000000000001E-2</v>
      </c>
    </row>
    <row r="412" spans="2:5" x14ac:dyDescent="0.25">
      <c r="B412" s="178">
        <v>45146</v>
      </c>
      <c r="C412" s="179">
        <v>10.3758</v>
      </c>
      <c r="D412" s="179">
        <v>1.09E-2</v>
      </c>
      <c r="E412" s="179">
        <v>1.09E-2</v>
      </c>
    </row>
    <row r="413" spans="2:5" x14ac:dyDescent="0.25">
      <c r="B413" s="178">
        <v>45155</v>
      </c>
      <c r="C413" s="179">
        <v>10.3758</v>
      </c>
      <c r="D413" s="179">
        <v>1.3299999999999999E-2</v>
      </c>
      <c r="E413" s="179">
        <v>1.3299999999999999E-2</v>
      </c>
    </row>
    <row r="414" spans="2:5" x14ac:dyDescent="0.25">
      <c r="B414" s="178">
        <v>45160</v>
      </c>
      <c r="C414" s="179">
        <v>10.3758</v>
      </c>
      <c r="D414" s="179">
        <v>8.8999999999999999E-3</v>
      </c>
      <c r="E414" s="179">
        <v>8.8999999999999999E-3</v>
      </c>
    </row>
    <row r="415" spans="2:5" x14ac:dyDescent="0.25">
      <c r="B415" s="178">
        <v>45167</v>
      </c>
      <c r="C415" s="179">
        <v>10.3758</v>
      </c>
      <c r="D415" s="179">
        <v>1.2200000000000001E-2</v>
      </c>
      <c r="E415" s="179">
        <v>1.2200000000000001E-2</v>
      </c>
    </row>
    <row r="416" spans="2:5" x14ac:dyDescent="0.25">
      <c r="B416" s="178">
        <v>45174</v>
      </c>
      <c r="C416" s="179">
        <v>10.3758</v>
      </c>
      <c r="D416" s="179">
        <v>1.35E-2</v>
      </c>
      <c r="E416" s="179">
        <v>1.35E-2</v>
      </c>
    </row>
    <row r="417" spans="2:5" x14ac:dyDescent="0.25">
      <c r="B417" s="178">
        <v>45181</v>
      </c>
      <c r="C417" s="179">
        <v>10.3758</v>
      </c>
      <c r="D417" s="179">
        <v>1.18E-2</v>
      </c>
      <c r="E417" s="179">
        <v>1.18E-2</v>
      </c>
    </row>
    <row r="418" spans="2:5" x14ac:dyDescent="0.25">
      <c r="B418" s="178">
        <v>45189</v>
      </c>
      <c r="C418" s="179">
        <v>10.3758</v>
      </c>
      <c r="D418" s="179">
        <v>1.34E-2</v>
      </c>
      <c r="E418" s="179">
        <v>1.34E-2</v>
      </c>
    </row>
    <row r="419" spans="2:5" x14ac:dyDescent="0.25">
      <c r="B419" s="178">
        <v>45195</v>
      </c>
      <c r="C419" s="179">
        <v>10.3758</v>
      </c>
      <c r="D419" s="179">
        <v>9.4999999999999998E-3</v>
      </c>
      <c r="E419" s="179">
        <v>9.4999999999999998E-3</v>
      </c>
    </row>
    <row r="420" spans="2:5" x14ac:dyDescent="0.25">
      <c r="B420" s="178">
        <v>45202</v>
      </c>
      <c r="C420" s="179">
        <v>10.3758</v>
      </c>
      <c r="D420" s="179">
        <v>1.4999999999999999E-2</v>
      </c>
      <c r="E420" s="179">
        <v>1.4999999999999999E-2</v>
      </c>
    </row>
    <row r="421" spans="2:5" x14ac:dyDescent="0.25">
      <c r="B421" s="178">
        <v>45209</v>
      </c>
      <c r="C421" s="179">
        <v>10.3758</v>
      </c>
      <c r="D421" s="179">
        <v>9.9000000000000008E-3</v>
      </c>
      <c r="E421" s="179">
        <v>9.9000000000000008E-3</v>
      </c>
    </row>
    <row r="422" spans="2:5" x14ac:dyDescent="0.25">
      <c r="B422" s="178">
        <v>45216</v>
      </c>
      <c r="C422" s="179">
        <v>10.3758</v>
      </c>
      <c r="D422" s="179">
        <v>1.2500000000000001E-2</v>
      </c>
      <c r="E422" s="179">
        <v>1.2500000000000001E-2</v>
      </c>
    </row>
    <row r="423" spans="2:5" x14ac:dyDescent="0.25">
      <c r="B423" s="178">
        <v>45224</v>
      </c>
      <c r="C423" s="179">
        <v>10.3758</v>
      </c>
      <c r="D423" s="179">
        <v>1.3599999999999999E-2</v>
      </c>
      <c r="E423" s="179">
        <v>1.3599999999999999E-2</v>
      </c>
    </row>
    <row r="424" spans="2:5" x14ac:dyDescent="0.25">
      <c r="B424" s="178">
        <v>45230</v>
      </c>
      <c r="C424" s="179">
        <v>10.3758</v>
      </c>
      <c r="D424" s="179">
        <v>9.1000000000000004E-3</v>
      </c>
      <c r="E424" s="179">
        <v>9.1000000000000004E-3</v>
      </c>
    </row>
    <row r="425" spans="2:5" x14ac:dyDescent="0.25">
      <c r="B425" s="178">
        <v>45237</v>
      </c>
      <c r="C425" s="179">
        <v>10.3758</v>
      </c>
      <c r="D425" s="179">
        <v>1.46E-2</v>
      </c>
      <c r="E425" s="179">
        <v>1.46E-2</v>
      </c>
    </row>
    <row r="426" spans="2:5" x14ac:dyDescent="0.25">
      <c r="B426" s="178">
        <v>45245</v>
      </c>
      <c r="C426" s="179">
        <v>10.3758</v>
      </c>
      <c r="D426" s="179">
        <v>1.43E-2</v>
      </c>
      <c r="E426" s="179">
        <v>1.43E-2</v>
      </c>
    </row>
    <row r="427" spans="2:5" x14ac:dyDescent="0.25">
      <c r="B427" s="178">
        <v>45251</v>
      </c>
      <c r="C427" s="179">
        <v>10.3758</v>
      </c>
      <c r="D427" s="179">
        <v>1.04E-2</v>
      </c>
      <c r="E427" s="179">
        <v>1.04E-2</v>
      </c>
    </row>
    <row r="428" spans="2:5" x14ac:dyDescent="0.25">
      <c r="B428" s="178">
        <v>45258</v>
      </c>
      <c r="C428" s="179">
        <v>10.3758</v>
      </c>
      <c r="D428" s="179">
        <v>1.3100000000000001E-2</v>
      </c>
      <c r="E428" s="179">
        <v>1.3100000000000001E-2</v>
      </c>
    </row>
    <row r="429" spans="2:5" x14ac:dyDescent="0.25">
      <c r="B429" s="178">
        <v>45265</v>
      </c>
      <c r="C429" s="179">
        <v>10.3758</v>
      </c>
      <c r="D429" s="179">
        <v>1.12E-2</v>
      </c>
      <c r="E429" s="179">
        <v>1.12E-2</v>
      </c>
    </row>
    <row r="430" spans="2:5" x14ac:dyDescent="0.25">
      <c r="B430" s="178">
        <v>45272</v>
      </c>
      <c r="C430" s="179">
        <v>10.3758</v>
      </c>
      <c r="D430" s="179">
        <v>1.04E-2</v>
      </c>
      <c r="E430" s="179">
        <v>1.04E-2</v>
      </c>
    </row>
    <row r="431" spans="2:5" x14ac:dyDescent="0.25">
      <c r="B431" s="178">
        <v>45279</v>
      </c>
      <c r="C431" s="179">
        <v>10.3758</v>
      </c>
      <c r="D431" s="179">
        <v>1.3299999999999999E-2</v>
      </c>
      <c r="E431" s="179">
        <v>1.3299999999999999E-2</v>
      </c>
    </row>
    <row r="432" spans="2:5" x14ac:dyDescent="0.25">
      <c r="B432" s="178">
        <v>45286</v>
      </c>
      <c r="C432" s="179">
        <v>10.3758</v>
      </c>
      <c r="D432" s="179">
        <v>1.3299999999999999E-2</v>
      </c>
      <c r="E432" s="179">
        <v>1.3299999999999999E-2</v>
      </c>
    </row>
    <row r="433" spans="2:5" x14ac:dyDescent="0.25">
      <c r="B433" s="178">
        <v>45293</v>
      </c>
      <c r="C433" s="179">
        <v>10.3758</v>
      </c>
      <c r="D433" s="179">
        <v>1.5599999999999999E-2</v>
      </c>
      <c r="E433" s="179">
        <v>1.5599999999999999E-2</v>
      </c>
    </row>
    <row r="434" spans="2:5" x14ac:dyDescent="0.25">
      <c r="B434" s="178">
        <v>45300</v>
      </c>
      <c r="C434" s="179">
        <v>10.3758</v>
      </c>
      <c r="D434" s="179">
        <v>1.46E-2</v>
      </c>
      <c r="E434" s="179">
        <v>1.46E-2</v>
      </c>
    </row>
    <row r="435" spans="2:5" x14ac:dyDescent="0.25">
      <c r="B435" s="178">
        <v>45307</v>
      </c>
      <c r="C435" s="179">
        <v>10.3758</v>
      </c>
      <c r="D435" s="179">
        <v>1.2500000000000001E-2</v>
      </c>
      <c r="E435" s="179">
        <v>1.2500000000000001E-2</v>
      </c>
    </row>
    <row r="436" spans="2:5" x14ac:dyDescent="0.25">
      <c r="B436" s="178">
        <v>45314</v>
      </c>
      <c r="C436" s="179">
        <v>10.3758</v>
      </c>
      <c r="D436" s="179">
        <v>1.1900000000000001E-2</v>
      </c>
      <c r="E436" s="179">
        <v>1.1900000000000001E-2</v>
      </c>
    </row>
    <row r="437" spans="2:5" x14ac:dyDescent="0.25">
      <c r="B437" s="178">
        <v>45321</v>
      </c>
      <c r="C437" s="179">
        <v>10.3758</v>
      </c>
      <c r="D437" s="179">
        <v>1.11E-2</v>
      </c>
      <c r="E437" s="179">
        <v>1.11E-2</v>
      </c>
    </row>
    <row r="438" spans="2:5" x14ac:dyDescent="0.25">
      <c r="B438" s="185"/>
      <c r="C438" s="186"/>
      <c r="D438" s="186"/>
      <c r="E438" s="186"/>
    </row>
    <row r="439" spans="2:5" x14ac:dyDescent="0.25">
      <c r="B439" s="200" t="s">
        <v>2506</v>
      </c>
      <c r="C439" s="200"/>
      <c r="D439" s="200"/>
      <c r="E439" s="200"/>
    </row>
    <row r="440" spans="2:5" s="162" customFormat="1" ht="45" x14ac:dyDescent="0.2">
      <c r="B440" s="175" t="s">
        <v>2481</v>
      </c>
      <c r="C440" s="176" t="s">
        <v>2482</v>
      </c>
      <c r="D440" s="177" t="s">
        <v>2483</v>
      </c>
      <c r="E440" s="177" t="s">
        <v>2484</v>
      </c>
    </row>
    <row r="441" spans="2:5" x14ac:dyDescent="0.25">
      <c r="B441" s="178">
        <v>45139</v>
      </c>
      <c r="C441" s="179">
        <v>10.4023</v>
      </c>
      <c r="D441" s="179">
        <v>1.37E-2</v>
      </c>
      <c r="E441" s="179">
        <v>1.37E-2</v>
      </c>
    </row>
    <row r="442" spans="2:5" x14ac:dyDescent="0.25">
      <c r="B442" s="178">
        <v>45146</v>
      </c>
      <c r="C442" s="179">
        <v>10.4023</v>
      </c>
      <c r="D442" s="179">
        <v>1.26E-2</v>
      </c>
      <c r="E442" s="179">
        <v>1.26E-2</v>
      </c>
    </row>
    <row r="443" spans="2:5" x14ac:dyDescent="0.25">
      <c r="B443" s="178">
        <v>45155</v>
      </c>
      <c r="C443" s="179">
        <v>10.4023</v>
      </c>
      <c r="D443" s="179">
        <v>1.35E-2</v>
      </c>
      <c r="E443" s="179">
        <v>1.35E-2</v>
      </c>
    </row>
    <row r="444" spans="2:5" x14ac:dyDescent="0.25">
      <c r="B444" s="178">
        <v>45160</v>
      </c>
      <c r="C444" s="179">
        <v>10.4023</v>
      </c>
      <c r="D444" s="179">
        <v>1.03E-2</v>
      </c>
      <c r="E444" s="179">
        <v>1.03E-2</v>
      </c>
    </row>
    <row r="445" spans="2:5" x14ac:dyDescent="0.25">
      <c r="B445" s="178">
        <v>45167</v>
      </c>
      <c r="C445" s="179">
        <v>10.4023</v>
      </c>
      <c r="D445" s="179">
        <v>1.4E-2</v>
      </c>
      <c r="E445" s="179">
        <v>1.4E-2</v>
      </c>
    </row>
    <row r="446" spans="2:5" x14ac:dyDescent="0.25">
      <c r="B446" s="178">
        <v>45174</v>
      </c>
      <c r="C446" s="179">
        <v>10.4023</v>
      </c>
      <c r="D446" s="179">
        <v>1.5299999999999999E-2</v>
      </c>
      <c r="E446" s="179">
        <v>1.5299999999999999E-2</v>
      </c>
    </row>
    <row r="447" spans="2:5" x14ac:dyDescent="0.25">
      <c r="B447" s="178">
        <v>45181</v>
      </c>
      <c r="C447" s="179">
        <v>10.4023</v>
      </c>
      <c r="D447" s="179">
        <v>1.3599999999999999E-2</v>
      </c>
      <c r="E447" s="179">
        <v>1.3599999999999999E-2</v>
      </c>
    </row>
    <row r="448" spans="2:5" x14ac:dyDescent="0.25">
      <c r="B448" s="178">
        <v>45189</v>
      </c>
      <c r="C448" s="179">
        <v>10.4023</v>
      </c>
      <c r="D448" s="179">
        <v>1.55E-2</v>
      </c>
      <c r="E448" s="179">
        <v>1.55E-2</v>
      </c>
    </row>
    <row r="449" spans="2:5" x14ac:dyDescent="0.25">
      <c r="B449" s="178">
        <v>45195</v>
      </c>
      <c r="C449" s="179">
        <v>10.4023</v>
      </c>
      <c r="D449" s="179">
        <v>1.11E-2</v>
      </c>
      <c r="E449" s="179">
        <v>1.11E-2</v>
      </c>
    </row>
    <row r="450" spans="2:5" x14ac:dyDescent="0.25">
      <c r="B450" s="178">
        <v>45202</v>
      </c>
      <c r="C450" s="179">
        <v>10.4023</v>
      </c>
      <c r="D450" s="179">
        <v>1.6799999999999999E-2</v>
      </c>
      <c r="E450" s="179">
        <v>1.6799999999999999E-2</v>
      </c>
    </row>
    <row r="451" spans="2:5" x14ac:dyDescent="0.25">
      <c r="B451" s="178">
        <v>45209</v>
      </c>
      <c r="C451" s="179">
        <v>10.4023</v>
      </c>
      <c r="D451" s="179">
        <v>1.17E-2</v>
      </c>
      <c r="E451" s="179">
        <v>1.17E-2</v>
      </c>
    </row>
    <row r="452" spans="2:5" x14ac:dyDescent="0.25">
      <c r="B452" s="178">
        <v>45216</v>
      </c>
      <c r="C452" s="179">
        <v>10.4023</v>
      </c>
      <c r="D452" s="179">
        <v>1.43E-2</v>
      </c>
      <c r="E452" s="179">
        <v>1.43E-2</v>
      </c>
    </row>
    <row r="453" spans="2:5" x14ac:dyDescent="0.25">
      <c r="B453" s="178">
        <v>45224</v>
      </c>
      <c r="C453" s="179">
        <v>10.4023</v>
      </c>
      <c r="D453" s="179">
        <v>1.5699999999999999E-2</v>
      </c>
      <c r="E453" s="179">
        <v>1.5699999999999999E-2</v>
      </c>
    </row>
    <row r="454" spans="2:5" x14ac:dyDescent="0.25">
      <c r="B454" s="178">
        <v>45230</v>
      </c>
      <c r="C454" s="179">
        <v>10.4023</v>
      </c>
      <c r="D454" s="179">
        <v>1.06E-2</v>
      </c>
      <c r="E454" s="179">
        <v>1.06E-2</v>
      </c>
    </row>
    <row r="455" spans="2:5" x14ac:dyDescent="0.25">
      <c r="B455" s="178">
        <v>45237</v>
      </c>
      <c r="C455" s="179">
        <v>10.4023</v>
      </c>
      <c r="D455" s="179">
        <v>1.6400000000000001E-2</v>
      </c>
      <c r="E455" s="179">
        <v>1.6400000000000001E-2</v>
      </c>
    </row>
    <row r="456" spans="2:5" x14ac:dyDescent="0.25">
      <c r="B456" s="178">
        <v>45245</v>
      </c>
      <c r="C456" s="179">
        <v>10.4023</v>
      </c>
      <c r="D456" s="179">
        <v>1.6400000000000001E-2</v>
      </c>
      <c r="E456" s="179">
        <v>1.6400000000000001E-2</v>
      </c>
    </row>
    <row r="457" spans="2:5" x14ac:dyDescent="0.25">
      <c r="B457" s="178">
        <v>45251</v>
      </c>
      <c r="C457" s="179">
        <v>10.4023</v>
      </c>
      <c r="D457" s="179">
        <v>1.1900000000000001E-2</v>
      </c>
      <c r="E457" s="179">
        <v>1.1900000000000001E-2</v>
      </c>
    </row>
    <row r="458" spans="2:5" x14ac:dyDescent="0.25">
      <c r="B458" s="178">
        <v>45258</v>
      </c>
      <c r="C458" s="179">
        <v>10.4023</v>
      </c>
      <c r="D458" s="179">
        <v>1.47E-2</v>
      </c>
      <c r="E458" s="179">
        <v>1.47E-2</v>
      </c>
    </row>
    <row r="459" spans="2:5" x14ac:dyDescent="0.25">
      <c r="B459" s="178">
        <v>45265</v>
      </c>
      <c r="C459" s="179">
        <v>10.4023</v>
      </c>
      <c r="D459" s="179">
        <v>1.2999999999999999E-2</v>
      </c>
      <c r="E459" s="179">
        <v>1.2999999999999999E-2</v>
      </c>
    </row>
    <row r="460" spans="2:5" x14ac:dyDescent="0.25">
      <c r="B460" s="178">
        <v>45272</v>
      </c>
      <c r="C460" s="179">
        <v>10.4023</v>
      </c>
      <c r="D460" s="179">
        <v>1.2E-2</v>
      </c>
      <c r="E460" s="179">
        <v>1.2E-2</v>
      </c>
    </row>
    <row r="461" spans="2:5" x14ac:dyDescent="0.25">
      <c r="B461" s="178">
        <v>45279</v>
      </c>
      <c r="C461" s="179">
        <v>10.4023</v>
      </c>
      <c r="D461" s="179">
        <v>1.5100000000000001E-2</v>
      </c>
      <c r="E461" s="179">
        <v>1.5100000000000001E-2</v>
      </c>
    </row>
    <row r="462" spans="2:5" x14ac:dyDescent="0.25">
      <c r="B462" s="178">
        <v>45286</v>
      </c>
      <c r="C462" s="179">
        <v>10.4023</v>
      </c>
      <c r="D462" s="179">
        <v>1.4999999999999999E-2</v>
      </c>
      <c r="E462" s="179">
        <v>1.4999999999999999E-2</v>
      </c>
    </row>
    <row r="463" spans="2:5" x14ac:dyDescent="0.25">
      <c r="B463" s="178">
        <v>45293</v>
      </c>
      <c r="C463" s="179">
        <v>10.4023</v>
      </c>
      <c r="D463" s="179">
        <v>1.7299999999999999E-2</v>
      </c>
      <c r="E463" s="179">
        <v>1.7299999999999999E-2</v>
      </c>
    </row>
    <row r="464" spans="2:5" x14ac:dyDescent="0.25">
      <c r="B464" s="178">
        <v>45300</v>
      </c>
      <c r="C464" s="179">
        <v>10.4023</v>
      </c>
      <c r="D464" s="179">
        <v>1.6400000000000001E-2</v>
      </c>
      <c r="E464" s="179">
        <v>1.6400000000000001E-2</v>
      </c>
    </row>
    <row r="465" spans="2:5" x14ac:dyDescent="0.25">
      <c r="B465" s="178">
        <v>45307</v>
      </c>
      <c r="C465" s="179">
        <v>10.4023</v>
      </c>
      <c r="D465" s="179">
        <v>1.4200000000000001E-2</v>
      </c>
      <c r="E465" s="179">
        <v>1.4200000000000001E-2</v>
      </c>
    </row>
    <row r="466" spans="2:5" x14ac:dyDescent="0.25">
      <c r="B466" s="178">
        <v>45314</v>
      </c>
      <c r="C466" s="179">
        <v>10.4023</v>
      </c>
      <c r="D466" s="179">
        <v>1.3599999999999999E-2</v>
      </c>
      <c r="E466" s="179">
        <v>1.3599999999999999E-2</v>
      </c>
    </row>
    <row r="467" spans="2:5" x14ac:dyDescent="0.25">
      <c r="B467" s="178">
        <v>45321</v>
      </c>
      <c r="C467" s="179">
        <v>10.4023</v>
      </c>
      <c r="D467" s="179">
        <v>1.29E-2</v>
      </c>
      <c r="E467" s="179">
        <v>1.29E-2</v>
      </c>
    </row>
    <row r="469" spans="2:5" x14ac:dyDescent="0.25">
      <c r="B469" s="104" t="s">
        <v>2507</v>
      </c>
      <c r="C469" s="201" t="s">
        <v>2508</v>
      </c>
      <c r="D469" s="201"/>
      <c r="E469" s="201"/>
    </row>
  </sheetData>
  <mergeCells count="17">
    <mergeCell ref="B142:E142"/>
    <mergeCell ref="B1:E1"/>
    <mergeCell ref="B10:E10"/>
    <mergeCell ref="B19:E19"/>
    <mergeCell ref="B28:E28"/>
    <mergeCell ref="B37:E37"/>
    <mergeCell ref="B67:E67"/>
    <mergeCell ref="B97:E97"/>
    <mergeCell ref="B106:E106"/>
    <mergeCell ref="B115:E115"/>
    <mergeCell ref="B124:E124"/>
    <mergeCell ref="B133:E133"/>
    <mergeCell ref="B151:E151"/>
    <mergeCell ref="B280:E280"/>
    <mergeCell ref="B409:E409"/>
    <mergeCell ref="B439:E439"/>
    <mergeCell ref="C469:E46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0C73D-EA74-46A8-81EF-6274C9DDE892}">
  <dimension ref="A1:E57"/>
  <sheetViews>
    <sheetView workbookViewId="0">
      <selection activeCell="B35" sqref="B35"/>
    </sheetView>
  </sheetViews>
  <sheetFormatPr defaultRowHeight="15" x14ac:dyDescent="0.25"/>
  <cols>
    <col min="1" max="1" width="9.5703125" style="2" customWidth="1"/>
    <col min="2" max="2" width="55.7109375" style="2" customWidth="1"/>
    <col min="3" max="3" width="15.85546875" style="152" customWidth="1"/>
    <col min="4" max="4" width="49.28515625" style="2" customWidth="1"/>
    <col min="5" max="5" width="21.85546875" style="2" customWidth="1"/>
    <col min="6" max="16384" width="9.140625" style="2"/>
  </cols>
  <sheetData>
    <row r="1" spans="1:5" x14ac:dyDescent="0.25">
      <c r="A1" s="203" t="s">
        <v>3449</v>
      </c>
      <c r="B1" s="204"/>
      <c r="C1" s="204"/>
      <c r="D1" s="204"/>
      <c r="E1" s="205"/>
    </row>
    <row r="2" spans="1:5" x14ac:dyDescent="0.25">
      <c r="C2" s="147"/>
    </row>
    <row r="3" spans="1:5" ht="30" x14ac:dyDescent="0.25">
      <c r="A3" s="148" t="s">
        <v>3450</v>
      </c>
      <c r="B3" s="148" t="s">
        <v>3451</v>
      </c>
      <c r="C3" s="148" t="s">
        <v>3452</v>
      </c>
      <c r="D3" s="148" t="s">
        <v>3453</v>
      </c>
      <c r="E3" s="148" t="s">
        <v>3454</v>
      </c>
    </row>
    <row r="4" spans="1:5" x14ac:dyDescent="0.25">
      <c r="A4" s="149" t="s">
        <v>3455</v>
      </c>
      <c r="B4" s="105" t="s">
        <v>35</v>
      </c>
      <c r="C4" s="150" t="s">
        <v>3456</v>
      </c>
      <c r="D4" s="7" t="s">
        <v>3457</v>
      </c>
      <c r="E4" s="105" t="str">
        <f>VLOOKUP(D4,'[1]Industry Risk-O-Meters May'!A:C,3,0)</f>
        <v>LOW</v>
      </c>
    </row>
    <row r="5" spans="1:5" x14ac:dyDescent="0.25">
      <c r="A5" s="149">
        <f t="shared" ref="A5:A57" si="0">+A4+1</f>
        <v>2</v>
      </c>
      <c r="B5" s="105" t="s">
        <v>37</v>
      </c>
      <c r="C5" s="150" t="s">
        <v>3458</v>
      </c>
      <c r="D5" s="105" t="s">
        <v>3459</v>
      </c>
      <c r="E5" s="105" t="str">
        <f>VLOOKUP(D5,'[1]Industry Risk-O-Meters May'!A:C,3,0)</f>
        <v>High</v>
      </c>
    </row>
    <row r="6" spans="1:5" x14ac:dyDescent="0.25">
      <c r="A6" s="149">
        <f t="shared" si="0"/>
        <v>3</v>
      </c>
      <c r="B6" s="105" t="s">
        <v>39</v>
      </c>
      <c r="C6" s="150" t="s">
        <v>3460</v>
      </c>
      <c r="D6" s="105" t="s">
        <v>3461</v>
      </c>
      <c r="E6" s="105" t="str">
        <f>VLOOKUP(D6,'[1]Industry Risk-O-Meters May'!A:C,3,0)</f>
        <v>Very High</v>
      </c>
    </row>
    <row r="7" spans="1:5" x14ac:dyDescent="0.25">
      <c r="A7" s="149">
        <f t="shared" si="0"/>
        <v>4</v>
      </c>
      <c r="B7" s="105" t="s">
        <v>6</v>
      </c>
      <c r="C7" s="150" t="s">
        <v>3462</v>
      </c>
      <c r="D7" s="105" t="s">
        <v>3463</v>
      </c>
      <c r="E7" s="105" t="str">
        <f>VLOOKUP(D7,'[1]Industry Risk-O-Meters May'!A:C,3,0)</f>
        <v>Moderate</v>
      </c>
    </row>
    <row r="8" spans="1:5" x14ac:dyDescent="0.25">
      <c r="A8" s="149">
        <f t="shared" si="0"/>
        <v>5</v>
      </c>
      <c r="B8" s="105" t="s">
        <v>41</v>
      </c>
      <c r="C8" s="150" t="s">
        <v>3460</v>
      </c>
      <c r="D8" s="105" t="s">
        <v>3464</v>
      </c>
      <c r="E8" s="105" t="str">
        <f>VLOOKUP(D8,'[1]Industry Risk-O-Meters May'!A:C,3,0)</f>
        <v>Very High</v>
      </c>
    </row>
    <row r="9" spans="1:5" x14ac:dyDescent="0.25">
      <c r="A9" s="149">
        <f t="shared" si="0"/>
        <v>6</v>
      </c>
      <c r="B9" s="105" t="s">
        <v>8</v>
      </c>
      <c r="C9" s="150" t="s">
        <v>3465</v>
      </c>
      <c r="D9" s="105" t="s">
        <v>3466</v>
      </c>
      <c r="E9" s="105" t="str">
        <f>VLOOKUP(D9,'[1]Industry Risk-O-Meters May'!A:C,3,0)</f>
        <v>Moderate</v>
      </c>
    </row>
    <row r="10" spans="1:5" x14ac:dyDescent="0.25">
      <c r="A10" s="149">
        <f t="shared" si="0"/>
        <v>7</v>
      </c>
      <c r="B10" s="105" t="s">
        <v>10</v>
      </c>
      <c r="C10" s="150" t="s">
        <v>3462</v>
      </c>
      <c r="D10" s="7" t="s">
        <v>3467</v>
      </c>
      <c r="E10" s="105" t="str">
        <f>VLOOKUP(D10,'[1]Industry Risk-O-Meters May'!A:C,3,0)</f>
        <v>Low to Moderate</v>
      </c>
    </row>
    <row r="11" spans="1:5" x14ac:dyDescent="0.25">
      <c r="A11" s="149">
        <f t="shared" si="0"/>
        <v>8</v>
      </c>
      <c r="B11" s="105" t="s">
        <v>43</v>
      </c>
      <c r="C11" s="150" t="s">
        <v>3460</v>
      </c>
      <c r="D11" s="105" t="s">
        <v>3468</v>
      </c>
      <c r="E11" s="105" t="str">
        <f>VLOOKUP(D11,'[1]Industry Risk-O-Meters May'!A:C,3,0)</f>
        <v>Very High</v>
      </c>
    </row>
    <row r="12" spans="1:5" x14ac:dyDescent="0.25">
      <c r="A12" s="149">
        <f t="shared" si="0"/>
        <v>9</v>
      </c>
      <c r="B12" s="105" t="s">
        <v>45</v>
      </c>
      <c r="C12" s="150" t="s">
        <v>3460</v>
      </c>
      <c r="D12" s="105" t="s">
        <v>3464</v>
      </c>
      <c r="E12" s="105" t="str">
        <f>VLOOKUP(D12,'[1]Industry Risk-O-Meters May'!A:C,3,0)</f>
        <v>Very High</v>
      </c>
    </row>
    <row r="13" spans="1:5" x14ac:dyDescent="0.25">
      <c r="A13" s="149">
        <f t="shared" si="0"/>
        <v>10</v>
      </c>
      <c r="B13" s="105" t="s">
        <v>49</v>
      </c>
      <c r="C13" s="150" t="s">
        <v>3460</v>
      </c>
      <c r="D13" s="105" t="s">
        <v>3464</v>
      </c>
      <c r="E13" s="105" t="str">
        <f>VLOOKUP(D13,'[1]Industry Risk-O-Meters May'!A:C,3,0)</f>
        <v>Very High</v>
      </c>
    </row>
    <row r="14" spans="1:5" x14ac:dyDescent="0.25">
      <c r="A14" s="149">
        <f t="shared" si="0"/>
        <v>11</v>
      </c>
      <c r="B14" s="105" t="s">
        <v>51</v>
      </c>
      <c r="C14" s="150" t="s">
        <v>3465</v>
      </c>
      <c r="D14" s="105" t="s">
        <v>3469</v>
      </c>
      <c r="E14" s="105" t="str">
        <f>VLOOKUP(D14,'[1]Industry Risk-O-Meters May'!A:C,3,0)</f>
        <v>MODERATE</v>
      </c>
    </row>
    <row r="15" spans="1:5" x14ac:dyDescent="0.25">
      <c r="A15" s="149">
        <f t="shared" si="0"/>
        <v>12</v>
      </c>
      <c r="B15" s="105" t="s">
        <v>53</v>
      </c>
      <c r="C15" s="150" t="s">
        <v>3460</v>
      </c>
      <c r="D15" s="7" t="s">
        <v>3470</v>
      </c>
      <c r="E15" s="105" t="str">
        <f>VLOOKUP(D15,'[1]Industry Risk-O-Meters May'!A:C,3,0)</f>
        <v>Very High</v>
      </c>
    </row>
    <row r="16" spans="1:5" x14ac:dyDescent="0.25">
      <c r="A16" s="149">
        <f t="shared" si="0"/>
        <v>13</v>
      </c>
      <c r="B16" s="105" t="s">
        <v>55</v>
      </c>
      <c r="C16" s="150" t="s">
        <v>3460</v>
      </c>
      <c r="D16" s="105" t="s">
        <v>3464</v>
      </c>
      <c r="E16" s="105" t="str">
        <f>VLOOKUP(D16,'[1]Industry Risk-O-Meters May'!A:C,3,0)</f>
        <v>Very High</v>
      </c>
    </row>
    <row r="17" spans="1:5" x14ac:dyDescent="0.25">
      <c r="A17" s="149">
        <f t="shared" si="0"/>
        <v>14</v>
      </c>
      <c r="B17" s="105" t="s">
        <v>12</v>
      </c>
      <c r="C17" s="150" t="s">
        <v>3462</v>
      </c>
      <c r="D17" s="105" t="s">
        <v>3471</v>
      </c>
      <c r="E17" s="105" t="str">
        <f>VLOOKUP(D17,'[1]Industry Risk-O-Meters May'!A:C,3,0)</f>
        <v>Moderate</v>
      </c>
    </row>
    <row r="18" spans="1:5" x14ac:dyDescent="0.25">
      <c r="A18" s="149">
        <f t="shared" si="0"/>
        <v>15</v>
      </c>
      <c r="B18" s="105" t="s">
        <v>57</v>
      </c>
      <c r="C18" s="150" t="s">
        <v>3460</v>
      </c>
      <c r="D18" s="105" t="s">
        <v>3464</v>
      </c>
      <c r="E18" s="105" t="str">
        <f>VLOOKUP(D18,'[1]Industry Risk-O-Meters May'!A:C,3,0)</f>
        <v>Very High</v>
      </c>
    </row>
    <row r="19" spans="1:5" x14ac:dyDescent="0.25">
      <c r="A19" s="149">
        <f t="shared" si="0"/>
        <v>16</v>
      </c>
      <c r="B19" s="105" t="s">
        <v>14</v>
      </c>
      <c r="C19" s="150" t="s">
        <v>3465</v>
      </c>
      <c r="D19" s="105" t="s">
        <v>3472</v>
      </c>
      <c r="E19" s="105" t="str">
        <f>VLOOKUP(D19,'[1]Industry Risk-O-Meters May'!A:C,3,0)</f>
        <v>Moderate</v>
      </c>
    </row>
    <row r="20" spans="1:5" x14ac:dyDescent="0.25">
      <c r="A20" s="149">
        <f t="shared" si="0"/>
        <v>17</v>
      </c>
      <c r="B20" s="105" t="s">
        <v>63</v>
      </c>
      <c r="C20" s="150" t="s">
        <v>3460</v>
      </c>
      <c r="D20" s="105" t="s">
        <v>3473</v>
      </c>
      <c r="E20" s="105" t="str">
        <f>VLOOKUP(D20,'[1]Industry Risk-O-Meters May'!A:C,3,0)</f>
        <v>Very High</v>
      </c>
    </row>
    <row r="21" spans="1:5" x14ac:dyDescent="0.25">
      <c r="A21" s="149">
        <f t="shared" si="0"/>
        <v>18</v>
      </c>
      <c r="B21" s="105" t="s">
        <v>65</v>
      </c>
      <c r="C21" s="150" t="s">
        <v>3460</v>
      </c>
      <c r="D21" s="105" t="s">
        <v>3474</v>
      </c>
      <c r="E21" s="105" t="str">
        <f>VLOOKUP(D21,'[1]Industry Risk-O-Meters May'!A:C,3,0)</f>
        <v>Very High</v>
      </c>
    </row>
    <row r="22" spans="1:5" x14ac:dyDescent="0.25">
      <c r="A22" s="149">
        <f t="shared" si="0"/>
        <v>19</v>
      </c>
      <c r="B22" s="105" t="s">
        <v>67</v>
      </c>
      <c r="C22" s="150" t="s">
        <v>3460</v>
      </c>
      <c r="D22" s="105" t="s">
        <v>3475</v>
      </c>
      <c r="E22" s="105" t="str">
        <f>VLOOKUP(D22,'[1]Industry Risk-O-Meters May'!A:C,3,0)</f>
        <v>Very High</v>
      </c>
    </row>
    <row r="23" spans="1:5" x14ac:dyDescent="0.25">
      <c r="A23" s="149">
        <f t="shared" si="0"/>
        <v>20</v>
      </c>
      <c r="B23" s="105" t="s">
        <v>69</v>
      </c>
      <c r="C23" s="150" t="s">
        <v>3460</v>
      </c>
      <c r="D23" s="105" t="s">
        <v>3476</v>
      </c>
      <c r="E23" s="105" t="str">
        <f>VLOOKUP(D23,'[1]Industry Risk-O-Meters May'!A:C,3,0)</f>
        <v>Very High</v>
      </c>
    </row>
    <row r="24" spans="1:5" x14ac:dyDescent="0.25">
      <c r="A24" s="149">
        <f t="shared" si="0"/>
        <v>21</v>
      </c>
      <c r="B24" s="105" t="s">
        <v>47</v>
      </c>
      <c r="C24" s="150" t="s">
        <v>3460</v>
      </c>
      <c r="D24" s="105" t="s">
        <v>3464</v>
      </c>
      <c r="E24" s="105" t="str">
        <f>VLOOKUP(D24,'[1]Industry Risk-O-Meters May'!A:C,3,0)</f>
        <v>Very High</v>
      </c>
    </row>
    <row r="25" spans="1:5" x14ac:dyDescent="0.25">
      <c r="A25" s="149">
        <f t="shared" si="0"/>
        <v>22</v>
      </c>
      <c r="B25" s="105" t="s">
        <v>71</v>
      </c>
      <c r="C25" s="150" t="s">
        <v>3460</v>
      </c>
      <c r="D25" s="150" t="s">
        <v>3477</v>
      </c>
      <c r="E25" s="105" t="str">
        <f>VLOOKUP(D25,'[1]Industry Risk-O-Meters May'!A:C,3,0)</f>
        <v>Very High</v>
      </c>
    </row>
    <row r="26" spans="1:5" x14ac:dyDescent="0.25">
      <c r="A26" s="149">
        <f t="shared" si="0"/>
        <v>23</v>
      </c>
      <c r="B26" s="105" t="s">
        <v>73</v>
      </c>
      <c r="C26" s="150" t="s">
        <v>3460</v>
      </c>
      <c r="D26" s="7" t="s">
        <v>3478</v>
      </c>
      <c r="E26" s="105" t="str">
        <f>VLOOKUP(D26,'[1]Industry Risk-O-Meters May'!A:C,3,0)</f>
        <v>Very High</v>
      </c>
    </row>
    <row r="27" spans="1:5" x14ac:dyDescent="0.25">
      <c r="A27" s="149">
        <f t="shared" si="0"/>
        <v>24</v>
      </c>
      <c r="B27" s="105" t="s">
        <v>75</v>
      </c>
      <c r="C27" s="150" t="s">
        <v>3460</v>
      </c>
      <c r="D27" s="105" t="s">
        <v>3479</v>
      </c>
      <c r="E27" s="105" t="str">
        <f>VLOOKUP(D27,'[1]Industry Risk-O-Meters May'!A:C,3,0)</f>
        <v>Very High</v>
      </c>
    </row>
    <row r="28" spans="1:5" x14ac:dyDescent="0.25">
      <c r="A28" s="149">
        <f t="shared" si="0"/>
        <v>25</v>
      </c>
      <c r="B28" s="105" t="s">
        <v>114</v>
      </c>
      <c r="C28" s="150" t="s">
        <v>3462</v>
      </c>
      <c r="D28" s="105" t="s">
        <v>3480</v>
      </c>
      <c r="E28" s="105" t="str">
        <f>VLOOKUP(D28,'[1]Industry Risk-O-Meters May'!A:C,3,0)</f>
        <v>Low to Moderate</v>
      </c>
    </row>
    <row r="29" spans="1:5" x14ac:dyDescent="0.25">
      <c r="A29" s="149">
        <f t="shared" si="0"/>
        <v>26</v>
      </c>
      <c r="B29" s="105" t="s">
        <v>77</v>
      </c>
      <c r="C29" s="150" t="s">
        <v>3460</v>
      </c>
      <c r="D29" s="105" t="s">
        <v>3481</v>
      </c>
      <c r="E29" s="105" t="str">
        <f>VLOOKUP(D29,'[1]Industry Risk-O-Meters May'!A:C,3,0)</f>
        <v>Very High</v>
      </c>
    </row>
    <row r="30" spans="1:5" x14ac:dyDescent="0.25">
      <c r="A30" s="149">
        <f t="shared" si="0"/>
        <v>27</v>
      </c>
      <c r="B30" s="105" t="s">
        <v>16</v>
      </c>
      <c r="C30" s="150" t="s">
        <v>3462</v>
      </c>
      <c r="D30" s="105" t="s">
        <v>3482</v>
      </c>
      <c r="E30" s="105" t="str">
        <f>VLOOKUP(D30,'[1]Industry Risk-O-Meters May'!A:C,3,0)</f>
        <v>Low to Moderate</v>
      </c>
    </row>
    <row r="31" spans="1:5" ht="60" x14ac:dyDescent="0.25">
      <c r="A31" s="149">
        <f t="shared" si="0"/>
        <v>28</v>
      </c>
      <c r="B31" s="39" t="s">
        <v>79</v>
      </c>
      <c r="C31" s="150" t="s">
        <v>3460</v>
      </c>
      <c r="D31" s="118" t="s">
        <v>3483</v>
      </c>
      <c r="E31" s="105" t="s">
        <v>3460</v>
      </c>
    </row>
    <row r="32" spans="1:5" x14ac:dyDescent="0.25">
      <c r="A32" s="149">
        <f t="shared" si="0"/>
        <v>29</v>
      </c>
      <c r="B32" s="105" t="s">
        <v>81</v>
      </c>
      <c r="C32" s="150" t="s">
        <v>3460</v>
      </c>
      <c r="D32" s="105" t="s">
        <v>3484</v>
      </c>
      <c r="E32" s="105" t="s">
        <v>3460</v>
      </c>
    </row>
    <row r="33" spans="1:5" x14ac:dyDescent="0.25">
      <c r="A33" s="149">
        <f t="shared" si="0"/>
        <v>30</v>
      </c>
      <c r="B33" s="105" t="s">
        <v>83</v>
      </c>
      <c r="C33" s="150" t="s">
        <v>3460</v>
      </c>
      <c r="D33" s="105" t="s">
        <v>3485</v>
      </c>
      <c r="E33" s="105" t="str">
        <f>VLOOKUP(D33,'[1]Industry Risk-O-Meters May'!A:C,3,0)</f>
        <v>Very High</v>
      </c>
    </row>
    <row r="34" spans="1:5" x14ac:dyDescent="0.25">
      <c r="A34" s="149">
        <f t="shared" si="0"/>
        <v>31</v>
      </c>
      <c r="B34" s="105" t="s">
        <v>85</v>
      </c>
      <c r="C34" s="150" t="s">
        <v>3460</v>
      </c>
      <c r="D34" s="105" t="s">
        <v>3485</v>
      </c>
      <c r="E34" s="105" t="str">
        <f>VLOOKUP(D34,'[1]Industry Risk-O-Meters May'!A:C,3,0)</f>
        <v>Very High</v>
      </c>
    </row>
    <row r="35" spans="1:5" x14ac:dyDescent="0.25">
      <c r="A35" s="149">
        <f t="shared" si="0"/>
        <v>32</v>
      </c>
      <c r="B35" s="105" t="s">
        <v>18</v>
      </c>
      <c r="C35" s="150" t="s">
        <v>3462</v>
      </c>
      <c r="D35" s="105" t="s">
        <v>3486</v>
      </c>
      <c r="E35" s="105" t="str">
        <f>VLOOKUP(D35,'[1]Industry Risk-O-Meters May'!A:C,3,0)</f>
        <v>Low To Moderate</v>
      </c>
    </row>
    <row r="36" spans="1:5" x14ac:dyDescent="0.25">
      <c r="A36" s="149">
        <f t="shared" si="0"/>
        <v>33</v>
      </c>
      <c r="B36" s="105" t="s">
        <v>20</v>
      </c>
      <c r="C36" s="150" t="s">
        <v>3465</v>
      </c>
      <c r="D36" s="105" t="s">
        <v>3487</v>
      </c>
      <c r="E36" s="105" t="str">
        <f>VLOOKUP(D36,'[1]Industry Risk-O-Meters May'!A:C,3,0)</f>
        <v>Moderate</v>
      </c>
    </row>
    <row r="37" spans="1:5" x14ac:dyDescent="0.25">
      <c r="A37" s="149">
        <f t="shared" si="0"/>
        <v>34</v>
      </c>
      <c r="B37" s="105" t="s">
        <v>87</v>
      </c>
      <c r="C37" s="150" t="s">
        <v>3460</v>
      </c>
      <c r="D37" s="105" t="s">
        <v>3488</v>
      </c>
      <c r="E37" s="105" t="str">
        <f>VLOOKUP(D37,'[1]Industry Risk-O-Meters May'!A:C,3,0)</f>
        <v>Very High</v>
      </c>
    </row>
    <row r="38" spans="1:5" x14ac:dyDescent="0.25">
      <c r="A38" s="149">
        <f t="shared" si="0"/>
        <v>35</v>
      </c>
      <c r="B38" s="105" t="s">
        <v>89</v>
      </c>
      <c r="C38" s="150" t="s">
        <v>3460</v>
      </c>
      <c r="D38" s="105" t="s">
        <v>3488</v>
      </c>
      <c r="E38" s="105" t="str">
        <f>VLOOKUP(D38,'[1]Industry Risk-O-Meters May'!A:C,3,0)</f>
        <v>Very High</v>
      </c>
    </row>
    <row r="39" spans="1:5" x14ac:dyDescent="0.25">
      <c r="A39" s="149">
        <f t="shared" si="0"/>
        <v>36</v>
      </c>
      <c r="B39" s="105" t="s">
        <v>91</v>
      </c>
      <c r="C39" s="150" t="s">
        <v>3460</v>
      </c>
      <c r="D39" s="7" t="s">
        <v>3489</v>
      </c>
      <c r="E39" s="105" t="str">
        <f>VLOOKUP(D39,'[1]Industry Risk-O-Meters May'!A:C,3,0)</f>
        <v>Very High</v>
      </c>
    </row>
    <row r="40" spans="1:5" x14ac:dyDescent="0.25">
      <c r="A40" s="149">
        <f t="shared" si="0"/>
        <v>37</v>
      </c>
      <c r="B40" s="105" t="s">
        <v>93</v>
      </c>
      <c r="C40" s="150" t="s">
        <v>3460</v>
      </c>
      <c r="D40" s="105" t="s">
        <v>3490</v>
      </c>
      <c r="E40" s="105" t="str">
        <f>VLOOKUP(D40,'[1]Industry Risk-O-Meters May'!A:C,3,0)</f>
        <v>Very High</v>
      </c>
    </row>
    <row r="41" spans="1:5" x14ac:dyDescent="0.25">
      <c r="A41" s="149">
        <f t="shared" si="0"/>
        <v>38</v>
      </c>
      <c r="B41" s="105" t="s">
        <v>2097</v>
      </c>
      <c r="C41" s="150" t="s">
        <v>3465</v>
      </c>
      <c r="D41" s="105" t="s">
        <v>3491</v>
      </c>
      <c r="E41" s="105" t="str">
        <f>VLOOKUP(D41,'[1]Industry Risk-O-Meters May'!A:C,3,0)</f>
        <v>Moderate</v>
      </c>
    </row>
    <row r="42" spans="1:5" x14ac:dyDescent="0.25">
      <c r="A42" s="149">
        <f t="shared" si="0"/>
        <v>39</v>
      </c>
      <c r="B42" s="105" t="s">
        <v>24</v>
      </c>
      <c r="C42" s="150" t="s">
        <v>3456</v>
      </c>
      <c r="D42" s="105" t="s">
        <v>3492</v>
      </c>
      <c r="E42" s="105" t="str">
        <f>VLOOKUP(D42,'[1]Industry Risk-O-Meters May'!A:C,3,0)</f>
        <v>Low</v>
      </c>
    </row>
    <row r="43" spans="1:5" x14ac:dyDescent="0.25">
      <c r="A43" s="149">
        <f t="shared" si="0"/>
        <v>40</v>
      </c>
      <c r="B43" s="105" t="s">
        <v>95</v>
      </c>
      <c r="C43" s="150" t="s">
        <v>3460</v>
      </c>
      <c r="D43" s="150" t="s">
        <v>3493</v>
      </c>
      <c r="E43" s="105" t="str">
        <f>VLOOKUP(D43,'[1]Industry Risk-O-Meters May'!A:C,3,0)</f>
        <v>Very High</v>
      </c>
    </row>
    <row r="44" spans="1:5" x14ac:dyDescent="0.25">
      <c r="A44" s="149">
        <f t="shared" si="0"/>
        <v>41</v>
      </c>
      <c r="B44" s="105" t="s">
        <v>97</v>
      </c>
      <c r="C44" s="150" t="s">
        <v>3460</v>
      </c>
      <c r="D44" s="105" t="s">
        <v>3494</v>
      </c>
      <c r="E44" s="105" t="str">
        <f>VLOOKUP(D44,'[1]Industry Risk-O-Meters May'!A:C,3,0)</f>
        <v>Very High</v>
      </c>
    </row>
    <row r="45" spans="1:5" x14ac:dyDescent="0.25">
      <c r="A45" s="149">
        <f t="shared" si="0"/>
        <v>42</v>
      </c>
      <c r="B45" s="105" t="s">
        <v>26</v>
      </c>
      <c r="C45" s="150" t="s">
        <v>3495</v>
      </c>
      <c r="D45" s="105" t="s">
        <v>3496</v>
      </c>
      <c r="E45" s="105" t="str">
        <f>VLOOKUP(D45,'[1]Industry Risk-O-Meters May'!A:C,3,0)</f>
        <v>Moderately High</v>
      </c>
    </row>
    <row r="46" spans="1:5" x14ac:dyDescent="0.25">
      <c r="A46" s="149">
        <f t="shared" si="0"/>
        <v>43</v>
      </c>
      <c r="B46" s="105" t="s">
        <v>99</v>
      </c>
      <c r="C46" s="150" t="s">
        <v>3460</v>
      </c>
      <c r="D46" s="151" t="s">
        <v>3497</v>
      </c>
      <c r="E46" s="105" t="str">
        <f>VLOOKUP(D46,'[1]Industry Risk-O-Meters May'!A:C,3,0)</f>
        <v>Very High</v>
      </c>
    </row>
    <row r="47" spans="1:5" x14ac:dyDescent="0.25">
      <c r="A47" s="149">
        <f t="shared" si="0"/>
        <v>44</v>
      </c>
      <c r="B47" s="105" t="s">
        <v>101</v>
      </c>
      <c r="C47" s="150" t="s">
        <v>3460</v>
      </c>
      <c r="D47" s="105" t="s">
        <v>3464</v>
      </c>
      <c r="E47" s="105" t="str">
        <f>VLOOKUP(D47,'[1]Industry Risk-O-Meters May'!A:C,3,0)</f>
        <v>Very High</v>
      </c>
    </row>
    <row r="48" spans="1:5" x14ac:dyDescent="0.25">
      <c r="A48" s="149">
        <f t="shared" si="0"/>
        <v>45</v>
      </c>
      <c r="B48" s="105" t="s">
        <v>103</v>
      </c>
      <c r="C48" s="150" t="s">
        <v>3460</v>
      </c>
      <c r="D48" s="105" t="s">
        <v>3498</v>
      </c>
      <c r="E48" s="105" t="str">
        <f>VLOOKUP(D48,'[1]Industry Risk-O-Meters May'!A:C,3,0)</f>
        <v>Very High</v>
      </c>
    </row>
    <row r="49" spans="1:5" x14ac:dyDescent="0.25">
      <c r="A49" s="149">
        <f t="shared" si="0"/>
        <v>46</v>
      </c>
      <c r="B49" s="105" t="s">
        <v>28</v>
      </c>
      <c r="C49" s="150" t="s">
        <v>3465</v>
      </c>
      <c r="D49" s="105" t="s">
        <v>3499</v>
      </c>
      <c r="E49" s="105" t="str">
        <f>VLOOKUP(D49,'[1]Industry Risk-O-Meters May'!A:C,3,0)</f>
        <v>Low to Moderate</v>
      </c>
    </row>
    <row r="50" spans="1:5" x14ac:dyDescent="0.25">
      <c r="A50" s="149">
        <f t="shared" si="0"/>
        <v>47</v>
      </c>
      <c r="B50" s="105" t="s">
        <v>109</v>
      </c>
      <c r="C50" s="150" t="s">
        <v>3460</v>
      </c>
      <c r="D50" s="105" t="s">
        <v>3500</v>
      </c>
      <c r="E50" s="105" t="str">
        <f>VLOOKUP(D50,'[1]Industry Risk-O-Meters May'!A:C,3,0)</f>
        <v>Very High</v>
      </c>
    </row>
    <row r="51" spans="1:5" x14ac:dyDescent="0.25">
      <c r="A51" s="149">
        <f t="shared" si="0"/>
        <v>48</v>
      </c>
      <c r="B51" s="105" t="s">
        <v>30</v>
      </c>
      <c r="C51" s="150" t="s">
        <v>3462</v>
      </c>
      <c r="D51" s="105" t="s">
        <v>3501</v>
      </c>
      <c r="E51" s="105" t="str">
        <f>VLOOKUP(D51,'[1]Industry Risk-O-Meters May'!A:C,3,0)</f>
        <v>Low to Moderate</v>
      </c>
    </row>
    <row r="52" spans="1:5" x14ac:dyDescent="0.25">
      <c r="A52" s="149">
        <f t="shared" si="0"/>
        <v>49</v>
      </c>
      <c r="B52" s="105" t="s">
        <v>32</v>
      </c>
      <c r="C52" s="150" t="s">
        <v>3465</v>
      </c>
      <c r="D52" s="105" t="s">
        <v>3502</v>
      </c>
      <c r="E52" s="105" t="str">
        <f>VLOOKUP(D52,'[1]Industry Risk-O-Meters May'!A:C,3,0)</f>
        <v>Moderate</v>
      </c>
    </row>
    <row r="53" spans="1:5" x14ac:dyDescent="0.25">
      <c r="A53" s="149">
        <f t="shared" si="0"/>
        <v>50</v>
      </c>
      <c r="B53" s="105" t="s">
        <v>111</v>
      </c>
      <c r="C53" s="150" t="s">
        <v>3460</v>
      </c>
      <c r="D53" s="105" t="s">
        <v>3464</v>
      </c>
      <c r="E53" s="105" t="str">
        <f>VLOOKUP(D53,'[1]Industry Risk-O-Meters May'!A:C,3,0)</f>
        <v>Very High</v>
      </c>
    </row>
    <row r="54" spans="1:5" x14ac:dyDescent="0.25">
      <c r="A54" s="149">
        <f t="shared" si="0"/>
        <v>51</v>
      </c>
      <c r="B54" s="105" t="s">
        <v>61</v>
      </c>
      <c r="C54" s="150" t="s">
        <v>3458</v>
      </c>
      <c r="D54" s="105" t="s">
        <v>3503</v>
      </c>
      <c r="E54" s="105" t="s">
        <v>3458</v>
      </c>
    </row>
    <row r="55" spans="1:5" x14ac:dyDescent="0.25">
      <c r="A55" s="149">
        <f t="shared" si="0"/>
        <v>52</v>
      </c>
      <c r="B55" s="105" t="s">
        <v>59</v>
      </c>
      <c r="C55" s="150" t="s">
        <v>3458</v>
      </c>
      <c r="D55" s="105" t="s">
        <v>3503</v>
      </c>
      <c r="E55" s="105" t="s">
        <v>3458</v>
      </c>
    </row>
    <row r="56" spans="1:5" x14ac:dyDescent="0.25">
      <c r="A56" s="149">
        <f t="shared" si="0"/>
        <v>53</v>
      </c>
      <c r="B56" s="105" t="s">
        <v>107</v>
      </c>
      <c r="C56" s="150" t="s">
        <v>3460</v>
      </c>
      <c r="D56" s="105" t="s">
        <v>3504</v>
      </c>
      <c r="E56" s="105" t="s">
        <v>3460</v>
      </c>
    </row>
    <row r="57" spans="1:5" x14ac:dyDescent="0.25">
      <c r="A57" s="149">
        <f t="shared" si="0"/>
        <v>54</v>
      </c>
      <c r="B57" s="105" t="s">
        <v>105</v>
      </c>
      <c r="C57" s="150" t="s">
        <v>3460</v>
      </c>
      <c r="D57" s="105" t="s">
        <v>3504</v>
      </c>
      <c r="E57" s="105" t="s">
        <v>3460</v>
      </c>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BA03EF-B2CC-4E9C-A70B-FB9C6B4EDD51}">
  <sheetPr codeName="Sheet55"/>
  <dimension ref="A1:CB135"/>
  <sheetViews>
    <sheetView workbookViewId="0"/>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06" t="s">
        <v>107</v>
      </c>
      <c r="C1" s="206"/>
      <c r="D1" s="206"/>
      <c r="E1" s="206"/>
    </row>
    <row r="3" spans="1:9" ht="15" customHeight="1" x14ac:dyDescent="0.25">
      <c r="B3" s="35" t="s">
        <v>107</v>
      </c>
      <c r="C3" s="207"/>
      <c r="D3" s="208"/>
    </row>
    <row r="4" spans="1:9" ht="15" customHeight="1" x14ac:dyDescent="0.25">
      <c r="B4" s="109" t="s">
        <v>1368</v>
      </c>
      <c r="C4" s="207"/>
      <c r="D4" s="208"/>
    </row>
    <row r="5" spans="1:9" ht="15" customHeight="1" x14ac:dyDescent="0.25">
      <c r="B5" s="109" t="s">
        <v>115</v>
      </c>
      <c r="C5" s="207"/>
      <c r="D5" s="208"/>
    </row>
    <row r="6" spans="1:9" ht="15" customHeight="1" x14ac:dyDescent="0.25">
      <c r="B6" s="109" t="s">
        <v>1369</v>
      </c>
      <c r="C6" s="207"/>
      <c r="D6" s="208"/>
    </row>
    <row r="7" spans="1:9" ht="22.5" customHeight="1" x14ac:dyDescent="0.25">
      <c r="B7" s="109" t="s">
        <v>1370</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v>
      </c>
      <c r="C15" s="4" t="s">
        <v>140</v>
      </c>
      <c r="D15" s="2" t="s">
        <v>199</v>
      </c>
      <c r="F15" s="5">
        <v>4329.6895999999997</v>
      </c>
      <c r="G15" s="5">
        <v>3105.77</v>
      </c>
      <c r="H15" s="5">
        <v>96.55</v>
      </c>
    </row>
    <row r="16" spans="1:9" x14ac:dyDescent="0.25">
      <c r="B16" s="3" t="s">
        <v>200</v>
      </c>
      <c r="C16" s="15"/>
      <c r="D16" s="3"/>
      <c r="E16" s="3"/>
      <c r="F16" s="11"/>
      <c r="G16" s="11">
        <f>SUM(G12:G15)</f>
        <v>3105.77</v>
      </c>
      <c r="H16" s="11">
        <f>SUM(H12:H15)</f>
        <v>96.55</v>
      </c>
    </row>
    <row r="17" spans="2:8" x14ac:dyDescent="0.25">
      <c r="B17" s="3" t="s">
        <v>201</v>
      </c>
      <c r="C17" s="15"/>
      <c r="D17" s="3"/>
      <c r="E17" s="3"/>
      <c r="F17" s="11"/>
      <c r="G17" s="11">
        <v>9</v>
      </c>
      <c r="H17" s="11">
        <v>0.28000000000000003</v>
      </c>
    </row>
    <row r="18" spans="2:8" x14ac:dyDescent="0.25">
      <c r="B18" s="3" t="s">
        <v>142</v>
      </c>
      <c r="C18" s="15"/>
      <c r="D18" s="3"/>
      <c r="E18" s="3"/>
      <c r="F18" s="11"/>
      <c r="G18" s="11">
        <v>3114.77</v>
      </c>
      <c r="H18" s="11">
        <v>96.83</v>
      </c>
    </row>
    <row r="19" spans="2:8" x14ac:dyDescent="0.25">
      <c r="B19" s="3" t="s">
        <v>143</v>
      </c>
      <c r="C19" s="15"/>
      <c r="D19" s="3"/>
      <c r="E19" s="3"/>
      <c r="F19" s="11"/>
      <c r="G19" s="11">
        <v>102.03987659999984</v>
      </c>
      <c r="H19" s="11">
        <v>3.1700000000000017</v>
      </c>
    </row>
    <row r="20" spans="2:8" x14ac:dyDescent="0.25">
      <c r="B20" s="3" t="s">
        <v>144</v>
      </c>
      <c r="C20" s="15"/>
      <c r="D20" s="3"/>
      <c r="E20" s="3"/>
      <c r="F20" s="11"/>
      <c r="G20" s="11">
        <v>3216.8098765999998</v>
      </c>
      <c r="H20" s="11">
        <v>100</v>
      </c>
    </row>
    <row r="21" spans="2:8" x14ac:dyDescent="0.25">
      <c r="B21" s="2" t="s">
        <v>145</v>
      </c>
    </row>
    <row r="22" spans="2:8" x14ac:dyDescent="0.25">
      <c r="B22" s="3" t="s">
        <v>146</v>
      </c>
    </row>
    <row r="23" spans="2:8" x14ac:dyDescent="0.25">
      <c r="B23" s="3" t="s">
        <v>147</v>
      </c>
      <c r="C23" s="4" t="s">
        <v>148</v>
      </c>
    </row>
    <row r="24" spans="2:8" x14ac:dyDescent="0.25">
      <c r="B24" s="3" t="s">
        <v>150</v>
      </c>
      <c r="C24" s="4" t="s">
        <v>149</v>
      </c>
    </row>
    <row r="25" spans="2:8" x14ac:dyDescent="0.25">
      <c r="B25" s="3" t="s">
        <v>202</v>
      </c>
      <c r="C25" s="4" t="s">
        <v>149</v>
      </c>
    </row>
    <row r="26" spans="2:8" x14ac:dyDescent="0.25">
      <c r="B26" s="3" t="s">
        <v>151</v>
      </c>
      <c r="C26" s="4" t="s">
        <v>152</v>
      </c>
    </row>
    <row r="27" spans="2:8" x14ac:dyDescent="0.25">
      <c r="B27" s="3" t="s">
        <v>203</v>
      </c>
      <c r="C27" s="15"/>
    </row>
    <row r="28" spans="2:8" x14ac:dyDescent="0.25">
      <c r="B28" s="3" t="s">
        <v>415</v>
      </c>
      <c r="C28" s="15"/>
    </row>
    <row r="29" spans="2:8" x14ac:dyDescent="0.25">
      <c r="B29" s="3" t="s">
        <v>153</v>
      </c>
      <c r="C29" s="15"/>
    </row>
    <row r="30" spans="2:8" x14ac:dyDescent="0.25">
      <c r="B30" s="2" t="s">
        <v>204</v>
      </c>
    </row>
    <row r="33" spans="2:7" x14ac:dyDescent="0.25">
      <c r="B33" s="13" t="s">
        <v>2546</v>
      </c>
      <c r="C33" s="14"/>
    </row>
    <row r="34" spans="2:7" ht="30" x14ac:dyDescent="0.25">
      <c r="B34" s="13" t="s">
        <v>205</v>
      </c>
      <c r="C34" s="153" t="s">
        <v>206</v>
      </c>
    </row>
    <row r="35" spans="2:7" x14ac:dyDescent="0.25">
      <c r="B35" s="105" t="s">
        <v>207</v>
      </c>
      <c r="C35" s="111" t="s">
        <v>3515</v>
      </c>
    </row>
    <row r="36" spans="2:7" x14ac:dyDescent="0.25">
      <c r="B36" s="105" t="s">
        <v>208</v>
      </c>
      <c r="C36" s="111" t="s">
        <v>3515</v>
      </c>
    </row>
    <row r="37" spans="2:7" x14ac:dyDescent="0.25">
      <c r="B37" s="105" t="s">
        <v>209</v>
      </c>
      <c r="C37" s="111" t="s">
        <v>3515</v>
      </c>
    </row>
    <row r="38" spans="2:7" x14ac:dyDescent="0.25">
      <c r="B38" s="105" t="s">
        <v>210</v>
      </c>
      <c r="C38" s="111" t="s">
        <v>3515</v>
      </c>
    </row>
    <row r="39" spans="2:7" x14ac:dyDescent="0.25">
      <c r="B39" s="105" t="s">
        <v>211</v>
      </c>
      <c r="C39" s="111" t="s">
        <v>3515</v>
      </c>
    </row>
    <row r="40" spans="2:7" x14ac:dyDescent="0.25">
      <c r="B40" s="105" t="s">
        <v>212</v>
      </c>
      <c r="C40" s="111" t="s">
        <v>3515</v>
      </c>
    </row>
    <row r="41" spans="2:7" x14ac:dyDescent="0.25">
      <c r="B41" s="13" t="s">
        <v>213</v>
      </c>
      <c r="C41" s="111" t="s">
        <v>3515</v>
      </c>
    </row>
    <row r="43" spans="2:7" x14ac:dyDescent="0.25">
      <c r="B43" s="105" t="s">
        <v>154</v>
      </c>
      <c r="C43" s="6"/>
      <c r="D43" s="105"/>
    </row>
    <row r="44" spans="2:7" ht="30" x14ac:dyDescent="0.25">
      <c r="B44" s="7" t="s">
        <v>155</v>
      </c>
      <c r="C44" s="8" t="s">
        <v>156</v>
      </c>
      <c r="D44" s="7" t="s">
        <v>157</v>
      </c>
    </row>
    <row r="45" spans="2:7" x14ac:dyDescent="0.25">
      <c r="B45" s="105" t="s">
        <v>105</v>
      </c>
      <c r="C45" s="9">
        <v>21.24</v>
      </c>
      <c r="D45" s="9">
        <v>98.29</v>
      </c>
    </row>
    <row r="47" spans="2:7" x14ac:dyDescent="0.25">
      <c r="B47" s="13" t="s">
        <v>158</v>
      </c>
      <c r="C47" s="23">
        <v>45322</v>
      </c>
      <c r="D47" s="105"/>
      <c r="E47" s="16"/>
      <c r="F47" s="22"/>
    </row>
    <row r="48" spans="2:7" x14ac:dyDescent="0.25">
      <c r="B48" s="13" t="s">
        <v>159</v>
      </c>
      <c r="C48" s="14" t="s">
        <v>160</v>
      </c>
      <c r="D48" s="13" t="s">
        <v>161</v>
      </c>
      <c r="E48" s="17" t="s">
        <v>162</v>
      </c>
      <c r="F48" s="12" t="s">
        <v>163</v>
      </c>
      <c r="G48" s="11"/>
    </row>
    <row r="49" spans="2:6" x14ac:dyDescent="0.25">
      <c r="B49" s="20" t="s">
        <v>149</v>
      </c>
      <c r="C49" s="21" t="s">
        <v>149</v>
      </c>
      <c r="D49" s="20" t="s">
        <v>149</v>
      </c>
      <c r="E49" s="19" t="s">
        <v>149</v>
      </c>
      <c r="F49" s="18" t="s">
        <v>149</v>
      </c>
    </row>
    <row r="52" spans="2:6" x14ac:dyDescent="0.25">
      <c r="B52" s="3" t="s">
        <v>164</v>
      </c>
    </row>
    <row r="53" spans="2:6" x14ac:dyDescent="0.25">
      <c r="B53" s="3"/>
    </row>
    <row r="54" spans="2:6" x14ac:dyDescent="0.25">
      <c r="B54" s="3" t="s">
        <v>165</v>
      </c>
    </row>
    <row r="55" spans="2:6" x14ac:dyDescent="0.25">
      <c r="B55" s="13" t="s">
        <v>166</v>
      </c>
      <c r="C55" s="14" t="s">
        <v>167</v>
      </c>
      <c r="D55" s="3"/>
    </row>
    <row r="56" spans="2:6" x14ac:dyDescent="0.25">
      <c r="B56" s="105" t="s">
        <v>149</v>
      </c>
      <c r="C56" s="6" t="s">
        <v>149</v>
      </c>
    </row>
    <row r="58" spans="2:6" x14ac:dyDescent="0.25">
      <c r="B58" s="13" t="s">
        <v>168</v>
      </c>
      <c r="C58" s="14" t="s">
        <v>167</v>
      </c>
    </row>
    <row r="59" spans="2:6" x14ac:dyDescent="0.25">
      <c r="B59" s="105" t="s">
        <v>149</v>
      </c>
      <c r="C59" s="6" t="s">
        <v>149</v>
      </c>
    </row>
    <row r="61" spans="2:6" x14ac:dyDescent="0.25">
      <c r="B61" s="13" t="s">
        <v>149</v>
      </c>
      <c r="C61" s="14" t="s">
        <v>149</v>
      </c>
    </row>
    <row r="62" spans="2:6" x14ac:dyDescent="0.25">
      <c r="B62" s="105" t="s">
        <v>149</v>
      </c>
      <c r="C62" s="6" t="s">
        <v>149</v>
      </c>
    </row>
    <row r="64" spans="2:6" x14ac:dyDescent="0.25">
      <c r="B64" s="17" t="s">
        <v>169</v>
      </c>
      <c r="C64" s="14" t="s">
        <v>170</v>
      </c>
    </row>
    <row r="65" spans="2:7" x14ac:dyDescent="0.25">
      <c r="B65" s="16" t="s">
        <v>149</v>
      </c>
      <c r="C65" s="6" t="s">
        <v>149</v>
      </c>
    </row>
    <row r="67" spans="2:7" x14ac:dyDescent="0.25">
      <c r="B67" s="13" t="s">
        <v>171</v>
      </c>
      <c r="C67" s="14" t="s">
        <v>149</v>
      </c>
    </row>
    <row r="69" spans="2:7" x14ac:dyDescent="0.25">
      <c r="B69" s="13" t="s">
        <v>172</v>
      </c>
      <c r="C69" s="23">
        <v>45322</v>
      </c>
      <c r="D69" s="105"/>
      <c r="E69" s="16"/>
      <c r="F69" s="22"/>
    </row>
    <row r="70" spans="2:7" x14ac:dyDescent="0.25">
      <c r="B70" s="13" t="s">
        <v>159</v>
      </c>
      <c r="C70" s="14" t="s">
        <v>160</v>
      </c>
      <c r="D70" s="13" t="s">
        <v>161</v>
      </c>
      <c r="E70" s="17" t="s">
        <v>162</v>
      </c>
      <c r="F70" s="12" t="s">
        <v>163</v>
      </c>
      <c r="G70" s="11"/>
    </row>
    <row r="71" spans="2:7" x14ac:dyDescent="0.25">
      <c r="B71" s="20" t="s">
        <v>149</v>
      </c>
      <c r="C71" s="21" t="s">
        <v>149</v>
      </c>
      <c r="D71" s="20" t="s">
        <v>149</v>
      </c>
      <c r="E71" s="19" t="s">
        <v>149</v>
      </c>
      <c r="F71" s="18" t="s">
        <v>149</v>
      </c>
    </row>
    <row r="72" spans="2:7" x14ac:dyDescent="0.25">
      <c r="B72" s="3" t="s">
        <v>164</v>
      </c>
    </row>
    <row r="73" spans="2:7" x14ac:dyDescent="0.25">
      <c r="B73" s="3"/>
    </row>
    <row r="74" spans="2:7" x14ac:dyDescent="0.25">
      <c r="B74" s="3" t="s">
        <v>165</v>
      </c>
    </row>
    <row r="75" spans="2:7" x14ac:dyDescent="0.25">
      <c r="B75" s="13" t="s">
        <v>166</v>
      </c>
      <c r="C75" s="14" t="s">
        <v>167</v>
      </c>
      <c r="D75" s="3"/>
    </row>
    <row r="76" spans="2:7" x14ac:dyDescent="0.25">
      <c r="B76" s="105" t="s">
        <v>149</v>
      </c>
      <c r="C76" s="6" t="s">
        <v>149</v>
      </c>
    </row>
    <row r="78" spans="2:7" x14ac:dyDescent="0.25">
      <c r="B78" s="13" t="s">
        <v>168</v>
      </c>
      <c r="C78" s="14" t="s">
        <v>167</v>
      </c>
    </row>
    <row r="79" spans="2:7" x14ac:dyDescent="0.25">
      <c r="B79" s="105" t="s">
        <v>149</v>
      </c>
      <c r="C79" s="6" t="s">
        <v>149</v>
      </c>
    </row>
    <row r="81" spans="2:80" x14ac:dyDescent="0.25">
      <c r="B81" s="13" t="s">
        <v>149</v>
      </c>
      <c r="C81" s="14" t="s">
        <v>149</v>
      </c>
    </row>
    <row r="82" spans="2:80" x14ac:dyDescent="0.25">
      <c r="B82" s="105" t="s">
        <v>149</v>
      </c>
      <c r="C82" s="6" t="s">
        <v>149</v>
      </c>
    </row>
    <row r="84" spans="2:80" x14ac:dyDescent="0.25">
      <c r="B84" s="17" t="s">
        <v>169</v>
      </c>
      <c r="C84" s="14" t="s">
        <v>170</v>
      </c>
    </row>
    <row r="85" spans="2:80" x14ac:dyDescent="0.25">
      <c r="B85" s="16" t="s">
        <v>149</v>
      </c>
      <c r="C85" s="6" t="s">
        <v>149</v>
      </c>
    </row>
    <row r="87" spans="2:80" x14ac:dyDescent="0.25">
      <c r="B87" s="13" t="s">
        <v>171</v>
      </c>
      <c r="C87" s="14" t="s">
        <v>149</v>
      </c>
    </row>
    <row r="90" spans="2:80" x14ac:dyDescent="0.25">
      <c r="B90" s="3" t="s">
        <v>173</v>
      </c>
    </row>
    <row r="92" spans="2:80" x14ac:dyDescent="0.25">
      <c r="B92" s="13" t="s">
        <v>159</v>
      </c>
      <c r="C92" s="14" t="s">
        <v>174</v>
      </c>
      <c r="D92" s="13" t="s">
        <v>175</v>
      </c>
      <c r="E92" s="13" t="s">
        <v>176</v>
      </c>
      <c r="F92" s="11"/>
    </row>
    <row r="93" spans="2:80" x14ac:dyDescent="0.25">
      <c r="B93" s="105" t="s">
        <v>149</v>
      </c>
      <c r="C93" s="6" t="s">
        <v>149</v>
      </c>
      <c r="D93" s="105" t="s">
        <v>149</v>
      </c>
      <c r="E93" s="105" t="s">
        <v>149</v>
      </c>
    </row>
    <row r="96" spans="2:80" x14ac:dyDescent="0.25">
      <c r="B96" s="3" t="s">
        <v>177</v>
      </c>
      <c r="C96" s="15" t="s">
        <v>149</v>
      </c>
      <c r="D96" s="3"/>
      <c r="E96" s="3"/>
      <c r="F96" s="11"/>
      <c r="G96" s="11"/>
      <c r="H96" s="11"/>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row>
    <row r="98" spans="2:4" x14ac:dyDescent="0.25">
      <c r="B98" s="3" t="s">
        <v>178</v>
      </c>
    </row>
    <row r="100" spans="2:4" x14ac:dyDescent="0.25">
      <c r="B100" s="13" t="s">
        <v>179</v>
      </c>
      <c r="C100" s="14" t="s">
        <v>167</v>
      </c>
      <c r="D100" s="3"/>
    </row>
    <row r="101" spans="2:4" x14ac:dyDescent="0.25">
      <c r="B101" s="105" t="s">
        <v>149</v>
      </c>
      <c r="C101" s="6" t="s">
        <v>149</v>
      </c>
    </row>
    <row r="104" spans="2:4" x14ac:dyDescent="0.25">
      <c r="B104" s="13" t="s">
        <v>180</v>
      </c>
      <c r="C104" s="14" t="s">
        <v>181</v>
      </c>
      <c r="D104" s="3"/>
    </row>
    <row r="105" spans="2:4" x14ac:dyDescent="0.25">
      <c r="B105" s="105" t="s">
        <v>149</v>
      </c>
      <c r="C105" s="6" t="s">
        <v>149</v>
      </c>
    </row>
    <row r="108" spans="2:4" x14ac:dyDescent="0.25">
      <c r="B108" s="3" t="s">
        <v>182</v>
      </c>
    </row>
    <row r="111" spans="2:4" x14ac:dyDescent="0.25">
      <c r="B111" s="3" t="s">
        <v>183</v>
      </c>
    </row>
    <row r="113" spans="2:80" x14ac:dyDescent="0.25">
      <c r="B113" s="13" t="s">
        <v>159</v>
      </c>
      <c r="C113" s="14" t="s">
        <v>184</v>
      </c>
      <c r="D113" s="13" t="s">
        <v>174</v>
      </c>
      <c r="E113" s="13" t="s">
        <v>175</v>
      </c>
      <c r="F113" s="12" t="s">
        <v>176</v>
      </c>
      <c r="G113" s="11"/>
    </row>
    <row r="114" spans="2:80" x14ac:dyDescent="0.25">
      <c r="B114" s="105" t="s">
        <v>149</v>
      </c>
      <c r="C114" s="6" t="s">
        <v>149</v>
      </c>
      <c r="D114" s="105" t="s">
        <v>149</v>
      </c>
      <c r="E114" s="105" t="s">
        <v>149</v>
      </c>
      <c r="F114" s="10" t="s">
        <v>149</v>
      </c>
    </row>
    <row r="117" spans="2:80" x14ac:dyDescent="0.25">
      <c r="B117" s="3" t="s">
        <v>177</v>
      </c>
      <c r="C117" s="15" t="s">
        <v>149</v>
      </c>
      <c r="D117" s="3"/>
      <c r="E117" s="3"/>
      <c r="F117" s="11"/>
      <c r="G117" s="11"/>
      <c r="H117" s="11"/>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x14ac:dyDescent="0.25">
      <c r="B119" s="3" t="s">
        <v>178</v>
      </c>
    </row>
    <row r="121" spans="2:80" x14ac:dyDescent="0.25">
      <c r="B121" s="13" t="s">
        <v>179</v>
      </c>
      <c r="C121" s="14" t="s">
        <v>167</v>
      </c>
      <c r="D121" s="3"/>
    </row>
    <row r="122" spans="2:80" x14ac:dyDescent="0.25">
      <c r="B122" s="105" t="s">
        <v>149</v>
      </c>
      <c r="C122" s="6" t="s">
        <v>149</v>
      </c>
    </row>
    <row r="125" spans="2:80" x14ac:dyDescent="0.25">
      <c r="B125" s="13" t="s">
        <v>180</v>
      </c>
      <c r="C125" s="14" t="s">
        <v>181</v>
      </c>
      <c r="D125" s="3"/>
    </row>
    <row r="126" spans="2:80" x14ac:dyDescent="0.25">
      <c r="B126" s="105" t="s">
        <v>149</v>
      </c>
      <c r="C126" s="6" t="s">
        <v>149</v>
      </c>
    </row>
    <row r="129" spans="2:7" x14ac:dyDescent="0.25">
      <c r="B129" s="3" t="s">
        <v>182</v>
      </c>
    </row>
    <row r="132" spans="2:7" x14ac:dyDescent="0.25">
      <c r="B132" s="3" t="s">
        <v>185</v>
      </c>
    </row>
    <row r="133" spans="2:7" x14ac:dyDescent="0.25">
      <c r="B133" s="13" t="s">
        <v>159</v>
      </c>
      <c r="C133" s="14" t="s">
        <v>186</v>
      </c>
      <c r="D133" s="13" t="s">
        <v>187</v>
      </c>
      <c r="E133" s="13" t="s">
        <v>188</v>
      </c>
      <c r="F133" s="12" t="s">
        <v>189</v>
      </c>
      <c r="G133" s="11"/>
    </row>
    <row r="134" spans="2:7" x14ac:dyDescent="0.25">
      <c r="B134" s="105" t="s">
        <v>149</v>
      </c>
      <c r="C134" s="6" t="s">
        <v>149</v>
      </c>
      <c r="D134" s="105" t="s">
        <v>149</v>
      </c>
      <c r="E134" s="105" t="s">
        <v>149</v>
      </c>
      <c r="F134" s="10" t="s">
        <v>149</v>
      </c>
    </row>
    <row r="135" spans="2:7" x14ac:dyDescent="0.25">
      <c r="B135" s="2" t="s">
        <v>190</v>
      </c>
    </row>
  </sheetData>
  <mergeCells count="3">
    <mergeCell ref="B1:E1"/>
    <mergeCell ref="C3:C7"/>
    <mergeCell ref="D3:D7"/>
  </mergeCells>
  <hyperlinks>
    <hyperlink ref="A1" location="Index!A1" display="Index" xr:uid="{8110D8CC-721E-4F6F-B899-8F33E61BF03E}"/>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E3199-C9EC-4F35-BE62-201957F9E8C0}">
  <sheetPr codeName="Sheet54"/>
  <dimension ref="A1:CB136"/>
  <sheetViews>
    <sheetView workbookViewId="0">
      <selection activeCell="F7" sqref="F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06" t="s">
        <v>61</v>
      </c>
      <c r="C1" s="206"/>
      <c r="D1" s="206"/>
      <c r="E1" s="206"/>
    </row>
    <row r="3" spans="1:9" ht="15" customHeight="1" x14ac:dyDescent="0.25">
      <c r="B3" s="35" t="s">
        <v>61</v>
      </c>
      <c r="C3" s="207"/>
      <c r="D3" s="208"/>
    </row>
    <row r="4" spans="1:9" ht="15" customHeight="1" x14ac:dyDescent="0.25">
      <c r="B4" s="109" t="s">
        <v>1363</v>
      </c>
      <c r="C4" s="207"/>
      <c r="D4" s="208"/>
    </row>
    <row r="5" spans="1:9" ht="15" customHeight="1" x14ac:dyDescent="0.25">
      <c r="B5" s="109" t="s">
        <v>115</v>
      </c>
      <c r="C5" s="207"/>
      <c r="D5" s="208"/>
    </row>
    <row r="6" spans="1:9" ht="15" customHeight="1" x14ac:dyDescent="0.25">
      <c r="B6" s="109" t="s">
        <v>1364</v>
      </c>
      <c r="C6" s="207"/>
      <c r="D6" s="208"/>
    </row>
    <row r="7" spans="1:9" ht="22.5" customHeight="1" x14ac:dyDescent="0.25">
      <c r="B7" s="109" t="s">
        <v>1365</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214</v>
      </c>
      <c r="C15" s="4" t="s">
        <v>140</v>
      </c>
      <c r="D15" s="2" t="s">
        <v>199</v>
      </c>
      <c r="F15" s="5">
        <v>84</v>
      </c>
      <c r="G15" s="5">
        <v>5179.47</v>
      </c>
      <c r="H15" s="5">
        <v>95.75</v>
      </c>
    </row>
    <row r="16" spans="1:9" x14ac:dyDescent="0.25">
      <c r="B16" s="2" t="s">
        <v>215</v>
      </c>
      <c r="C16" s="4" t="s">
        <v>140</v>
      </c>
      <c r="D16" s="2" t="s">
        <v>199</v>
      </c>
      <c r="F16" s="5">
        <v>8</v>
      </c>
      <c r="G16" s="5">
        <v>49.52</v>
      </c>
      <c r="H16" s="5">
        <v>0.92</v>
      </c>
    </row>
    <row r="17" spans="2:8" x14ac:dyDescent="0.25">
      <c r="B17" s="3" t="s">
        <v>200</v>
      </c>
      <c r="C17" s="15"/>
      <c r="D17" s="3"/>
      <c r="E17" s="3"/>
      <c r="F17" s="11"/>
      <c r="G17" s="11">
        <f>SUM(G12:G16)</f>
        <v>5228.9900000000007</v>
      </c>
      <c r="H17" s="11">
        <f>SUM(H12:H16)</f>
        <v>96.67</v>
      </c>
    </row>
    <row r="18" spans="2:8" x14ac:dyDescent="0.25">
      <c r="B18" s="3" t="s">
        <v>201</v>
      </c>
      <c r="C18" s="15"/>
      <c r="D18" s="3"/>
      <c r="E18" s="3"/>
      <c r="F18" s="11"/>
      <c r="G18" s="11">
        <v>22</v>
      </c>
      <c r="H18" s="11">
        <v>0.41</v>
      </c>
    </row>
    <row r="19" spans="2:8" x14ac:dyDescent="0.25">
      <c r="B19" s="3" t="s">
        <v>142</v>
      </c>
      <c r="C19" s="15"/>
      <c r="D19" s="3"/>
      <c r="E19" s="3"/>
      <c r="F19" s="11"/>
      <c r="G19" s="11">
        <v>5250.99</v>
      </c>
      <c r="H19" s="11">
        <v>97.08</v>
      </c>
    </row>
    <row r="20" spans="2:8" x14ac:dyDescent="0.25">
      <c r="B20" s="3" t="s">
        <v>143</v>
      </c>
      <c r="C20" s="15"/>
      <c r="D20" s="3"/>
      <c r="E20" s="3"/>
      <c r="F20" s="11"/>
      <c r="G20" s="11">
        <v>158.27138800000012</v>
      </c>
      <c r="H20" s="11">
        <v>2.9200000000000017</v>
      </c>
    </row>
    <row r="21" spans="2:8" x14ac:dyDescent="0.25">
      <c r="B21" s="3" t="s">
        <v>144</v>
      </c>
      <c r="C21" s="15"/>
      <c r="D21" s="3"/>
      <c r="E21" s="3"/>
      <c r="F21" s="11"/>
      <c r="G21" s="11">
        <v>5409.2613879999999</v>
      </c>
      <c r="H21" s="11">
        <v>100</v>
      </c>
    </row>
    <row r="22" spans="2:8" x14ac:dyDescent="0.25">
      <c r="B22" s="2" t="s">
        <v>145</v>
      </c>
    </row>
    <row r="23" spans="2:8" x14ac:dyDescent="0.25">
      <c r="B23" s="3" t="s">
        <v>146</v>
      </c>
    </row>
    <row r="24" spans="2:8" x14ac:dyDescent="0.25">
      <c r="B24" s="3" t="s">
        <v>147</v>
      </c>
      <c r="C24" s="4" t="s">
        <v>148</v>
      </c>
    </row>
    <row r="25" spans="2:8" x14ac:dyDescent="0.25">
      <c r="B25" s="3" t="s">
        <v>150</v>
      </c>
      <c r="C25" s="4" t="s">
        <v>149</v>
      </c>
    </row>
    <row r="26" spans="2:8" x14ac:dyDescent="0.25">
      <c r="B26" s="3" t="s">
        <v>202</v>
      </c>
      <c r="C26" s="4" t="s">
        <v>149</v>
      </c>
    </row>
    <row r="27" spans="2:8" x14ac:dyDescent="0.25">
      <c r="B27" s="3" t="s">
        <v>151</v>
      </c>
      <c r="C27" s="4" t="s">
        <v>152</v>
      </c>
    </row>
    <row r="28" spans="2:8" x14ac:dyDescent="0.25">
      <c r="B28" s="3" t="s">
        <v>216</v>
      </c>
      <c r="C28" s="15"/>
    </row>
    <row r="29" spans="2:8" x14ac:dyDescent="0.25">
      <c r="B29" s="3" t="s">
        <v>3415</v>
      </c>
      <c r="C29" s="15"/>
    </row>
    <row r="30" spans="2:8" x14ac:dyDescent="0.25">
      <c r="B30" s="3" t="s">
        <v>153</v>
      </c>
      <c r="C30" s="15"/>
    </row>
    <row r="31" spans="2:8" x14ac:dyDescent="0.25">
      <c r="B31" s="2" t="s">
        <v>204</v>
      </c>
    </row>
    <row r="34" spans="2:6" x14ac:dyDescent="0.25">
      <c r="B34" s="13" t="s">
        <v>2546</v>
      </c>
      <c r="C34" s="14"/>
    </row>
    <row r="35" spans="2:6" ht="30" x14ac:dyDescent="0.25">
      <c r="B35" s="13" t="s">
        <v>205</v>
      </c>
      <c r="C35" s="153" t="s">
        <v>206</v>
      </c>
    </row>
    <row r="36" spans="2:6" x14ac:dyDescent="0.25">
      <c r="B36" s="105" t="s">
        <v>207</v>
      </c>
      <c r="C36" s="111" t="s">
        <v>3515</v>
      </c>
    </row>
    <row r="37" spans="2:6" x14ac:dyDescent="0.25">
      <c r="B37" s="105" t="s">
        <v>208</v>
      </c>
      <c r="C37" s="111" t="s">
        <v>3515</v>
      </c>
    </row>
    <row r="38" spans="2:6" x14ac:dyDescent="0.25">
      <c r="B38" s="105" t="s">
        <v>209</v>
      </c>
      <c r="C38" s="111" t="s">
        <v>3515</v>
      </c>
    </row>
    <row r="39" spans="2:6" x14ac:dyDescent="0.25">
      <c r="B39" s="105" t="s">
        <v>210</v>
      </c>
      <c r="C39" s="111" t="s">
        <v>3515</v>
      </c>
    </row>
    <row r="40" spans="2:6" x14ac:dyDescent="0.25">
      <c r="B40" s="105" t="s">
        <v>211</v>
      </c>
      <c r="C40" s="111" t="s">
        <v>3515</v>
      </c>
    </row>
    <row r="41" spans="2:6" x14ac:dyDescent="0.25">
      <c r="B41" s="105" t="s">
        <v>212</v>
      </c>
      <c r="C41" s="111" t="s">
        <v>3515</v>
      </c>
    </row>
    <row r="42" spans="2:6" x14ac:dyDescent="0.25">
      <c r="B42" s="13" t="s">
        <v>213</v>
      </c>
      <c r="C42" s="111" t="s">
        <v>3515</v>
      </c>
    </row>
    <row r="44" spans="2:6" x14ac:dyDescent="0.25">
      <c r="B44" s="105" t="s">
        <v>154</v>
      </c>
      <c r="C44" s="6"/>
      <c r="D44" s="105"/>
    </row>
    <row r="45" spans="2:6" ht="30" x14ac:dyDescent="0.25">
      <c r="B45" s="7" t="s">
        <v>155</v>
      </c>
      <c r="C45" s="8" t="s">
        <v>156</v>
      </c>
      <c r="D45" s="7" t="s">
        <v>157</v>
      </c>
    </row>
    <row r="46" spans="2:6" x14ac:dyDescent="0.25">
      <c r="B46" s="105" t="s">
        <v>61</v>
      </c>
      <c r="C46" s="9">
        <v>41.57</v>
      </c>
      <c r="D46" s="9">
        <v>97.28</v>
      </c>
    </row>
    <row r="48" spans="2:6" x14ac:dyDescent="0.25">
      <c r="B48" s="13" t="s">
        <v>158</v>
      </c>
      <c r="C48" s="23">
        <v>45322</v>
      </c>
      <c r="D48" s="105"/>
      <c r="E48" s="16"/>
      <c r="F48" s="22"/>
    </row>
    <row r="49" spans="2:7" x14ac:dyDescent="0.25">
      <c r="B49" s="13" t="s">
        <v>159</v>
      </c>
      <c r="C49" s="14" t="s">
        <v>160</v>
      </c>
      <c r="D49" s="13" t="s">
        <v>161</v>
      </c>
      <c r="E49" s="17" t="s">
        <v>162</v>
      </c>
      <c r="F49" s="12" t="s">
        <v>163</v>
      </c>
      <c r="G49" s="11"/>
    </row>
    <row r="50" spans="2:7" x14ac:dyDescent="0.25">
      <c r="B50" s="20" t="s">
        <v>149</v>
      </c>
      <c r="C50" s="21" t="s">
        <v>149</v>
      </c>
      <c r="D50" s="20" t="s">
        <v>149</v>
      </c>
      <c r="E50" s="19" t="s">
        <v>149</v>
      </c>
      <c r="F50" s="18" t="s">
        <v>149</v>
      </c>
    </row>
    <row r="53" spans="2:7" x14ac:dyDescent="0.25">
      <c r="B53" s="3" t="s">
        <v>164</v>
      </c>
    </row>
    <row r="54" spans="2:7" x14ac:dyDescent="0.25">
      <c r="B54" s="3"/>
    </row>
    <row r="55" spans="2:7" x14ac:dyDescent="0.25">
      <c r="B55" s="3" t="s">
        <v>165</v>
      </c>
    </row>
    <row r="56" spans="2:7" x14ac:dyDescent="0.25">
      <c r="B56" s="13" t="s">
        <v>166</v>
      </c>
      <c r="C56" s="14" t="s">
        <v>167</v>
      </c>
      <c r="D56" s="3"/>
    </row>
    <row r="57" spans="2:7" x14ac:dyDescent="0.25">
      <c r="B57" s="105" t="s">
        <v>149</v>
      </c>
      <c r="C57" s="6" t="s">
        <v>149</v>
      </c>
    </row>
    <row r="59" spans="2:7" x14ac:dyDescent="0.25">
      <c r="B59" s="13" t="s">
        <v>168</v>
      </c>
      <c r="C59" s="14" t="s">
        <v>167</v>
      </c>
    </row>
    <row r="60" spans="2:7" x14ac:dyDescent="0.25">
      <c r="B60" s="105" t="s">
        <v>149</v>
      </c>
      <c r="C60" s="6" t="s">
        <v>149</v>
      </c>
    </row>
    <row r="62" spans="2:7" x14ac:dyDescent="0.25">
      <c r="B62" s="13" t="s">
        <v>149</v>
      </c>
      <c r="C62" s="14" t="s">
        <v>149</v>
      </c>
    </row>
    <row r="63" spans="2:7" x14ac:dyDescent="0.25">
      <c r="B63" s="105" t="s">
        <v>149</v>
      </c>
      <c r="C63" s="6" t="s">
        <v>149</v>
      </c>
    </row>
    <row r="65" spans="2:7" x14ac:dyDescent="0.25">
      <c r="B65" s="17" t="s">
        <v>169</v>
      </c>
      <c r="C65" s="14" t="s">
        <v>170</v>
      </c>
    </row>
    <row r="66" spans="2:7" x14ac:dyDescent="0.25">
      <c r="B66" s="16" t="s">
        <v>149</v>
      </c>
      <c r="C66" s="6" t="s">
        <v>149</v>
      </c>
    </row>
    <row r="68" spans="2:7" x14ac:dyDescent="0.25">
      <c r="B68" s="13" t="s">
        <v>171</v>
      </c>
      <c r="C68" s="14" t="s">
        <v>149</v>
      </c>
    </row>
    <row r="70" spans="2:7" x14ac:dyDescent="0.25">
      <c r="B70" s="13" t="s">
        <v>172</v>
      </c>
      <c r="C70" s="23">
        <v>45322</v>
      </c>
      <c r="D70" s="105"/>
      <c r="E70" s="16"/>
      <c r="F70" s="22"/>
    </row>
    <row r="71" spans="2:7" x14ac:dyDescent="0.25">
      <c r="B71" s="13" t="s">
        <v>159</v>
      </c>
      <c r="C71" s="14" t="s">
        <v>160</v>
      </c>
      <c r="D71" s="13" t="s">
        <v>161</v>
      </c>
      <c r="E71" s="17" t="s">
        <v>162</v>
      </c>
      <c r="F71" s="12" t="s">
        <v>163</v>
      </c>
      <c r="G71" s="11"/>
    </row>
    <row r="72" spans="2:7" x14ac:dyDescent="0.25">
      <c r="B72" s="20" t="s">
        <v>149</v>
      </c>
      <c r="C72" s="21" t="s">
        <v>149</v>
      </c>
      <c r="D72" s="20" t="s">
        <v>149</v>
      </c>
      <c r="E72" s="19" t="s">
        <v>149</v>
      </c>
      <c r="F72" s="18" t="s">
        <v>149</v>
      </c>
    </row>
    <row r="73" spans="2:7" x14ac:dyDescent="0.25">
      <c r="B73" s="3" t="s">
        <v>164</v>
      </c>
    </row>
    <row r="74" spans="2:7" x14ac:dyDescent="0.25">
      <c r="B74" s="3"/>
    </row>
    <row r="75" spans="2:7" x14ac:dyDescent="0.25">
      <c r="B75" s="3" t="s">
        <v>165</v>
      </c>
    </row>
    <row r="76" spans="2:7" x14ac:dyDescent="0.25">
      <c r="B76" s="13" t="s">
        <v>166</v>
      </c>
      <c r="C76" s="14" t="s">
        <v>167</v>
      </c>
      <c r="D76" s="3"/>
    </row>
    <row r="77" spans="2:7" x14ac:dyDescent="0.25">
      <c r="B77" s="105" t="s">
        <v>149</v>
      </c>
      <c r="C77" s="6" t="s">
        <v>149</v>
      </c>
    </row>
    <row r="79" spans="2:7" x14ac:dyDescent="0.25">
      <c r="B79" s="13" t="s">
        <v>168</v>
      </c>
      <c r="C79" s="14" t="s">
        <v>167</v>
      </c>
    </row>
    <row r="80" spans="2:7" x14ac:dyDescent="0.25">
      <c r="B80" s="105" t="s">
        <v>149</v>
      </c>
      <c r="C80" s="6" t="s">
        <v>149</v>
      </c>
    </row>
    <row r="82" spans="2:6" x14ac:dyDescent="0.25">
      <c r="B82" s="13" t="s">
        <v>149</v>
      </c>
      <c r="C82" s="14" t="s">
        <v>149</v>
      </c>
    </row>
    <row r="83" spans="2:6" x14ac:dyDescent="0.25">
      <c r="B83" s="105" t="s">
        <v>149</v>
      </c>
      <c r="C83" s="6" t="s">
        <v>149</v>
      </c>
    </row>
    <row r="85" spans="2:6" x14ac:dyDescent="0.25">
      <c r="B85" s="17" t="s">
        <v>169</v>
      </c>
      <c r="C85" s="14" t="s">
        <v>170</v>
      </c>
    </row>
    <row r="86" spans="2:6" x14ac:dyDescent="0.25">
      <c r="B86" s="16" t="s">
        <v>149</v>
      </c>
      <c r="C86" s="6" t="s">
        <v>149</v>
      </c>
    </row>
    <row r="88" spans="2:6" x14ac:dyDescent="0.25">
      <c r="B88" s="13" t="s">
        <v>171</v>
      </c>
      <c r="C88" s="14" t="s">
        <v>149</v>
      </c>
    </row>
    <row r="91" spans="2:6" x14ac:dyDescent="0.25">
      <c r="B91" s="3" t="s">
        <v>173</v>
      </c>
    </row>
    <row r="93" spans="2:6" x14ac:dyDescent="0.25">
      <c r="B93" s="13" t="s">
        <v>159</v>
      </c>
      <c r="C93" s="14" t="s">
        <v>174</v>
      </c>
      <c r="D93" s="13" t="s">
        <v>175</v>
      </c>
      <c r="E93" s="13" t="s">
        <v>176</v>
      </c>
      <c r="F93" s="11"/>
    </row>
    <row r="94" spans="2:6" x14ac:dyDescent="0.25">
      <c r="B94" s="105" t="s">
        <v>149</v>
      </c>
      <c r="C94" s="6" t="s">
        <v>149</v>
      </c>
      <c r="D94" s="105" t="s">
        <v>149</v>
      </c>
      <c r="E94" s="105" t="s">
        <v>149</v>
      </c>
    </row>
    <row r="97" spans="2:80" x14ac:dyDescent="0.25">
      <c r="B97" s="3" t="s">
        <v>177</v>
      </c>
      <c r="C97" s="15" t="s">
        <v>149</v>
      </c>
      <c r="D97" s="3"/>
      <c r="E97" s="3"/>
      <c r="F97" s="11"/>
      <c r="G97" s="11"/>
      <c r="H97" s="11"/>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row>
    <row r="99" spans="2:80" x14ac:dyDescent="0.25">
      <c r="B99" s="3" t="s">
        <v>178</v>
      </c>
    </row>
    <row r="101" spans="2:80" x14ac:dyDescent="0.25">
      <c r="B101" s="13" t="s">
        <v>179</v>
      </c>
      <c r="C101" s="14" t="s">
        <v>167</v>
      </c>
      <c r="D101" s="3"/>
    </row>
    <row r="102" spans="2:80" x14ac:dyDescent="0.25">
      <c r="B102" s="105" t="s">
        <v>149</v>
      </c>
      <c r="C102" s="6" t="s">
        <v>149</v>
      </c>
    </row>
    <row r="105" spans="2:80" x14ac:dyDescent="0.25">
      <c r="B105" s="13" t="s">
        <v>180</v>
      </c>
      <c r="C105" s="14" t="s">
        <v>181</v>
      </c>
      <c r="D105" s="3"/>
    </row>
    <row r="106" spans="2:80" x14ac:dyDescent="0.25">
      <c r="B106" s="105" t="s">
        <v>149</v>
      </c>
      <c r="C106" s="6" t="s">
        <v>149</v>
      </c>
    </row>
    <row r="109" spans="2:80" x14ac:dyDescent="0.25">
      <c r="B109" s="3" t="s">
        <v>182</v>
      </c>
    </row>
    <row r="112" spans="2:80" x14ac:dyDescent="0.25">
      <c r="B112" s="3" t="s">
        <v>183</v>
      </c>
    </row>
    <row r="114" spans="2:80" x14ac:dyDescent="0.25">
      <c r="B114" s="13" t="s">
        <v>159</v>
      </c>
      <c r="C114" s="14" t="s">
        <v>184</v>
      </c>
      <c r="D114" s="13" t="s">
        <v>174</v>
      </c>
      <c r="E114" s="13" t="s">
        <v>175</v>
      </c>
      <c r="F114" s="12" t="s">
        <v>176</v>
      </c>
      <c r="G114" s="11"/>
    </row>
    <row r="115" spans="2:80" x14ac:dyDescent="0.25">
      <c r="B115" s="105" t="s">
        <v>149</v>
      </c>
      <c r="C115" s="6" t="s">
        <v>149</v>
      </c>
      <c r="D115" s="105" t="s">
        <v>149</v>
      </c>
      <c r="E115" s="105" t="s">
        <v>149</v>
      </c>
      <c r="F115" s="10" t="s">
        <v>149</v>
      </c>
    </row>
    <row r="118" spans="2:80" x14ac:dyDescent="0.25">
      <c r="B118" s="3" t="s">
        <v>177</v>
      </c>
      <c r="C118" s="15" t="s">
        <v>149</v>
      </c>
      <c r="D118" s="3"/>
      <c r="E118" s="3"/>
      <c r="F118" s="11"/>
      <c r="G118" s="11"/>
      <c r="H118" s="11"/>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x14ac:dyDescent="0.25">
      <c r="B120" s="3" t="s">
        <v>178</v>
      </c>
    </row>
    <row r="122" spans="2:80" x14ac:dyDescent="0.25">
      <c r="B122" s="13" t="s">
        <v>179</v>
      </c>
      <c r="C122" s="14" t="s">
        <v>167</v>
      </c>
      <c r="D122" s="3"/>
    </row>
    <row r="123" spans="2:80" x14ac:dyDescent="0.25">
      <c r="B123" s="105" t="s">
        <v>149</v>
      </c>
      <c r="C123" s="6" t="s">
        <v>149</v>
      </c>
    </row>
    <row r="126" spans="2:80" x14ac:dyDescent="0.25">
      <c r="B126" s="13" t="s">
        <v>180</v>
      </c>
      <c r="C126" s="14" t="s">
        <v>181</v>
      </c>
      <c r="D126" s="3"/>
    </row>
    <row r="127" spans="2:80" x14ac:dyDescent="0.25">
      <c r="B127" s="105" t="s">
        <v>149</v>
      </c>
      <c r="C127" s="6" t="s">
        <v>149</v>
      </c>
    </row>
    <row r="130" spans="2:7" x14ac:dyDescent="0.25">
      <c r="B130" s="3" t="s">
        <v>182</v>
      </c>
    </row>
    <row r="133" spans="2:7" x14ac:dyDescent="0.25">
      <c r="B133" s="3" t="s">
        <v>185</v>
      </c>
    </row>
    <row r="134" spans="2:7" x14ac:dyDescent="0.25">
      <c r="B134" s="13" t="s">
        <v>159</v>
      </c>
      <c r="C134" s="14" t="s">
        <v>186</v>
      </c>
      <c r="D134" s="13" t="s">
        <v>187</v>
      </c>
      <c r="E134" s="13" t="s">
        <v>188</v>
      </c>
      <c r="F134" s="12" t="s">
        <v>189</v>
      </c>
      <c r="G134" s="11"/>
    </row>
    <row r="135" spans="2:7" x14ac:dyDescent="0.25">
      <c r="B135" s="105" t="s">
        <v>149</v>
      </c>
      <c r="C135" s="6" t="s">
        <v>149</v>
      </c>
      <c r="D135" s="105" t="s">
        <v>149</v>
      </c>
      <c r="E135" s="105" t="s">
        <v>149</v>
      </c>
      <c r="F135" s="10" t="s">
        <v>149</v>
      </c>
    </row>
    <row r="136" spans="2:7" x14ac:dyDescent="0.25">
      <c r="B136" s="2" t="s">
        <v>190</v>
      </c>
    </row>
  </sheetData>
  <mergeCells count="3">
    <mergeCell ref="B1:E1"/>
    <mergeCell ref="C3:C7"/>
    <mergeCell ref="D3:D7"/>
  </mergeCells>
  <hyperlinks>
    <hyperlink ref="A1" location="Index!A1" display="Index" xr:uid="{1FDC1360-CC21-4EF3-AE67-B6D0C9B92E27}"/>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E0849-2B76-4749-904E-B7E1F3DC2AB5}">
  <sheetPr codeName="Sheet53"/>
  <dimension ref="A1:CB191"/>
  <sheetViews>
    <sheetView workbookViewId="0"/>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111</v>
      </c>
      <c r="C1" s="206"/>
      <c r="D1" s="206"/>
      <c r="E1" s="206"/>
    </row>
    <row r="3" spans="1:9" ht="15" customHeight="1" x14ac:dyDescent="0.25">
      <c r="B3" s="35" t="s">
        <v>217</v>
      </c>
      <c r="C3" s="207"/>
      <c r="D3" s="208"/>
    </row>
    <row r="4" spans="1:9" ht="30" customHeight="1" x14ac:dyDescent="0.25">
      <c r="B4" s="109" t="s">
        <v>218</v>
      </c>
      <c r="C4" s="207"/>
      <c r="D4" s="208"/>
    </row>
    <row r="5" spans="1:9" ht="15" customHeight="1" x14ac:dyDescent="0.25">
      <c r="B5" s="109" t="s">
        <v>115</v>
      </c>
      <c r="C5" s="207"/>
      <c r="D5" s="208"/>
    </row>
    <row r="6" spans="1:9" ht="15" customHeight="1" x14ac:dyDescent="0.25">
      <c r="B6" s="109" t="s">
        <v>219</v>
      </c>
      <c r="C6" s="207"/>
      <c r="D6" s="208"/>
    </row>
    <row r="7" spans="1:9" ht="15" customHeight="1" x14ac:dyDescent="0.25">
      <c r="B7" s="109" t="s">
        <v>116</v>
      </c>
      <c r="C7" s="38" t="s">
        <v>117</v>
      </c>
      <c r="D7" s="38" t="s">
        <v>118</v>
      </c>
    </row>
    <row r="8" spans="1:9" ht="12.75" customHeight="1" x14ac:dyDescent="0.25"/>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147224</v>
      </c>
      <c r="G15" s="5">
        <v>2153.2199999999998</v>
      </c>
      <c r="H15" s="5">
        <v>6.49</v>
      </c>
    </row>
    <row r="16" spans="1:9" x14ac:dyDescent="0.25">
      <c r="B16" s="2" t="s">
        <v>1986</v>
      </c>
      <c r="C16" s="4" t="s">
        <v>140</v>
      </c>
      <c r="D16" s="2" t="s">
        <v>222</v>
      </c>
      <c r="E16" s="2" t="s">
        <v>223</v>
      </c>
      <c r="F16" s="5">
        <v>60000</v>
      </c>
      <c r="G16" s="5">
        <v>1711.95</v>
      </c>
      <c r="H16" s="5">
        <v>5.16</v>
      </c>
    </row>
    <row r="17" spans="2:8" x14ac:dyDescent="0.25">
      <c r="B17" s="2" t="s">
        <v>1964</v>
      </c>
      <c r="C17" s="4" t="s">
        <v>140</v>
      </c>
      <c r="D17" s="2" t="s">
        <v>220</v>
      </c>
      <c r="E17" s="2" t="s">
        <v>224</v>
      </c>
      <c r="F17" s="5">
        <v>150000</v>
      </c>
      <c r="G17" s="5">
        <v>1542.23</v>
      </c>
      <c r="H17" s="5">
        <v>4.6500000000000004</v>
      </c>
    </row>
    <row r="18" spans="2:8" x14ac:dyDescent="0.25">
      <c r="B18" s="2" t="s">
        <v>2550</v>
      </c>
      <c r="C18" s="4" t="s">
        <v>140</v>
      </c>
      <c r="D18" s="2" t="s">
        <v>225</v>
      </c>
      <c r="E18" s="2" t="s">
        <v>226</v>
      </c>
      <c r="F18" s="5">
        <v>87500</v>
      </c>
      <c r="G18" s="5">
        <v>1453.29</v>
      </c>
      <c r="H18" s="5">
        <v>4.38</v>
      </c>
    </row>
    <row r="19" spans="2:8" x14ac:dyDescent="0.25">
      <c r="B19" s="2" t="s">
        <v>1975</v>
      </c>
      <c r="C19" s="4" t="s">
        <v>140</v>
      </c>
      <c r="D19" s="2" t="s">
        <v>220</v>
      </c>
      <c r="E19" s="2" t="s">
        <v>227</v>
      </c>
      <c r="F19" s="5">
        <v>600000</v>
      </c>
      <c r="G19" s="5">
        <v>1190.0999999999999</v>
      </c>
      <c r="H19" s="5">
        <v>3.59</v>
      </c>
    </row>
    <row r="20" spans="2:8" x14ac:dyDescent="0.25">
      <c r="B20" s="2" t="s">
        <v>1983</v>
      </c>
      <c r="C20" s="4" t="s">
        <v>140</v>
      </c>
      <c r="D20" s="2" t="s">
        <v>225</v>
      </c>
      <c r="E20" s="2" t="s">
        <v>228</v>
      </c>
      <c r="F20" s="5">
        <v>30470</v>
      </c>
      <c r="G20" s="5">
        <v>1162.72</v>
      </c>
      <c r="H20" s="5">
        <v>3.51</v>
      </c>
    </row>
    <row r="21" spans="2:8" x14ac:dyDescent="0.25">
      <c r="B21" s="2" t="s">
        <v>1962</v>
      </c>
      <c r="C21" s="4" t="s">
        <v>140</v>
      </c>
      <c r="D21" s="2" t="s">
        <v>229</v>
      </c>
      <c r="E21" s="2" t="s">
        <v>230</v>
      </c>
      <c r="F21" s="5">
        <v>29200</v>
      </c>
      <c r="G21" s="5">
        <v>1079.68</v>
      </c>
      <c r="H21" s="5">
        <v>3.26</v>
      </c>
    </row>
    <row r="22" spans="2:8" x14ac:dyDescent="0.25">
      <c r="B22" s="2" t="s">
        <v>1984</v>
      </c>
      <c r="C22" s="4" t="s">
        <v>140</v>
      </c>
      <c r="D22" s="2" t="s">
        <v>231</v>
      </c>
      <c r="E22" s="2" t="s">
        <v>232</v>
      </c>
      <c r="F22" s="5">
        <v>225000</v>
      </c>
      <c r="G22" s="5">
        <v>993.49</v>
      </c>
      <c r="H22" s="5">
        <v>3</v>
      </c>
    </row>
    <row r="23" spans="2:8" x14ac:dyDescent="0.25">
      <c r="B23" s="2" t="s">
        <v>2551</v>
      </c>
      <c r="C23" s="4" t="s">
        <v>140</v>
      </c>
      <c r="D23" s="2" t="s">
        <v>220</v>
      </c>
      <c r="E23" s="2" t="s">
        <v>233</v>
      </c>
      <c r="F23" s="5">
        <v>82500</v>
      </c>
      <c r="G23" s="5">
        <v>880.89</v>
      </c>
      <c r="H23" s="5">
        <v>2.66</v>
      </c>
    </row>
    <row r="24" spans="2:8" x14ac:dyDescent="0.25">
      <c r="B24" s="2" t="s">
        <v>2552</v>
      </c>
      <c r="C24" s="4" t="s">
        <v>140</v>
      </c>
      <c r="D24" s="2" t="s">
        <v>234</v>
      </c>
      <c r="E24" s="2" t="s">
        <v>235</v>
      </c>
      <c r="F24" s="5">
        <v>23477</v>
      </c>
      <c r="G24" s="5">
        <v>816.94</v>
      </c>
      <c r="H24" s="5">
        <v>2.46</v>
      </c>
    </row>
    <row r="25" spans="2:8" x14ac:dyDescent="0.25">
      <c r="B25" s="2" t="s">
        <v>1952</v>
      </c>
      <c r="C25" s="4" t="s">
        <v>140</v>
      </c>
      <c r="D25" s="2" t="s">
        <v>220</v>
      </c>
      <c r="E25" s="2" t="s">
        <v>236</v>
      </c>
      <c r="F25" s="5">
        <v>43600</v>
      </c>
      <c r="G25" s="5">
        <v>795.81</v>
      </c>
      <c r="H25" s="5">
        <v>2.4</v>
      </c>
    </row>
    <row r="26" spans="2:8" x14ac:dyDescent="0.25">
      <c r="B26" s="2" t="s">
        <v>2553</v>
      </c>
      <c r="C26" s="4" t="s">
        <v>140</v>
      </c>
      <c r="D26" s="2" t="s">
        <v>225</v>
      </c>
      <c r="E26" s="2" t="s">
        <v>237</v>
      </c>
      <c r="F26" s="5">
        <v>9000</v>
      </c>
      <c r="G26" s="5">
        <v>751.78</v>
      </c>
      <c r="H26" s="5">
        <v>2.27</v>
      </c>
    </row>
    <row r="27" spans="2:8" x14ac:dyDescent="0.25">
      <c r="B27" s="2" t="s">
        <v>2554</v>
      </c>
      <c r="C27" s="4" t="s">
        <v>140</v>
      </c>
      <c r="D27" s="2" t="s">
        <v>238</v>
      </c>
      <c r="E27" s="2" t="s">
        <v>239</v>
      </c>
      <c r="F27" s="5">
        <v>500</v>
      </c>
      <c r="G27" s="5">
        <v>712.89</v>
      </c>
      <c r="H27" s="5">
        <v>2.15</v>
      </c>
    </row>
    <row r="28" spans="2:8" x14ac:dyDescent="0.25">
      <c r="B28" s="2" t="s">
        <v>2555</v>
      </c>
      <c r="C28" s="4" t="s">
        <v>140</v>
      </c>
      <c r="D28" s="2" t="s">
        <v>240</v>
      </c>
      <c r="E28" s="2" t="s">
        <v>241</v>
      </c>
      <c r="F28" s="5">
        <v>21500</v>
      </c>
      <c r="G28" s="5">
        <v>683.97</v>
      </c>
      <c r="H28" s="5">
        <v>2.06</v>
      </c>
    </row>
    <row r="29" spans="2:8" x14ac:dyDescent="0.25">
      <c r="B29" s="2" t="s">
        <v>2556</v>
      </c>
      <c r="C29" s="4" t="s">
        <v>140</v>
      </c>
      <c r="D29" s="2" t="s">
        <v>242</v>
      </c>
      <c r="E29" s="2" t="s">
        <v>243</v>
      </c>
      <c r="F29" s="5">
        <v>5900</v>
      </c>
      <c r="G29" s="5">
        <v>599.87</v>
      </c>
      <c r="H29" s="5">
        <v>1.81</v>
      </c>
    </row>
    <row r="30" spans="2:8" x14ac:dyDescent="0.25">
      <c r="B30" s="2" t="s">
        <v>2557</v>
      </c>
      <c r="C30" s="4" t="s">
        <v>140</v>
      </c>
      <c r="D30" s="2" t="s">
        <v>244</v>
      </c>
      <c r="E30" s="2" t="s">
        <v>245</v>
      </c>
      <c r="F30" s="5">
        <v>340000</v>
      </c>
      <c r="G30" s="5">
        <v>599.08000000000004</v>
      </c>
      <c r="H30" s="5">
        <v>1.81</v>
      </c>
    </row>
    <row r="31" spans="2:8" x14ac:dyDescent="0.25">
      <c r="B31" s="2" t="s">
        <v>2558</v>
      </c>
      <c r="C31" s="4" t="s">
        <v>140</v>
      </c>
      <c r="D31" s="2" t="s">
        <v>246</v>
      </c>
      <c r="E31" s="2" t="s">
        <v>247</v>
      </c>
      <c r="F31" s="5">
        <v>25000</v>
      </c>
      <c r="G31" s="5">
        <v>592.14</v>
      </c>
      <c r="H31" s="5">
        <v>1.79</v>
      </c>
    </row>
    <row r="32" spans="2:8" x14ac:dyDescent="0.25">
      <c r="B32" s="2" t="s">
        <v>2559</v>
      </c>
      <c r="C32" s="4" t="s">
        <v>140</v>
      </c>
      <c r="D32" s="2" t="s">
        <v>248</v>
      </c>
      <c r="E32" s="2" t="s">
        <v>249</v>
      </c>
      <c r="F32" s="5">
        <v>9600</v>
      </c>
      <c r="G32" s="5">
        <v>587.63</v>
      </c>
      <c r="H32" s="5">
        <v>1.77</v>
      </c>
    </row>
    <row r="33" spans="2:8" x14ac:dyDescent="0.25">
      <c r="B33" s="2" t="s">
        <v>2560</v>
      </c>
      <c r="C33" s="4" t="s">
        <v>140</v>
      </c>
      <c r="D33" s="2" t="s">
        <v>250</v>
      </c>
      <c r="E33" s="2" t="s">
        <v>251</v>
      </c>
      <c r="F33" s="5">
        <v>40000</v>
      </c>
      <c r="G33" s="5">
        <v>579.1</v>
      </c>
      <c r="H33" s="5">
        <v>1.75</v>
      </c>
    </row>
    <row r="34" spans="2:8" x14ac:dyDescent="0.25">
      <c r="B34" s="2" t="s">
        <v>1982</v>
      </c>
      <c r="C34" s="4" t="s">
        <v>140</v>
      </c>
      <c r="D34" s="2" t="s">
        <v>252</v>
      </c>
      <c r="E34" s="2" t="s">
        <v>253</v>
      </c>
      <c r="F34" s="5">
        <v>50000</v>
      </c>
      <c r="G34" s="5">
        <v>559</v>
      </c>
      <c r="H34" s="5">
        <v>1.69</v>
      </c>
    </row>
    <row r="35" spans="2:8" x14ac:dyDescent="0.25">
      <c r="B35" s="2" t="s">
        <v>1956</v>
      </c>
      <c r="C35" s="4" t="s">
        <v>140</v>
      </c>
      <c r="D35" s="2" t="s">
        <v>254</v>
      </c>
      <c r="E35" s="2" t="s">
        <v>255</v>
      </c>
      <c r="F35" s="5">
        <v>51000</v>
      </c>
      <c r="G35" s="5">
        <v>555.77</v>
      </c>
      <c r="H35" s="5">
        <v>1.68</v>
      </c>
    </row>
    <row r="36" spans="2:8" x14ac:dyDescent="0.25">
      <c r="B36" s="2" t="s">
        <v>2561</v>
      </c>
      <c r="C36" s="4" t="s">
        <v>140</v>
      </c>
      <c r="D36" s="2" t="s">
        <v>231</v>
      </c>
      <c r="E36" s="2" t="s">
        <v>256</v>
      </c>
      <c r="F36" s="5">
        <v>22300</v>
      </c>
      <c r="G36" s="5">
        <v>553.39</v>
      </c>
      <c r="H36" s="5">
        <v>1.67</v>
      </c>
    </row>
    <row r="37" spans="2:8" x14ac:dyDescent="0.25">
      <c r="B37" s="2" t="s">
        <v>2562</v>
      </c>
      <c r="C37" s="4" t="s">
        <v>140</v>
      </c>
      <c r="D37" s="2" t="s">
        <v>229</v>
      </c>
      <c r="E37" s="2" t="s">
        <v>257</v>
      </c>
      <c r="F37" s="5">
        <v>224000</v>
      </c>
      <c r="G37" s="5">
        <v>551.38</v>
      </c>
      <c r="H37" s="5">
        <v>1.66</v>
      </c>
    </row>
    <row r="38" spans="2:8" x14ac:dyDescent="0.25">
      <c r="B38" s="2" t="s">
        <v>2563</v>
      </c>
      <c r="C38" s="4" t="s">
        <v>140</v>
      </c>
      <c r="D38" s="2" t="s">
        <v>258</v>
      </c>
      <c r="E38" s="2" t="s">
        <v>259</v>
      </c>
      <c r="F38" s="5">
        <v>100247</v>
      </c>
      <c r="G38" s="5">
        <v>516.41999999999996</v>
      </c>
      <c r="H38" s="5">
        <v>1.56</v>
      </c>
    </row>
    <row r="39" spans="2:8" x14ac:dyDescent="0.25">
      <c r="B39" s="2" t="s">
        <v>1958</v>
      </c>
      <c r="C39" s="4" t="s">
        <v>140</v>
      </c>
      <c r="D39" s="2" t="s">
        <v>238</v>
      </c>
      <c r="E39" s="2" t="s">
        <v>260</v>
      </c>
      <c r="F39" s="5">
        <v>150000</v>
      </c>
      <c r="G39" s="5">
        <v>502.43</v>
      </c>
      <c r="H39" s="5">
        <v>1.51</v>
      </c>
    </row>
    <row r="40" spans="2:8" x14ac:dyDescent="0.25">
      <c r="B40" s="2" t="s">
        <v>2564</v>
      </c>
      <c r="C40" s="4" t="s">
        <v>140</v>
      </c>
      <c r="D40" s="2" t="s">
        <v>261</v>
      </c>
      <c r="E40" s="2" t="s">
        <v>262</v>
      </c>
      <c r="F40" s="5">
        <v>31218</v>
      </c>
      <c r="G40" s="5">
        <v>496.3</v>
      </c>
      <c r="H40" s="5">
        <v>1.5</v>
      </c>
    </row>
    <row r="41" spans="2:8" x14ac:dyDescent="0.25">
      <c r="B41" s="2" t="s">
        <v>2565</v>
      </c>
      <c r="C41" s="4" t="s">
        <v>140</v>
      </c>
      <c r="D41" s="2" t="s">
        <v>263</v>
      </c>
      <c r="E41" s="2" t="s">
        <v>264</v>
      </c>
      <c r="F41" s="5">
        <v>8500</v>
      </c>
      <c r="G41" s="5">
        <v>475.35</v>
      </c>
      <c r="H41" s="5">
        <v>1.43</v>
      </c>
    </row>
    <row r="42" spans="2:8" x14ac:dyDescent="0.25">
      <c r="B42" s="2" t="s">
        <v>2566</v>
      </c>
      <c r="C42" s="4" t="s">
        <v>140</v>
      </c>
      <c r="D42" s="2" t="s">
        <v>220</v>
      </c>
      <c r="E42" s="2" t="s">
        <v>265</v>
      </c>
      <c r="F42" s="5">
        <v>336000</v>
      </c>
      <c r="G42" s="5">
        <v>464.86</v>
      </c>
      <c r="H42" s="5">
        <v>1.4</v>
      </c>
    </row>
    <row r="43" spans="2:8" x14ac:dyDescent="0.25">
      <c r="B43" s="2" t="s">
        <v>1946</v>
      </c>
      <c r="C43" s="4" t="s">
        <v>140</v>
      </c>
      <c r="D43" s="2" t="s">
        <v>266</v>
      </c>
      <c r="E43" s="2" t="s">
        <v>267</v>
      </c>
      <c r="F43" s="5">
        <v>50000</v>
      </c>
      <c r="G43" s="5">
        <v>464.7</v>
      </c>
      <c r="H43" s="5">
        <v>1.4</v>
      </c>
    </row>
    <row r="44" spans="2:8" x14ac:dyDescent="0.25">
      <c r="B44" s="2" t="s">
        <v>2567</v>
      </c>
      <c r="C44" s="4" t="s">
        <v>140</v>
      </c>
      <c r="D44" s="2" t="s">
        <v>263</v>
      </c>
      <c r="E44" s="2" t="s">
        <v>268</v>
      </c>
      <c r="F44" s="5">
        <v>19500</v>
      </c>
      <c r="G44" s="5">
        <v>449.65</v>
      </c>
      <c r="H44" s="5">
        <v>1.36</v>
      </c>
    </row>
    <row r="45" spans="2:8" x14ac:dyDescent="0.25">
      <c r="B45" s="2" t="s">
        <v>1970</v>
      </c>
      <c r="C45" s="4" t="s">
        <v>140</v>
      </c>
      <c r="D45" s="2" t="s">
        <v>229</v>
      </c>
      <c r="E45" s="2" t="s">
        <v>269</v>
      </c>
      <c r="F45" s="5">
        <v>40000</v>
      </c>
      <c r="G45" s="5">
        <v>438.56</v>
      </c>
      <c r="H45" s="5">
        <v>1.32</v>
      </c>
    </row>
    <row r="46" spans="2:8" x14ac:dyDescent="0.25">
      <c r="B46" s="2" t="s">
        <v>1980</v>
      </c>
      <c r="C46" s="4" t="s">
        <v>140</v>
      </c>
      <c r="D46" s="2" t="s">
        <v>242</v>
      </c>
      <c r="E46" s="2" t="s">
        <v>270</v>
      </c>
      <c r="F46" s="5">
        <v>17000</v>
      </c>
      <c r="G46" s="5">
        <v>432.53</v>
      </c>
      <c r="H46" s="5">
        <v>1.3</v>
      </c>
    </row>
    <row r="47" spans="2:8" x14ac:dyDescent="0.25">
      <c r="B47" s="2" t="s">
        <v>1976</v>
      </c>
      <c r="C47" s="4" t="s">
        <v>140</v>
      </c>
      <c r="D47" s="2" t="s">
        <v>271</v>
      </c>
      <c r="E47" s="2" t="s">
        <v>272</v>
      </c>
      <c r="F47" s="5">
        <v>1200</v>
      </c>
      <c r="G47" s="5">
        <v>412.9</v>
      </c>
      <c r="H47" s="5">
        <v>1.24</v>
      </c>
    </row>
    <row r="48" spans="2:8" x14ac:dyDescent="0.25">
      <c r="B48" s="2" t="s">
        <v>2568</v>
      </c>
      <c r="C48" s="4" t="s">
        <v>140</v>
      </c>
      <c r="D48" s="2" t="s">
        <v>273</v>
      </c>
      <c r="E48" s="2" t="s">
        <v>274</v>
      </c>
      <c r="F48" s="5">
        <v>27000</v>
      </c>
      <c r="G48" s="5">
        <v>404.22</v>
      </c>
      <c r="H48" s="5">
        <v>1.22</v>
      </c>
    </row>
    <row r="49" spans="2:8" x14ac:dyDescent="0.25">
      <c r="B49" s="2" t="s">
        <v>2569</v>
      </c>
      <c r="C49" s="4" t="s">
        <v>140</v>
      </c>
      <c r="D49" s="2" t="s">
        <v>261</v>
      </c>
      <c r="E49" s="2" t="s">
        <v>275</v>
      </c>
      <c r="F49" s="5">
        <v>97856</v>
      </c>
      <c r="G49" s="5">
        <v>398.37</v>
      </c>
      <c r="H49" s="5">
        <v>1.2</v>
      </c>
    </row>
    <row r="50" spans="2:8" x14ac:dyDescent="0.25">
      <c r="B50" s="2" t="s">
        <v>2570</v>
      </c>
      <c r="C50" s="4" t="s">
        <v>140</v>
      </c>
      <c r="D50" s="2" t="s">
        <v>225</v>
      </c>
      <c r="E50" s="2" t="s">
        <v>276</v>
      </c>
      <c r="F50" s="5">
        <v>25000</v>
      </c>
      <c r="G50" s="5">
        <v>387.7</v>
      </c>
      <c r="H50" s="5">
        <v>1.17</v>
      </c>
    </row>
    <row r="51" spans="2:8" x14ac:dyDescent="0.25">
      <c r="B51" s="2" t="s">
        <v>2571</v>
      </c>
      <c r="C51" s="4" t="s">
        <v>140</v>
      </c>
      <c r="D51" s="2" t="s">
        <v>252</v>
      </c>
      <c r="E51" s="2" t="s">
        <v>277</v>
      </c>
      <c r="F51" s="5">
        <v>72000</v>
      </c>
      <c r="G51" s="5">
        <v>380.05</v>
      </c>
      <c r="H51" s="5">
        <v>1.1499999999999999</v>
      </c>
    </row>
    <row r="52" spans="2:8" x14ac:dyDescent="0.25">
      <c r="B52" s="2" t="s">
        <v>1966</v>
      </c>
      <c r="C52" s="4" t="s">
        <v>140</v>
      </c>
      <c r="D52" s="2" t="s">
        <v>278</v>
      </c>
      <c r="E52" s="2" t="s">
        <v>279</v>
      </c>
      <c r="F52" s="5">
        <v>9700</v>
      </c>
      <c r="G52" s="5">
        <v>367.89</v>
      </c>
      <c r="H52" s="5">
        <v>1.1100000000000001</v>
      </c>
    </row>
    <row r="53" spans="2:8" x14ac:dyDescent="0.25">
      <c r="B53" s="2" t="s">
        <v>1951</v>
      </c>
      <c r="C53" s="4" t="s">
        <v>140</v>
      </c>
      <c r="D53" s="2" t="s">
        <v>280</v>
      </c>
      <c r="E53" s="2" t="s">
        <v>281</v>
      </c>
      <c r="F53" s="5">
        <v>42333</v>
      </c>
      <c r="G53" s="5">
        <v>352</v>
      </c>
      <c r="H53" s="5">
        <v>1.06</v>
      </c>
    </row>
    <row r="54" spans="2:8" x14ac:dyDescent="0.25">
      <c r="B54" s="2" t="s">
        <v>2572</v>
      </c>
      <c r="C54" s="4" t="s">
        <v>140</v>
      </c>
      <c r="D54" s="2" t="s">
        <v>248</v>
      </c>
      <c r="E54" s="2" t="s">
        <v>282</v>
      </c>
      <c r="F54" s="5">
        <v>4000</v>
      </c>
      <c r="G54" s="5">
        <v>346.55</v>
      </c>
      <c r="H54" s="5">
        <v>1.04</v>
      </c>
    </row>
    <row r="55" spans="2:8" x14ac:dyDescent="0.25">
      <c r="B55" s="2" t="s">
        <v>2573</v>
      </c>
      <c r="C55" s="4" t="s">
        <v>140</v>
      </c>
      <c r="D55" s="2" t="s">
        <v>225</v>
      </c>
      <c r="E55" s="2" t="s">
        <v>283</v>
      </c>
      <c r="F55" s="5">
        <v>70000</v>
      </c>
      <c r="G55" s="5">
        <v>334.71</v>
      </c>
      <c r="H55" s="5">
        <v>1.01</v>
      </c>
    </row>
    <row r="56" spans="2:8" x14ac:dyDescent="0.25">
      <c r="B56" s="2" t="s">
        <v>2574</v>
      </c>
      <c r="C56" s="4" t="s">
        <v>140</v>
      </c>
      <c r="D56" s="2" t="s">
        <v>248</v>
      </c>
      <c r="E56" s="2" t="s">
        <v>284</v>
      </c>
      <c r="F56" s="5">
        <v>9000</v>
      </c>
      <c r="G56" s="5">
        <v>330.35</v>
      </c>
      <c r="H56" s="5">
        <v>1</v>
      </c>
    </row>
    <row r="57" spans="2:8" x14ac:dyDescent="0.25">
      <c r="B57" s="2" t="s">
        <v>2575</v>
      </c>
      <c r="C57" s="4" t="s">
        <v>140</v>
      </c>
      <c r="D57" s="2" t="s">
        <v>229</v>
      </c>
      <c r="E57" s="2" t="s">
        <v>285</v>
      </c>
      <c r="F57" s="5">
        <v>4000</v>
      </c>
      <c r="G57" s="5">
        <v>330.15</v>
      </c>
      <c r="H57" s="5">
        <v>1</v>
      </c>
    </row>
    <row r="58" spans="2:8" x14ac:dyDescent="0.25">
      <c r="B58" s="2" t="s">
        <v>2576</v>
      </c>
      <c r="C58" s="4" t="s">
        <v>140</v>
      </c>
      <c r="D58" s="2" t="s">
        <v>278</v>
      </c>
      <c r="E58" s="2" t="s">
        <v>286</v>
      </c>
      <c r="F58" s="5">
        <v>60000</v>
      </c>
      <c r="G58" s="5">
        <v>313.14</v>
      </c>
      <c r="H58" s="5">
        <v>0.94</v>
      </c>
    </row>
    <row r="59" spans="2:8" x14ac:dyDescent="0.25">
      <c r="B59" s="2" t="s">
        <v>2577</v>
      </c>
      <c r="C59" s="4" t="s">
        <v>140</v>
      </c>
      <c r="D59" s="2" t="s">
        <v>273</v>
      </c>
      <c r="E59" s="2" t="s">
        <v>287</v>
      </c>
      <c r="F59" s="5">
        <v>52000</v>
      </c>
      <c r="G59" s="5">
        <v>299.83</v>
      </c>
      <c r="H59" s="5">
        <v>0.9</v>
      </c>
    </row>
    <row r="60" spans="2:8" x14ac:dyDescent="0.25">
      <c r="B60" s="2" t="s">
        <v>2578</v>
      </c>
      <c r="C60" s="4" t="s">
        <v>140</v>
      </c>
      <c r="D60" s="2" t="s">
        <v>288</v>
      </c>
      <c r="E60" s="2" t="s">
        <v>289</v>
      </c>
      <c r="F60" s="5">
        <v>24560</v>
      </c>
      <c r="G60" s="5">
        <v>261.29000000000002</v>
      </c>
      <c r="H60" s="5">
        <v>0.79</v>
      </c>
    </row>
    <row r="61" spans="2:8" x14ac:dyDescent="0.25">
      <c r="B61" s="2" t="s">
        <v>2579</v>
      </c>
      <c r="C61" s="4" t="s">
        <v>140</v>
      </c>
      <c r="D61" s="2" t="s">
        <v>290</v>
      </c>
      <c r="E61" s="2" t="s">
        <v>291</v>
      </c>
      <c r="F61" s="5">
        <v>60000</v>
      </c>
      <c r="G61" s="5">
        <v>258.24</v>
      </c>
      <c r="H61" s="5">
        <v>0.78</v>
      </c>
    </row>
    <row r="62" spans="2:8" x14ac:dyDescent="0.25">
      <c r="B62" s="2" t="s">
        <v>2580</v>
      </c>
      <c r="C62" s="4" t="s">
        <v>140</v>
      </c>
      <c r="D62" s="2" t="s">
        <v>292</v>
      </c>
      <c r="E62" s="2" t="s">
        <v>293</v>
      </c>
      <c r="F62" s="5">
        <v>60000</v>
      </c>
      <c r="G62" s="5">
        <v>248.04</v>
      </c>
      <c r="H62" s="5">
        <v>0.75</v>
      </c>
    </row>
    <row r="63" spans="2:8" x14ac:dyDescent="0.25">
      <c r="B63" s="2" t="s">
        <v>2581</v>
      </c>
      <c r="C63" s="4" t="s">
        <v>140</v>
      </c>
      <c r="D63" s="2" t="s">
        <v>229</v>
      </c>
      <c r="E63" s="2" t="s">
        <v>294</v>
      </c>
      <c r="F63" s="5">
        <v>45000</v>
      </c>
      <c r="G63" s="5">
        <v>242.39</v>
      </c>
      <c r="H63" s="5">
        <v>0.73</v>
      </c>
    </row>
    <row r="64" spans="2:8" x14ac:dyDescent="0.25">
      <c r="B64" s="2" t="s">
        <v>295</v>
      </c>
      <c r="C64" s="4" t="s">
        <v>140</v>
      </c>
      <c r="D64" s="2" t="s">
        <v>261</v>
      </c>
      <c r="E64" s="2" t="s">
        <v>296</v>
      </c>
      <c r="F64" s="5">
        <v>15000</v>
      </c>
      <c r="G64" s="5">
        <v>221.48</v>
      </c>
      <c r="H64" s="5">
        <v>0.67</v>
      </c>
    </row>
    <row r="65" spans="2:8" x14ac:dyDescent="0.25">
      <c r="B65" s="2" t="s">
        <v>2582</v>
      </c>
      <c r="C65" s="4" t="s">
        <v>140</v>
      </c>
      <c r="D65" s="2" t="s">
        <v>238</v>
      </c>
      <c r="E65" s="2" t="s">
        <v>297</v>
      </c>
      <c r="F65" s="5">
        <v>40000</v>
      </c>
      <c r="G65" s="5">
        <v>194.18</v>
      </c>
      <c r="H65" s="5">
        <v>0.59</v>
      </c>
    </row>
    <row r="66" spans="2:8" x14ac:dyDescent="0.25">
      <c r="B66" s="2" t="s">
        <v>298</v>
      </c>
      <c r="C66" s="4" t="s">
        <v>140</v>
      </c>
      <c r="D66" s="2" t="s">
        <v>220</v>
      </c>
      <c r="E66" s="2" t="s">
        <v>299</v>
      </c>
      <c r="F66" s="5">
        <v>20000</v>
      </c>
      <c r="G66" s="5">
        <v>99.77</v>
      </c>
      <c r="H66" s="5">
        <v>0.3</v>
      </c>
    </row>
    <row r="67" spans="2:8" x14ac:dyDescent="0.25">
      <c r="B67" s="3" t="s">
        <v>300</v>
      </c>
    </row>
    <row r="68" spans="2:8" x14ac:dyDescent="0.25">
      <c r="B68" s="2" t="s">
        <v>301</v>
      </c>
      <c r="C68" s="4" t="s">
        <v>140</v>
      </c>
      <c r="D68" s="2" t="s">
        <v>250</v>
      </c>
      <c r="E68" s="2" t="s">
        <v>302</v>
      </c>
      <c r="F68" s="5">
        <v>110000</v>
      </c>
      <c r="G68" s="5">
        <v>279</v>
      </c>
      <c r="H68" s="5">
        <v>0.84</v>
      </c>
    </row>
    <row r="69" spans="2:8" x14ac:dyDescent="0.25">
      <c r="B69" s="3" t="s">
        <v>200</v>
      </c>
      <c r="C69" s="15"/>
      <c r="D69" s="3"/>
      <c r="E69" s="3"/>
      <c r="F69" s="11"/>
      <c r="G69" s="11">
        <f>SUM(G12:G68)</f>
        <v>31809.370000000003</v>
      </c>
      <c r="H69" s="11">
        <f>SUM(H12:H68)</f>
        <v>95.940000000000055</v>
      </c>
    </row>
    <row r="70" spans="2:8" x14ac:dyDescent="0.25">
      <c r="B70" s="3" t="s">
        <v>303</v>
      </c>
      <c r="C70" s="15"/>
      <c r="D70" s="3"/>
      <c r="E70" s="3"/>
      <c r="F70" s="11"/>
      <c r="G70" s="11">
        <v>857.72</v>
      </c>
      <c r="H70" s="11">
        <v>2.59</v>
      </c>
    </row>
    <row r="71" spans="2:8" x14ac:dyDescent="0.25">
      <c r="B71" s="3" t="s">
        <v>142</v>
      </c>
      <c r="C71" s="15"/>
      <c r="D71" s="3"/>
      <c r="E71" s="3"/>
      <c r="F71" s="11"/>
      <c r="G71" s="11">
        <v>32667.09</v>
      </c>
      <c r="H71" s="11">
        <v>98.53</v>
      </c>
    </row>
    <row r="72" spans="2:8" x14ac:dyDescent="0.25">
      <c r="B72" s="3" t="s">
        <v>143</v>
      </c>
      <c r="C72" s="15"/>
      <c r="D72" s="3"/>
      <c r="E72" s="3"/>
      <c r="F72" s="11"/>
      <c r="G72" s="11">
        <v>499.90812979999941</v>
      </c>
      <c r="H72" s="11">
        <v>1.4699999999999989</v>
      </c>
    </row>
    <row r="73" spans="2:8" x14ac:dyDescent="0.25">
      <c r="B73" s="3" t="s">
        <v>144</v>
      </c>
      <c r="C73" s="15"/>
      <c r="D73" s="3"/>
      <c r="E73" s="3"/>
      <c r="F73" s="11"/>
      <c r="G73" s="11">
        <v>33166.998129799998</v>
      </c>
      <c r="H73" s="11">
        <v>100</v>
      </c>
    </row>
    <row r="74" spans="2:8" x14ac:dyDescent="0.25">
      <c r="B74" s="2" t="s">
        <v>145</v>
      </c>
    </row>
    <row r="75" spans="2:8" x14ac:dyDescent="0.25">
      <c r="B75" s="3" t="s">
        <v>146</v>
      </c>
    </row>
    <row r="76" spans="2:8" x14ac:dyDescent="0.25">
      <c r="B76" s="3" t="s">
        <v>147</v>
      </c>
      <c r="C76" s="4" t="s">
        <v>148</v>
      </c>
    </row>
    <row r="77" spans="2:8" x14ac:dyDescent="0.25">
      <c r="B77" s="3" t="s">
        <v>150</v>
      </c>
      <c r="C77" s="4" t="s">
        <v>149</v>
      </c>
    </row>
    <row r="78" spans="2:8" x14ac:dyDescent="0.25">
      <c r="B78" s="3" t="s">
        <v>202</v>
      </c>
      <c r="C78" s="4" t="s">
        <v>149</v>
      </c>
    </row>
    <row r="79" spans="2:8" x14ac:dyDescent="0.25">
      <c r="B79" s="3" t="s">
        <v>151</v>
      </c>
      <c r="C79" s="4" t="s">
        <v>152</v>
      </c>
    </row>
    <row r="80" spans="2:8" x14ac:dyDescent="0.25">
      <c r="B80" s="3" t="s">
        <v>304</v>
      </c>
      <c r="C80" s="15"/>
    </row>
    <row r="81" spans="2:3" x14ac:dyDescent="0.25">
      <c r="B81" s="3" t="s">
        <v>305</v>
      </c>
      <c r="C81" s="15"/>
    </row>
    <row r="82" spans="2:3" x14ac:dyDescent="0.25">
      <c r="B82" s="3" t="s">
        <v>306</v>
      </c>
      <c r="C82" s="15"/>
    </row>
    <row r="83" spans="2:3" x14ac:dyDescent="0.25">
      <c r="B83" s="3" t="s">
        <v>307</v>
      </c>
      <c r="C83" s="15"/>
    </row>
    <row r="84" spans="2:3" x14ac:dyDescent="0.25">
      <c r="B84" s="3" t="s">
        <v>573</v>
      </c>
      <c r="C84" s="15"/>
    </row>
    <row r="85" spans="2:3" x14ac:dyDescent="0.25">
      <c r="B85" s="2" t="s">
        <v>153</v>
      </c>
    </row>
    <row r="86" spans="2:3" x14ac:dyDescent="0.25">
      <c r="B86" s="2" t="s">
        <v>204</v>
      </c>
    </row>
    <row r="89" spans="2:3" x14ac:dyDescent="0.25">
      <c r="B89" s="13" t="s">
        <v>2546</v>
      </c>
      <c r="C89" s="14"/>
    </row>
    <row r="90" spans="2:3" ht="30" x14ac:dyDescent="0.25">
      <c r="B90" s="13" t="s">
        <v>205</v>
      </c>
      <c r="C90" s="153" t="s">
        <v>206</v>
      </c>
    </row>
    <row r="91" spans="2:3" x14ac:dyDescent="0.25">
      <c r="B91" s="105" t="s">
        <v>207</v>
      </c>
      <c r="C91" s="111" t="s">
        <v>3515</v>
      </c>
    </row>
    <row r="92" spans="2:3" x14ac:dyDescent="0.25">
      <c r="B92" s="105" t="s">
        <v>208</v>
      </c>
      <c r="C92" s="111" t="s">
        <v>3515</v>
      </c>
    </row>
    <row r="93" spans="2:3" x14ac:dyDescent="0.25">
      <c r="B93" s="105" t="s">
        <v>209</v>
      </c>
      <c r="C93" s="111" t="s">
        <v>3515</v>
      </c>
    </row>
    <row r="94" spans="2:3" x14ac:dyDescent="0.25">
      <c r="B94" s="105" t="s">
        <v>210</v>
      </c>
      <c r="C94" s="111" t="s">
        <v>3515</v>
      </c>
    </row>
    <row r="95" spans="2:3" x14ac:dyDescent="0.25">
      <c r="B95" s="105" t="s">
        <v>211</v>
      </c>
      <c r="C95" s="111" t="s">
        <v>3515</v>
      </c>
    </row>
    <row r="96" spans="2:3" x14ac:dyDescent="0.25">
      <c r="B96" s="105" t="s">
        <v>212</v>
      </c>
      <c r="C96" s="111" t="s">
        <v>3515</v>
      </c>
    </row>
    <row r="97" spans="2:7" x14ac:dyDescent="0.25">
      <c r="B97" s="13" t="s">
        <v>213</v>
      </c>
      <c r="C97" s="111" t="s">
        <v>3515</v>
      </c>
    </row>
    <row r="99" spans="2:7" x14ac:dyDescent="0.25">
      <c r="B99" s="105" t="s">
        <v>154</v>
      </c>
      <c r="C99" s="6"/>
      <c r="D99" s="105"/>
    </row>
    <row r="100" spans="2:7" ht="30" x14ac:dyDescent="0.25">
      <c r="B100" s="7" t="s">
        <v>155</v>
      </c>
      <c r="C100" s="8" t="s">
        <v>156</v>
      </c>
      <c r="D100" s="7" t="s">
        <v>157</v>
      </c>
    </row>
    <row r="101" spans="2:7" x14ac:dyDescent="0.25">
      <c r="B101" s="105" t="s">
        <v>149</v>
      </c>
      <c r="C101" s="6" t="s">
        <v>149</v>
      </c>
      <c r="D101" s="105" t="s">
        <v>149</v>
      </c>
    </row>
    <row r="103" spans="2:7" x14ac:dyDescent="0.25">
      <c r="B103" s="13" t="s">
        <v>158</v>
      </c>
      <c r="C103" s="23">
        <v>45322</v>
      </c>
      <c r="D103" s="105"/>
      <c r="E103" s="16"/>
      <c r="F103" s="22"/>
    </row>
    <row r="104" spans="2:7" x14ac:dyDescent="0.25">
      <c r="B104" s="13" t="s">
        <v>159</v>
      </c>
      <c r="C104" s="14" t="s">
        <v>160</v>
      </c>
      <c r="D104" s="13" t="s">
        <v>161</v>
      </c>
      <c r="E104" s="17" t="s">
        <v>162</v>
      </c>
      <c r="F104" s="12" t="s">
        <v>163</v>
      </c>
      <c r="G104" s="11"/>
    </row>
    <row r="105" spans="2:7" x14ac:dyDescent="0.25">
      <c r="B105" s="20" t="s">
        <v>149</v>
      </c>
      <c r="C105" s="21" t="s">
        <v>149</v>
      </c>
      <c r="D105" s="20" t="s">
        <v>149</v>
      </c>
      <c r="E105" s="19" t="s">
        <v>149</v>
      </c>
      <c r="F105" s="18" t="s">
        <v>149</v>
      </c>
    </row>
    <row r="108" spans="2:7" x14ac:dyDescent="0.25">
      <c r="B108" s="3" t="s">
        <v>164</v>
      </c>
    </row>
    <row r="109" spans="2:7" x14ac:dyDescent="0.25">
      <c r="B109" s="3"/>
    </row>
    <row r="110" spans="2:7" x14ac:dyDescent="0.25">
      <c r="B110" s="3" t="s">
        <v>165</v>
      </c>
    </row>
    <row r="111" spans="2:7" x14ac:dyDescent="0.25">
      <c r="B111" s="13" t="s">
        <v>166</v>
      </c>
      <c r="C111" s="14" t="s">
        <v>167</v>
      </c>
      <c r="D111" s="3"/>
    </row>
    <row r="112" spans="2:7" x14ac:dyDescent="0.25">
      <c r="B112" s="105" t="s">
        <v>149</v>
      </c>
      <c r="C112" s="6" t="s">
        <v>149</v>
      </c>
    </row>
    <row r="114" spans="2:7" x14ac:dyDescent="0.25">
      <c r="B114" s="13" t="s">
        <v>168</v>
      </c>
      <c r="C114" s="14" t="s">
        <v>167</v>
      </c>
    </row>
    <row r="115" spans="2:7" x14ac:dyDescent="0.25">
      <c r="B115" s="105" t="s">
        <v>149</v>
      </c>
      <c r="C115" s="6" t="s">
        <v>149</v>
      </c>
    </row>
    <row r="117" spans="2:7" x14ac:dyDescent="0.25">
      <c r="B117" s="13" t="s">
        <v>149</v>
      </c>
      <c r="C117" s="14" t="s">
        <v>149</v>
      </c>
    </row>
    <row r="118" spans="2:7" x14ac:dyDescent="0.25">
      <c r="B118" s="105" t="s">
        <v>149</v>
      </c>
      <c r="C118" s="6" t="s">
        <v>149</v>
      </c>
    </row>
    <row r="120" spans="2:7" x14ac:dyDescent="0.25">
      <c r="B120" s="17" t="s">
        <v>169</v>
      </c>
      <c r="C120" s="14" t="s">
        <v>170</v>
      </c>
    </row>
    <row r="121" spans="2:7" x14ac:dyDescent="0.25">
      <c r="B121" s="16" t="s">
        <v>149</v>
      </c>
      <c r="C121" s="6" t="s">
        <v>149</v>
      </c>
    </row>
    <row r="123" spans="2:7" x14ac:dyDescent="0.25">
      <c r="B123" s="13" t="s">
        <v>171</v>
      </c>
      <c r="C123" s="14" t="s">
        <v>149</v>
      </c>
    </row>
    <row r="125" spans="2:7" x14ac:dyDescent="0.25">
      <c r="B125" s="13" t="s">
        <v>172</v>
      </c>
      <c r="C125" s="23">
        <v>45322</v>
      </c>
      <c r="D125" s="105"/>
      <c r="E125" s="16"/>
      <c r="F125" s="22"/>
    </row>
    <row r="126" spans="2:7" x14ac:dyDescent="0.25">
      <c r="B126" s="13" t="s">
        <v>159</v>
      </c>
      <c r="C126" s="14" t="s">
        <v>160</v>
      </c>
      <c r="D126" s="13" t="s">
        <v>161</v>
      </c>
      <c r="E126" s="17" t="s">
        <v>162</v>
      </c>
      <c r="F126" s="12" t="s">
        <v>163</v>
      </c>
      <c r="G126" s="11"/>
    </row>
    <row r="127" spans="2:7" x14ac:dyDescent="0.25">
      <c r="B127" s="20" t="s">
        <v>149</v>
      </c>
      <c r="C127" s="21" t="s">
        <v>149</v>
      </c>
      <c r="D127" s="20" t="s">
        <v>149</v>
      </c>
      <c r="E127" s="19" t="s">
        <v>149</v>
      </c>
      <c r="F127" s="18" t="s">
        <v>149</v>
      </c>
    </row>
    <row r="128" spans="2:7" x14ac:dyDescent="0.25">
      <c r="B128" s="3" t="s">
        <v>164</v>
      </c>
    </row>
    <row r="129" spans="2:4" x14ac:dyDescent="0.25">
      <c r="B129" s="3"/>
    </row>
    <row r="130" spans="2:4" x14ac:dyDescent="0.25">
      <c r="B130" s="3" t="s">
        <v>165</v>
      </c>
    </row>
    <row r="131" spans="2:4" x14ac:dyDescent="0.25">
      <c r="B131" s="13" t="s">
        <v>166</v>
      </c>
      <c r="C131" s="14" t="s">
        <v>167</v>
      </c>
      <c r="D131" s="3"/>
    </row>
    <row r="132" spans="2:4" x14ac:dyDescent="0.25">
      <c r="B132" s="105" t="s">
        <v>149</v>
      </c>
      <c r="C132" s="6" t="s">
        <v>149</v>
      </c>
    </row>
    <row r="134" spans="2:4" x14ac:dyDescent="0.25">
      <c r="B134" s="13" t="s">
        <v>168</v>
      </c>
      <c r="C134" s="14" t="s">
        <v>167</v>
      </c>
    </row>
    <row r="135" spans="2:4" x14ac:dyDescent="0.25">
      <c r="B135" s="105" t="s">
        <v>149</v>
      </c>
      <c r="C135" s="6" t="s">
        <v>149</v>
      </c>
    </row>
    <row r="137" spans="2:4" x14ac:dyDescent="0.25">
      <c r="B137" s="13" t="s">
        <v>149</v>
      </c>
      <c r="C137" s="14" t="s">
        <v>149</v>
      </c>
    </row>
    <row r="138" spans="2:4" x14ac:dyDescent="0.25">
      <c r="B138" s="105" t="s">
        <v>149</v>
      </c>
      <c r="C138" s="6" t="s">
        <v>149</v>
      </c>
    </row>
    <row r="140" spans="2:4" x14ac:dyDescent="0.25">
      <c r="B140" s="17" t="s">
        <v>169</v>
      </c>
      <c r="C140" s="14" t="s">
        <v>170</v>
      </c>
    </row>
    <row r="141" spans="2:4" x14ac:dyDescent="0.25">
      <c r="B141" s="16" t="s">
        <v>149</v>
      </c>
      <c r="C141" s="6" t="s">
        <v>149</v>
      </c>
    </row>
    <row r="143" spans="2:4" x14ac:dyDescent="0.25">
      <c r="B143" s="13" t="s">
        <v>171</v>
      </c>
      <c r="C143" s="14" t="s">
        <v>149</v>
      </c>
    </row>
    <row r="146" spans="2:80" x14ac:dyDescent="0.25">
      <c r="B146" s="3" t="s">
        <v>173</v>
      </c>
    </row>
    <row r="148" spans="2:80" x14ac:dyDescent="0.25">
      <c r="B148" s="13" t="s">
        <v>159</v>
      </c>
      <c r="C148" s="14" t="s">
        <v>174</v>
      </c>
      <c r="D148" s="13" t="s">
        <v>175</v>
      </c>
      <c r="E148" s="13" t="s">
        <v>176</v>
      </c>
      <c r="F148" s="11"/>
    </row>
    <row r="149" spans="2:80" x14ac:dyDescent="0.25">
      <c r="B149" s="105" t="s">
        <v>149</v>
      </c>
      <c r="C149" s="6" t="s">
        <v>149</v>
      </c>
      <c r="D149" s="105" t="s">
        <v>149</v>
      </c>
      <c r="E149" s="105" t="s">
        <v>149</v>
      </c>
    </row>
    <row r="152" spans="2:80" x14ac:dyDescent="0.25">
      <c r="B152" s="3" t="s">
        <v>177</v>
      </c>
      <c r="C152" s="15" t="s">
        <v>149</v>
      </c>
      <c r="D152" s="3"/>
      <c r="E152" s="3"/>
      <c r="F152" s="11"/>
      <c r="G152" s="11"/>
      <c r="H152" s="11"/>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x14ac:dyDescent="0.25">
      <c r="B154" s="3" t="s">
        <v>178</v>
      </c>
    </row>
    <row r="156" spans="2:80" x14ac:dyDescent="0.25">
      <c r="B156" s="13" t="s">
        <v>179</v>
      </c>
      <c r="C156" s="14" t="s">
        <v>167</v>
      </c>
      <c r="D156" s="3"/>
    </row>
    <row r="157" spans="2:80" x14ac:dyDescent="0.25">
      <c r="B157" s="105" t="s">
        <v>149</v>
      </c>
      <c r="C157" s="6" t="s">
        <v>149</v>
      </c>
    </row>
    <row r="160" spans="2:80" x14ac:dyDescent="0.25">
      <c r="B160" s="13" t="s">
        <v>180</v>
      </c>
      <c r="C160" s="14" t="s">
        <v>181</v>
      </c>
      <c r="D160" s="3"/>
    </row>
    <row r="161" spans="2:80" x14ac:dyDescent="0.25">
      <c r="B161" s="105" t="s">
        <v>149</v>
      </c>
      <c r="C161" s="6" t="s">
        <v>149</v>
      </c>
    </row>
    <row r="164" spans="2:80" x14ac:dyDescent="0.25">
      <c r="B164" s="3" t="s">
        <v>182</v>
      </c>
    </row>
    <row r="167" spans="2:80" x14ac:dyDescent="0.25">
      <c r="B167" s="3" t="s">
        <v>183</v>
      </c>
    </row>
    <row r="169" spans="2:80" x14ac:dyDescent="0.25">
      <c r="B169" s="13" t="s">
        <v>159</v>
      </c>
      <c r="C169" s="14" t="s">
        <v>184</v>
      </c>
      <c r="D169" s="13" t="s">
        <v>174</v>
      </c>
      <c r="E169" s="13" t="s">
        <v>175</v>
      </c>
      <c r="F169" s="12" t="s">
        <v>176</v>
      </c>
      <c r="G169" s="11"/>
    </row>
    <row r="170" spans="2:80" x14ac:dyDescent="0.25">
      <c r="B170" s="105" t="s">
        <v>149</v>
      </c>
      <c r="C170" s="6" t="s">
        <v>149</v>
      </c>
      <c r="D170" s="105" t="s">
        <v>149</v>
      </c>
      <c r="E170" s="105" t="s">
        <v>149</v>
      </c>
      <c r="F170" s="10" t="s">
        <v>149</v>
      </c>
    </row>
    <row r="173" spans="2:80" x14ac:dyDescent="0.25">
      <c r="B173" s="3" t="s">
        <v>177</v>
      </c>
      <c r="C173" s="15" t="s">
        <v>149</v>
      </c>
      <c r="D173" s="3"/>
      <c r="E173" s="3"/>
      <c r="F173" s="11"/>
      <c r="G173" s="11"/>
      <c r="H173" s="11"/>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x14ac:dyDescent="0.25">
      <c r="B175" s="3" t="s">
        <v>178</v>
      </c>
    </row>
    <row r="177" spans="2:7" x14ac:dyDescent="0.25">
      <c r="B177" s="13" t="s">
        <v>179</v>
      </c>
      <c r="C177" s="14" t="s">
        <v>167</v>
      </c>
      <c r="D177" s="3"/>
    </row>
    <row r="178" spans="2:7" x14ac:dyDescent="0.25">
      <c r="B178" s="105" t="s">
        <v>149</v>
      </c>
      <c r="C178" s="6" t="s">
        <v>149</v>
      </c>
    </row>
    <row r="181" spans="2:7" x14ac:dyDescent="0.25">
      <c r="B181" s="13" t="s">
        <v>180</v>
      </c>
      <c r="C181" s="14" t="s">
        <v>181</v>
      </c>
      <c r="D181" s="3"/>
    </row>
    <row r="182" spans="2:7" x14ac:dyDescent="0.25">
      <c r="B182" s="105" t="s">
        <v>149</v>
      </c>
      <c r="C182" s="6" t="s">
        <v>149</v>
      </c>
    </row>
    <row r="185" spans="2:7" x14ac:dyDescent="0.25">
      <c r="B185" s="3" t="s">
        <v>182</v>
      </c>
    </row>
    <row r="188" spans="2:7" x14ac:dyDescent="0.25">
      <c r="B188" s="3" t="s">
        <v>185</v>
      </c>
    </row>
    <row r="189" spans="2:7" x14ac:dyDescent="0.25">
      <c r="B189" s="13" t="s">
        <v>159</v>
      </c>
      <c r="C189" s="14" t="s">
        <v>186</v>
      </c>
      <c r="D189" s="13" t="s">
        <v>187</v>
      </c>
      <c r="E189" s="13" t="s">
        <v>188</v>
      </c>
      <c r="F189" s="12" t="s">
        <v>189</v>
      </c>
      <c r="G189" s="11"/>
    </row>
    <row r="190" spans="2:7" x14ac:dyDescent="0.25">
      <c r="B190" s="105" t="s">
        <v>149</v>
      </c>
      <c r="C190" s="6" t="s">
        <v>149</v>
      </c>
      <c r="D190" s="105" t="s">
        <v>149</v>
      </c>
      <c r="E190" s="105" t="s">
        <v>149</v>
      </c>
      <c r="F190" s="10" t="s">
        <v>149</v>
      </c>
    </row>
    <row r="191" spans="2:7" x14ac:dyDescent="0.25">
      <c r="B191" s="2" t="s">
        <v>190</v>
      </c>
    </row>
  </sheetData>
  <mergeCells count="3">
    <mergeCell ref="B1:E1"/>
    <mergeCell ref="C3:C6"/>
    <mergeCell ref="D3:D6"/>
  </mergeCells>
  <hyperlinks>
    <hyperlink ref="A1" location="Index!A1" display="Index" xr:uid="{82CCE6EB-1E6B-479A-8F1A-8416A8D502CD}"/>
  </hyperlink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0DDCD-9C55-4C3C-9F34-E764ACB0E80C}">
  <sheetPr codeName="Sheet52"/>
  <dimension ref="A1:CB193"/>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109</v>
      </c>
      <c r="C1" s="206"/>
      <c r="D1" s="206"/>
      <c r="E1" s="206"/>
    </row>
    <row r="3" spans="1:9" ht="18" customHeight="1" x14ac:dyDescent="0.25">
      <c r="B3" s="35" t="s">
        <v>308</v>
      </c>
      <c r="C3" s="209"/>
      <c r="D3" s="210"/>
    </row>
    <row r="4" spans="1:9" ht="18" customHeight="1" x14ac:dyDescent="0.25">
      <c r="B4" s="109" t="s">
        <v>309</v>
      </c>
      <c r="C4" s="209"/>
      <c r="D4" s="210"/>
    </row>
    <row r="5" spans="1:9" ht="18" customHeight="1" x14ac:dyDescent="0.25">
      <c r="B5" s="109" t="s">
        <v>115</v>
      </c>
      <c r="C5" s="209"/>
      <c r="D5" s="210"/>
    </row>
    <row r="6" spans="1:9" ht="18" customHeight="1" x14ac:dyDescent="0.25">
      <c r="B6" s="109" t="s">
        <v>310</v>
      </c>
      <c r="C6" s="209"/>
      <c r="D6" s="210"/>
    </row>
    <row r="7" spans="1:9" ht="18" customHeight="1" x14ac:dyDescent="0.25">
      <c r="B7" s="109" t="s">
        <v>311</v>
      </c>
      <c r="C7" s="209"/>
      <c r="D7" s="210"/>
    </row>
    <row r="8" spans="1:9" ht="30" customHeight="1" x14ac:dyDescent="0.25">
      <c r="B8" s="109" t="s">
        <v>116</v>
      </c>
      <c r="C8" s="166" t="s">
        <v>117</v>
      </c>
      <c r="D8" s="166"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2583</v>
      </c>
      <c r="C15" s="4" t="s">
        <v>140</v>
      </c>
      <c r="D15" s="2" t="s">
        <v>261</v>
      </c>
      <c r="E15" s="2" t="s">
        <v>312</v>
      </c>
      <c r="F15" s="5">
        <v>20783896</v>
      </c>
      <c r="G15" s="5">
        <v>24826.36</v>
      </c>
      <c r="H15" s="5">
        <v>4.05</v>
      </c>
    </row>
    <row r="16" spans="1:9" x14ac:dyDescent="0.25">
      <c r="B16" s="2" t="s">
        <v>2584</v>
      </c>
      <c r="C16" s="4" t="s">
        <v>140</v>
      </c>
      <c r="D16" s="2" t="s">
        <v>313</v>
      </c>
      <c r="E16" s="2" t="s">
        <v>314</v>
      </c>
      <c r="F16" s="5">
        <v>4804600</v>
      </c>
      <c r="G16" s="5">
        <v>24227.200000000001</v>
      </c>
      <c r="H16" s="5">
        <v>3.96</v>
      </c>
    </row>
    <row r="17" spans="2:8" x14ac:dyDescent="0.25">
      <c r="B17" s="2" t="s">
        <v>2585</v>
      </c>
      <c r="C17" s="4" t="s">
        <v>140</v>
      </c>
      <c r="D17" s="2" t="s">
        <v>263</v>
      </c>
      <c r="E17" s="2" t="s">
        <v>315</v>
      </c>
      <c r="F17" s="5">
        <v>763051</v>
      </c>
      <c r="G17" s="5">
        <v>23179.200000000001</v>
      </c>
      <c r="H17" s="5">
        <v>3.78</v>
      </c>
    </row>
    <row r="18" spans="2:8" x14ac:dyDescent="0.25">
      <c r="B18" s="2" t="s">
        <v>1972</v>
      </c>
      <c r="C18" s="4" t="s">
        <v>140</v>
      </c>
      <c r="D18" s="2" t="s">
        <v>254</v>
      </c>
      <c r="E18" s="2" t="s">
        <v>316</v>
      </c>
      <c r="F18" s="5">
        <v>1250000</v>
      </c>
      <c r="G18" s="5">
        <v>20798.75</v>
      </c>
      <c r="H18" s="5">
        <v>3.4</v>
      </c>
    </row>
    <row r="19" spans="2:8" x14ac:dyDescent="0.25">
      <c r="B19" s="2" t="s">
        <v>2586</v>
      </c>
      <c r="C19" s="4" t="s">
        <v>140</v>
      </c>
      <c r="D19" s="2" t="s">
        <v>250</v>
      </c>
      <c r="E19" s="2" t="s">
        <v>317</v>
      </c>
      <c r="F19" s="5">
        <v>2734324</v>
      </c>
      <c r="G19" s="5">
        <v>19456.080000000002</v>
      </c>
      <c r="H19" s="5">
        <v>3.18</v>
      </c>
    </row>
    <row r="20" spans="2:8" x14ac:dyDescent="0.25">
      <c r="B20" s="2" t="s">
        <v>2557</v>
      </c>
      <c r="C20" s="4" t="s">
        <v>140</v>
      </c>
      <c r="D20" s="2" t="s">
        <v>244</v>
      </c>
      <c r="E20" s="2" t="s">
        <v>245</v>
      </c>
      <c r="F20" s="5">
        <v>10859605</v>
      </c>
      <c r="G20" s="5">
        <v>19134.62</v>
      </c>
      <c r="H20" s="5">
        <v>3.12</v>
      </c>
    </row>
    <row r="21" spans="2:8" x14ac:dyDescent="0.25">
      <c r="B21" s="2" t="s">
        <v>1946</v>
      </c>
      <c r="C21" s="4" t="s">
        <v>140</v>
      </c>
      <c r="D21" s="2" t="s">
        <v>266</v>
      </c>
      <c r="E21" s="2" t="s">
        <v>267</v>
      </c>
      <c r="F21" s="5">
        <v>1965500</v>
      </c>
      <c r="G21" s="5">
        <v>18267.36</v>
      </c>
      <c r="H21" s="5">
        <v>2.98</v>
      </c>
    </row>
    <row r="22" spans="2:8" x14ac:dyDescent="0.25">
      <c r="B22" s="2" t="s">
        <v>318</v>
      </c>
      <c r="C22" s="4" t="s">
        <v>140</v>
      </c>
      <c r="D22" s="2" t="s">
        <v>319</v>
      </c>
      <c r="E22" s="2" t="s">
        <v>320</v>
      </c>
      <c r="F22" s="5">
        <v>1288188</v>
      </c>
      <c r="G22" s="5">
        <v>17992.77</v>
      </c>
      <c r="H22" s="5">
        <v>2.94</v>
      </c>
    </row>
    <row r="23" spans="2:8" x14ac:dyDescent="0.25">
      <c r="B23" s="2" t="s">
        <v>2587</v>
      </c>
      <c r="C23" s="4" t="s">
        <v>140</v>
      </c>
      <c r="D23" s="2" t="s">
        <v>263</v>
      </c>
      <c r="E23" s="2" t="s">
        <v>321</v>
      </c>
      <c r="F23" s="5">
        <v>215767</v>
      </c>
      <c r="G23" s="5">
        <v>17696.13</v>
      </c>
      <c r="H23" s="5">
        <v>2.89</v>
      </c>
    </row>
    <row r="24" spans="2:8" x14ac:dyDescent="0.25">
      <c r="B24" s="2" t="s">
        <v>2588</v>
      </c>
      <c r="C24" s="4" t="s">
        <v>140</v>
      </c>
      <c r="D24" s="2" t="s">
        <v>288</v>
      </c>
      <c r="E24" s="2" t="s">
        <v>322</v>
      </c>
      <c r="F24" s="5">
        <v>2389000</v>
      </c>
      <c r="G24" s="5">
        <v>16656.11</v>
      </c>
      <c r="H24" s="5">
        <v>2.72</v>
      </c>
    </row>
    <row r="25" spans="2:8" x14ac:dyDescent="0.25">
      <c r="B25" s="2" t="s">
        <v>2589</v>
      </c>
      <c r="C25" s="4" t="s">
        <v>140</v>
      </c>
      <c r="D25" s="2" t="s">
        <v>313</v>
      </c>
      <c r="E25" s="2" t="s">
        <v>323</v>
      </c>
      <c r="F25" s="5">
        <v>9000000</v>
      </c>
      <c r="G25" s="5">
        <v>16186.5</v>
      </c>
      <c r="H25" s="5">
        <v>2.64</v>
      </c>
    </row>
    <row r="26" spans="2:8" x14ac:dyDescent="0.25">
      <c r="B26" s="2" t="s">
        <v>2590</v>
      </c>
      <c r="C26" s="4" t="s">
        <v>140</v>
      </c>
      <c r="D26" s="2" t="s">
        <v>225</v>
      </c>
      <c r="E26" s="2" t="s">
        <v>324</v>
      </c>
      <c r="F26" s="5">
        <v>801449</v>
      </c>
      <c r="G26" s="5">
        <v>15738.86</v>
      </c>
      <c r="H26" s="5">
        <v>2.57</v>
      </c>
    </row>
    <row r="27" spans="2:8" x14ac:dyDescent="0.25">
      <c r="B27" s="2" t="s">
        <v>2566</v>
      </c>
      <c r="C27" s="4" t="s">
        <v>140</v>
      </c>
      <c r="D27" s="2" t="s">
        <v>220</v>
      </c>
      <c r="E27" s="2" t="s">
        <v>265</v>
      </c>
      <c r="F27" s="5">
        <v>11340118</v>
      </c>
      <c r="G27" s="5">
        <v>15689.05</v>
      </c>
      <c r="H27" s="5">
        <v>2.56</v>
      </c>
    </row>
    <row r="28" spans="2:8" x14ac:dyDescent="0.25">
      <c r="B28" s="2" t="s">
        <v>2582</v>
      </c>
      <c r="C28" s="4" t="s">
        <v>140</v>
      </c>
      <c r="D28" s="2" t="s">
        <v>238</v>
      </c>
      <c r="E28" s="2" t="s">
        <v>297</v>
      </c>
      <c r="F28" s="5">
        <v>3214573</v>
      </c>
      <c r="G28" s="5">
        <v>15605.14</v>
      </c>
      <c r="H28" s="5">
        <v>2.5499999999999998</v>
      </c>
    </row>
    <row r="29" spans="2:8" x14ac:dyDescent="0.25">
      <c r="B29" s="2" t="s">
        <v>1943</v>
      </c>
      <c r="C29" s="4" t="s">
        <v>140</v>
      </c>
      <c r="D29" s="2" t="s">
        <v>246</v>
      </c>
      <c r="E29" s="2" t="s">
        <v>325</v>
      </c>
      <c r="F29" s="5">
        <v>2250001</v>
      </c>
      <c r="G29" s="5">
        <v>15206.63</v>
      </c>
      <c r="H29" s="5">
        <v>2.48</v>
      </c>
    </row>
    <row r="30" spans="2:8" x14ac:dyDescent="0.25">
      <c r="B30" s="2" t="s">
        <v>2591</v>
      </c>
      <c r="C30" s="4" t="s">
        <v>140</v>
      </c>
      <c r="D30" s="2" t="s">
        <v>246</v>
      </c>
      <c r="E30" s="2" t="s">
        <v>326</v>
      </c>
      <c r="F30" s="5">
        <v>411118</v>
      </c>
      <c r="G30" s="5">
        <v>14998.61</v>
      </c>
      <c r="H30" s="5">
        <v>2.4500000000000002</v>
      </c>
    </row>
    <row r="31" spans="2:8" x14ac:dyDescent="0.25">
      <c r="B31" s="2" t="s">
        <v>2592</v>
      </c>
      <c r="C31" s="4" t="s">
        <v>140</v>
      </c>
      <c r="D31" s="2" t="s">
        <v>327</v>
      </c>
      <c r="E31" s="2" t="s">
        <v>328</v>
      </c>
      <c r="F31" s="5">
        <v>1503967</v>
      </c>
      <c r="G31" s="5">
        <v>13954.56</v>
      </c>
      <c r="H31" s="5">
        <v>2.2799999999999998</v>
      </c>
    </row>
    <row r="32" spans="2:8" x14ac:dyDescent="0.25">
      <c r="B32" s="2" t="s">
        <v>2593</v>
      </c>
      <c r="C32" s="4" t="s">
        <v>140</v>
      </c>
      <c r="D32" s="2" t="s">
        <v>292</v>
      </c>
      <c r="E32" s="2" t="s">
        <v>329</v>
      </c>
      <c r="F32" s="5">
        <v>17112968</v>
      </c>
      <c r="G32" s="5">
        <v>13895.73</v>
      </c>
      <c r="H32" s="5">
        <v>2.27</v>
      </c>
    </row>
    <row r="33" spans="2:8" x14ac:dyDescent="0.25">
      <c r="B33" s="2" t="s">
        <v>2594</v>
      </c>
      <c r="C33" s="4" t="s">
        <v>140</v>
      </c>
      <c r="D33" s="2" t="s">
        <v>248</v>
      </c>
      <c r="E33" s="2" t="s">
        <v>330</v>
      </c>
      <c r="F33" s="5">
        <v>2000000</v>
      </c>
      <c r="G33" s="5">
        <v>13456</v>
      </c>
      <c r="H33" s="5">
        <v>2.2000000000000002</v>
      </c>
    </row>
    <row r="34" spans="2:8" x14ac:dyDescent="0.25">
      <c r="B34" s="2" t="s">
        <v>2562</v>
      </c>
      <c r="C34" s="4" t="s">
        <v>140</v>
      </c>
      <c r="D34" s="2" t="s">
        <v>229</v>
      </c>
      <c r="E34" s="2" t="s">
        <v>257</v>
      </c>
      <c r="F34" s="5">
        <v>5463322</v>
      </c>
      <c r="G34" s="5">
        <v>13447.97</v>
      </c>
      <c r="H34" s="5">
        <v>2.2000000000000002</v>
      </c>
    </row>
    <row r="35" spans="2:8" x14ac:dyDescent="0.25">
      <c r="B35" s="2" t="s">
        <v>2595</v>
      </c>
      <c r="C35" s="4" t="s">
        <v>140</v>
      </c>
      <c r="D35" s="2" t="s">
        <v>252</v>
      </c>
      <c r="E35" s="2" t="s">
        <v>331</v>
      </c>
      <c r="F35" s="5">
        <v>1580134</v>
      </c>
      <c r="G35" s="5">
        <v>13305.52</v>
      </c>
      <c r="H35" s="5">
        <v>2.17</v>
      </c>
    </row>
    <row r="36" spans="2:8" x14ac:dyDescent="0.25">
      <c r="B36" s="2" t="s">
        <v>2596</v>
      </c>
      <c r="C36" s="4" t="s">
        <v>140</v>
      </c>
      <c r="D36" s="2" t="s">
        <v>332</v>
      </c>
      <c r="E36" s="2" t="s">
        <v>333</v>
      </c>
      <c r="F36" s="5">
        <v>514413</v>
      </c>
      <c r="G36" s="5">
        <v>12602.6</v>
      </c>
      <c r="H36" s="5">
        <v>2.06</v>
      </c>
    </row>
    <row r="37" spans="2:8" x14ac:dyDescent="0.25">
      <c r="B37" s="2" t="s">
        <v>2597</v>
      </c>
      <c r="C37" s="4" t="s">
        <v>140</v>
      </c>
      <c r="D37" s="2" t="s">
        <v>288</v>
      </c>
      <c r="E37" s="2" t="s">
        <v>334</v>
      </c>
      <c r="F37" s="5">
        <v>3347532</v>
      </c>
      <c r="G37" s="5">
        <v>12454.49</v>
      </c>
      <c r="H37" s="5">
        <v>2.0299999999999998</v>
      </c>
    </row>
    <row r="38" spans="2:8" x14ac:dyDescent="0.25">
      <c r="B38" s="2" t="s">
        <v>2598</v>
      </c>
      <c r="C38" s="4" t="s">
        <v>140</v>
      </c>
      <c r="D38" s="2" t="s">
        <v>246</v>
      </c>
      <c r="E38" s="2" t="s">
        <v>335</v>
      </c>
      <c r="F38" s="5">
        <v>7101529</v>
      </c>
      <c r="G38" s="5">
        <v>12395.72</v>
      </c>
      <c r="H38" s="5">
        <v>2.02</v>
      </c>
    </row>
    <row r="39" spans="2:8" x14ac:dyDescent="0.25">
      <c r="B39" s="2" t="s">
        <v>2599</v>
      </c>
      <c r="C39" s="4" t="s">
        <v>140</v>
      </c>
      <c r="D39" s="2" t="s">
        <v>266</v>
      </c>
      <c r="E39" s="2" t="s">
        <v>336</v>
      </c>
      <c r="F39" s="5">
        <v>2300000</v>
      </c>
      <c r="G39" s="5">
        <v>12069.25</v>
      </c>
      <c r="H39" s="5">
        <v>1.97</v>
      </c>
    </row>
    <row r="40" spans="2:8" x14ac:dyDescent="0.25">
      <c r="B40" s="2" t="s">
        <v>337</v>
      </c>
      <c r="C40" s="4" t="s">
        <v>140</v>
      </c>
      <c r="D40" s="2" t="s">
        <v>280</v>
      </c>
      <c r="E40" s="2" t="s">
        <v>338</v>
      </c>
      <c r="F40" s="5">
        <v>5953157</v>
      </c>
      <c r="G40" s="5">
        <v>11587.82</v>
      </c>
      <c r="H40" s="5">
        <v>1.89</v>
      </c>
    </row>
    <row r="41" spans="2:8" x14ac:dyDescent="0.25">
      <c r="B41" s="2" t="s">
        <v>2600</v>
      </c>
      <c r="C41" s="4" t="s">
        <v>140</v>
      </c>
      <c r="D41" s="2" t="s">
        <v>280</v>
      </c>
      <c r="E41" s="2" t="s">
        <v>339</v>
      </c>
      <c r="F41" s="5">
        <v>1257997</v>
      </c>
      <c r="G41" s="5">
        <v>11052.76</v>
      </c>
      <c r="H41" s="5">
        <v>1.8</v>
      </c>
    </row>
    <row r="42" spans="2:8" x14ac:dyDescent="0.25">
      <c r="B42" s="2" t="s">
        <v>2601</v>
      </c>
      <c r="C42" s="4" t="s">
        <v>140</v>
      </c>
      <c r="D42" s="2" t="s">
        <v>278</v>
      </c>
      <c r="E42" s="2" t="s">
        <v>340</v>
      </c>
      <c r="F42" s="5">
        <v>1428701</v>
      </c>
      <c r="G42" s="5">
        <v>10773.83</v>
      </c>
      <c r="H42" s="5">
        <v>1.76</v>
      </c>
    </row>
    <row r="43" spans="2:8" x14ac:dyDescent="0.25">
      <c r="B43" s="2" t="s">
        <v>2602</v>
      </c>
      <c r="C43" s="4" t="s">
        <v>140</v>
      </c>
      <c r="D43" s="2" t="s">
        <v>246</v>
      </c>
      <c r="E43" s="2" t="s">
        <v>341</v>
      </c>
      <c r="F43" s="5">
        <v>900700</v>
      </c>
      <c r="G43" s="5">
        <v>9909.5</v>
      </c>
      <c r="H43" s="5">
        <v>1.62</v>
      </c>
    </row>
    <row r="44" spans="2:8" x14ac:dyDescent="0.25">
      <c r="B44" s="2" t="s">
        <v>2603</v>
      </c>
      <c r="C44" s="4" t="s">
        <v>140</v>
      </c>
      <c r="D44" s="2" t="s">
        <v>248</v>
      </c>
      <c r="E44" s="2" t="s">
        <v>342</v>
      </c>
      <c r="F44" s="5">
        <v>3300000</v>
      </c>
      <c r="G44" s="5">
        <v>9895.0499999999993</v>
      </c>
      <c r="H44" s="5">
        <v>1.62</v>
      </c>
    </row>
    <row r="45" spans="2:8" x14ac:dyDescent="0.25">
      <c r="B45" s="2" t="s">
        <v>2604</v>
      </c>
      <c r="C45" s="4" t="s">
        <v>140</v>
      </c>
      <c r="D45" s="2" t="s">
        <v>246</v>
      </c>
      <c r="E45" s="2" t="s">
        <v>343</v>
      </c>
      <c r="F45" s="5">
        <v>800000</v>
      </c>
      <c r="G45" s="5">
        <v>8997.2000000000007</v>
      </c>
      <c r="H45" s="5">
        <v>1.47</v>
      </c>
    </row>
    <row r="46" spans="2:8" x14ac:dyDescent="0.25">
      <c r="B46" s="2" t="s">
        <v>2605</v>
      </c>
      <c r="C46" s="4" t="s">
        <v>140</v>
      </c>
      <c r="D46" s="2" t="s">
        <v>246</v>
      </c>
      <c r="E46" s="2" t="s">
        <v>344</v>
      </c>
      <c r="F46" s="5">
        <v>231256</v>
      </c>
      <c r="G46" s="5">
        <v>8209.1299999999992</v>
      </c>
      <c r="H46" s="5">
        <v>1.34</v>
      </c>
    </row>
    <row r="47" spans="2:8" x14ac:dyDescent="0.25">
      <c r="B47" s="2" t="s">
        <v>345</v>
      </c>
      <c r="C47" s="4" t="s">
        <v>140</v>
      </c>
      <c r="D47" s="2" t="s">
        <v>246</v>
      </c>
      <c r="E47" s="2" t="s">
        <v>346</v>
      </c>
      <c r="F47" s="5">
        <v>559565</v>
      </c>
      <c r="G47" s="5">
        <v>8020.52</v>
      </c>
      <c r="H47" s="5">
        <v>1.31</v>
      </c>
    </row>
    <row r="48" spans="2:8" x14ac:dyDescent="0.25">
      <c r="B48" s="2" t="s">
        <v>2606</v>
      </c>
      <c r="C48" s="4" t="s">
        <v>140</v>
      </c>
      <c r="D48" s="2" t="s">
        <v>248</v>
      </c>
      <c r="E48" s="2" t="s">
        <v>347</v>
      </c>
      <c r="F48" s="5">
        <v>900000</v>
      </c>
      <c r="G48" s="5">
        <v>7792.2</v>
      </c>
      <c r="H48" s="5">
        <v>1.27</v>
      </c>
    </row>
    <row r="49" spans="2:8" x14ac:dyDescent="0.25">
      <c r="B49" s="2" t="s">
        <v>2607</v>
      </c>
      <c r="C49" s="4" t="s">
        <v>140</v>
      </c>
      <c r="D49" s="2" t="s">
        <v>229</v>
      </c>
      <c r="E49" s="2" t="s">
        <v>348</v>
      </c>
      <c r="F49" s="5">
        <v>287484</v>
      </c>
      <c r="G49" s="5">
        <v>7509.66</v>
      </c>
      <c r="H49" s="5">
        <v>1.23</v>
      </c>
    </row>
    <row r="50" spans="2:8" x14ac:dyDescent="0.25">
      <c r="B50" s="2" t="s">
        <v>2608</v>
      </c>
      <c r="C50" s="4" t="s">
        <v>140</v>
      </c>
      <c r="D50" s="2" t="s">
        <v>349</v>
      </c>
      <c r="E50" s="2" t="s">
        <v>350</v>
      </c>
      <c r="F50" s="5">
        <v>2804857</v>
      </c>
      <c r="G50" s="5">
        <v>7416.04</v>
      </c>
      <c r="H50" s="5">
        <v>1.21</v>
      </c>
    </row>
    <row r="51" spans="2:8" x14ac:dyDescent="0.25">
      <c r="B51" s="2" t="s">
        <v>2609</v>
      </c>
      <c r="C51" s="4" t="s">
        <v>140</v>
      </c>
      <c r="D51" s="2" t="s">
        <v>292</v>
      </c>
      <c r="E51" s="2" t="s">
        <v>351</v>
      </c>
      <c r="F51" s="5">
        <v>782332</v>
      </c>
      <c r="G51" s="5">
        <v>7343.75</v>
      </c>
      <c r="H51" s="5">
        <v>1.2</v>
      </c>
    </row>
    <row r="52" spans="2:8" x14ac:dyDescent="0.25">
      <c r="B52" s="2" t="s">
        <v>2610</v>
      </c>
      <c r="C52" s="4" t="s">
        <v>140</v>
      </c>
      <c r="D52" s="2" t="s">
        <v>246</v>
      </c>
      <c r="E52" s="2" t="s">
        <v>352</v>
      </c>
      <c r="F52" s="5">
        <v>788143</v>
      </c>
      <c r="G52" s="5">
        <v>7248.55</v>
      </c>
      <c r="H52" s="5">
        <v>1.18</v>
      </c>
    </row>
    <row r="53" spans="2:8" x14ac:dyDescent="0.25">
      <c r="B53" s="2" t="s">
        <v>2611</v>
      </c>
      <c r="C53" s="4" t="s">
        <v>140</v>
      </c>
      <c r="D53" s="2" t="s">
        <v>238</v>
      </c>
      <c r="E53" s="2" t="s">
        <v>353</v>
      </c>
      <c r="F53" s="5">
        <v>2274609</v>
      </c>
      <c r="G53" s="5">
        <v>6847.71</v>
      </c>
      <c r="H53" s="5">
        <v>1.1200000000000001</v>
      </c>
    </row>
    <row r="54" spans="2:8" x14ac:dyDescent="0.25">
      <c r="B54" s="2" t="s">
        <v>2612</v>
      </c>
      <c r="C54" s="4" t="s">
        <v>140</v>
      </c>
      <c r="D54" s="2" t="s">
        <v>258</v>
      </c>
      <c r="E54" s="2" t="s">
        <v>354</v>
      </c>
      <c r="F54" s="5">
        <v>1772916</v>
      </c>
      <c r="G54" s="5">
        <v>6362.11</v>
      </c>
      <c r="H54" s="5">
        <v>1.04</v>
      </c>
    </row>
    <row r="55" spans="2:8" x14ac:dyDescent="0.25">
      <c r="B55" s="2" t="s">
        <v>2613</v>
      </c>
      <c r="C55" s="4" t="s">
        <v>140</v>
      </c>
      <c r="D55" s="2" t="s">
        <v>263</v>
      </c>
      <c r="E55" s="2" t="s">
        <v>355</v>
      </c>
      <c r="F55" s="5">
        <v>1844399</v>
      </c>
      <c r="G55" s="5">
        <v>5877.18</v>
      </c>
      <c r="H55" s="5">
        <v>0.96</v>
      </c>
    </row>
    <row r="56" spans="2:8" x14ac:dyDescent="0.25">
      <c r="B56" s="2" t="s">
        <v>2614</v>
      </c>
      <c r="C56" s="4" t="s">
        <v>140</v>
      </c>
      <c r="D56" s="2" t="s">
        <v>246</v>
      </c>
      <c r="E56" s="2" t="s">
        <v>356</v>
      </c>
      <c r="F56" s="5">
        <v>1043126</v>
      </c>
      <c r="G56" s="5">
        <v>5682.95</v>
      </c>
      <c r="H56" s="5">
        <v>0.93</v>
      </c>
    </row>
    <row r="57" spans="2:8" x14ac:dyDescent="0.25">
      <c r="B57" s="2" t="s">
        <v>2615</v>
      </c>
      <c r="C57" s="4" t="s">
        <v>140</v>
      </c>
      <c r="D57" s="2" t="s">
        <v>357</v>
      </c>
      <c r="E57" s="2" t="s">
        <v>358</v>
      </c>
      <c r="F57" s="5">
        <v>2281581</v>
      </c>
      <c r="G57" s="5">
        <v>5603.56</v>
      </c>
      <c r="H57" s="5">
        <v>0.91</v>
      </c>
    </row>
    <row r="58" spans="2:8" x14ac:dyDescent="0.25">
      <c r="B58" s="2" t="s">
        <v>359</v>
      </c>
      <c r="C58" s="4" t="s">
        <v>140</v>
      </c>
      <c r="D58" s="2" t="s">
        <v>229</v>
      </c>
      <c r="E58" s="2" t="s">
        <v>360</v>
      </c>
      <c r="F58" s="5">
        <v>1108963</v>
      </c>
      <c r="G58" s="5">
        <v>5557.01</v>
      </c>
      <c r="H58" s="5">
        <v>0.91</v>
      </c>
    </row>
    <row r="59" spans="2:8" x14ac:dyDescent="0.25">
      <c r="B59" s="2" t="s">
        <v>2616</v>
      </c>
      <c r="C59" s="4" t="s">
        <v>140</v>
      </c>
      <c r="D59" s="2" t="s">
        <v>361</v>
      </c>
      <c r="E59" s="2" t="s">
        <v>362</v>
      </c>
      <c r="F59" s="5">
        <v>854813</v>
      </c>
      <c r="G59" s="5">
        <v>5456.7</v>
      </c>
      <c r="H59" s="5">
        <v>0.89</v>
      </c>
    </row>
    <row r="60" spans="2:8" x14ac:dyDescent="0.25">
      <c r="B60" s="2" t="s">
        <v>2617</v>
      </c>
      <c r="C60" s="4" t="s">
        <v>140</v>
      </c>
      <c r="D60" s="2" t="s">
        <v>327</v>
      </c>
      <c r="E60" s="2" t="s">
        <v>363</v>
      </c>
      <c r="F60" s="5">
        <v>412753</v>
      </c>
      <c r="G60" s="5">
        <v>4666.17</v>
      </c>
      <c r="H60" s="5">
        <v>0.76</v>
      </c>
    </row>
    <row r="61" spans="2:8" x14ac:dyDescent="0.25">
      <c r="B61" s="2" t="s">
        <v>364</v>
      </c>
      <c r="C61" s="4" t="s">
        <v>140</v>
      </c>
      <c r="D61" s="2" t="s">
        <v>246</v>
      </c>
      <c r="E61" s="2" t="s">
        <v>365</v>
      </c>
      <c r="F61" s="5">
        <v>1965275</v>
      </c>
      <c r="G61" s="5">
        <v>4239.1000000000004</v>
      </c>
      <c r="H61" s="5">
        <v>0.69</v>
      </c>
    </row>
    <row r="62" spans="2:8" x14ac:dyDescent="0.25">
      <c r="B62" s="2" t="s">
        <v>366</v>
      </c>
      <c r="C62" s="4" t="s">
        <v>140</v>
      </c>
      <c r="D62" s="2" t="s">
        <v>271</v>
      </c>
      <c r="E62" s="2" t="s">
        <v>367</v>
      </c>
      <c r="F62" s="5">
        <v>406379</v>
      </c>
      <c r="G62" s="5">
        <v>3657</v>
      </c>
      <c r="H62" s="5">
        <v>0.6</v>
      </c>
    </row>
    <row r="63" spans="2:8" x14ac:dyDescent="0.25">
      <c r="B63" s="2" t="s">
        <v>2618</v>
      </c>
      <c r="C63" s="4" t="s">
        <v>140</v>
      </c>
      <c r="D63" s="2" t="s">
        <v>238</v>
      </c>
      <c r="E63" s="2" t="s">
        <v>368</v>
      </c>
      <c r="F63" s="5">
        <v>143392</v>
      </c>
      <c r="G63" s="5">
        <v>2947.57</v>
      </c>
      <c r="H63" s="5">
        <v>0.48</v>
      </c>
    </row>
    <row r="64" spans="2:8" x14ac:dyDescent="0.25">
      <c r="B64" s="2" t="s">
        <v>2547</v>
      </c>
      <c r="C64" s="4" t="s">
        <v>140</v>
      </c>
      <c r="D64" s="2" t="s">
        <v>292</v>
      </c>
      <c r="E64" s="2" t="s">
        <v>369</v>
      </c>
      <c r="F64" s="5">
        <v>3157231</v>
      </c>
      <c r="G64" s="5">
        <v>1766.47</v>
      </c>
      <c r="H64" s="5">
        <v>0.28999999999999998</v>
      </c>
    </row>
    <row r="65" spans="2:8" x14ac:dyDescent="0.25">
      <c r="B65" s="3" t="s">
        <v>300</v>
      </c>
    </row>
    <row r="66" spans="2:8" x14ac:dyDescent="0.25">
      <c r="B66" s="2" t="s">
        <v>370</v>
      </c>
      <c r="C66" s="4" t="s">
        <v>140</v>
      </c>
      <c r="D66" s="2" t="s">
        <v>371</v>
      </c>
      <c r="E66" s="2" t="s">
        <v>372</v>
      </c>
      <c r="F66" s="5">
        <v>1043500</v>
      </c>
      <c r="G66" s="5">
        <v>1009.38</v>
      </c>
      <c r="H66" s="5">
        <v>0.16</v>
      </c>
    </row>
    <row r="67" spans="2:8" x14ac:dyDescent="0.25">
      <c r="B67" s="3" t="s">
        <v>200</v>
      </c>
      <c r="C67" s="15"/>
      <c r="D67" s="3"/>
      <c r="E67" s="3"/>
      <c r="F67" s="11"/>
      <c r="G67" s="11">
        <f>SUM(G12:G65)</f>
        <v>587660.74999999988</v>
      </c>
      <c r="H67" s="11">
        <f>SUM(H12:H65)</f>
        <v>95.950000000000045</v>
      </c>
    </row>
    <row r="68" spans="2:8" x14ac:dyDescent="0.25">
      <c r="B68" s="3" t="s">
        <v>303</v>
      </c>
      <c r="C68" s="15"/>
      <c r="D68" s="3"/>
      <c r="E68" s="3"/>
      <c r="F68" s="11"/>
      <c r="G68" s="11">
        <v>13055.07</v>
      </c>
      <c r="H68" s="11">
        <v>2.13</v>
      </c>
    </row>
    <row r="69" spans="2:8" x14ac:dyDescent="0.25">
      <c r="B69" s="3" t="s">
        <v>142</v>
      </c>
      <c r="C69" s="15"/>
      <c r="D69" s="3"/>
      <c r="E69" s="3"/>
      <c r="F69" s="11"/>
      <c r="G69" s="11">
        <v>601725.19999999995</v>
      </c>
      <c r="H69" s="11">
        <v>98.24</v>
      </c>
    </row>
    <row r="70" spans="2:8" x14ac:dyDescent="0.25">
      <c r="B70" s="3" t="s">
        <v>143</v>
      </c>
      <c r="C70" s="15"/>
      <c r="D70" s="3"/>
      <c r="E70" s="3"/>
      <c r="F70" s="11"/>
      <c r="G70" s="11">
        <v>10808.278130699946</v>
      </c>
      <c r="H70" s="11">
        <v>1.7600000000000051</v>
      </c>
    </row>
    <row r="71" spans="2:8" x14ac:dyDescent="0.25">
      <c r="B71" s="3" t="s">
        <v>144</v>
      </c>
      <c r="C71" s="15"/>
      <c r="D71" s="3"/>
      <c r="E71" s="3"/>
      <c r="F71" s="11"/>
      <c r="G71" s="11">
        <v>612533.47813069995</v>
      </c>
      <c r="H71" s="11">
        <v>100</v>
      </c>
    </row>
    <row r="72" spans="2:8" x14ac:dyDescent="0.25">
      <c r="B72" s="2" t="s">
        <v>145</v>
      </c>
    </row>
    <row r="73" spans="2:8" x14ac:dyDescent="0.25">
      <c r="B73" s="3" t="s">
        <v>146</v>
      </c>
    </row>
    <row r="74" spans="2:8" x14ac:dyDescent="0.25">
      <c r="B74" s="3" t="s">
        <v>147</v>
      </c>
      <c r="C74" s="4" t="s">
        <v>148</v>
      </c>
    </row>
    <row r="75" spans="2:8" x14ac:dyDescent="0.25">
      <c r="B75" s="3" t="s">
        <v>150</v>
      </c>
      <c r="C75" s="4" t="s">
        <v>149</v>
      </c>
    </row>
    <row r="76" spans="2:8" x14ac:dyDescent="0.25">
      <c r="B76" s="3" t="s">
        <v>202</v>
      </c>
      <c r="C76" s="4" t="s">
        <v>149</v>
      </c>
    </row>
    <row r="77" spans="2:8" x14ac:dyDescent="0.25">
      <c r="B77" s="3" t="s">
        <v>151</v>
      </c>
      <c r="C77" s="4" t="s">
        <v>152</v>
      </c>
    </row>
    <row r="78" spans="2:8" x14ac:dyDescent="0.25">
      <c r="B78" s="3" t="s">
        <v>373</v>
      </c>
      <c r="C78" s="15"/>
    </row>
    <row r="79" spans="2:8" x14ac:dyDescent="0.25">
      <c r="B79" s="3" t="s">
        <v>374</v>
      </c>
      <c r="C79" s="15"/>
    </row>
    <row r="80" spans="2:8" x14ac:dyDescent="0.25">
      <c r="B80" s="3" t="s">
        <v>375</v>
      </c>
      <c r="C80" s="15"/>
    </row>
    <row r="81" spans="2:3" x14ac:dyDescent="0.25">
      <c r="B81" s="3" t="s">
        <v>376</v>
      </c>
      <c r="C81" s="15"/>
    </row>
    <row r="82" spans="2:3" x14ac:dyDescent="0.25">
      <c r="B82" s="3" t="s">
        <v>377</v>
      </c>
      <c r="C82" s="15"/>
    </row>
    <row r="83" spans="2:3" x14ac:dyDescent="0.25">
      <c r="B83" s="3" t="s">
        <v>378</v>
      </c>
      <c r="C83" s="15"/>
    </row>
    <row r="84" spans="2:3" x14ac:dyDescent="0.25">
      <c r="B84" s="3" t="s">
        <v>379</v>
      </c>
      <c r="C84" s="15"/>
    </row>
    <row r="85" spans="2:3" x14ac:dyDescent="0.25">
      <c r="B85" s="3" t="s">
        <v>380</v>
      </c>
      <c r="C85" s="15"/>
    </row>
    <row r="86" spans="2:3" x14ac:dyDescent="0.25">
      <c r="B86" s="3" t="s">
        <v>3416</v>
      </c>
      <c r="C86" s="15"/>
    </row>
    <row r="87" spans="2:3" x14ac:dyDescent="0.25">
      <c r="B87" s="2" t="s">
        <v>153</v>
      </c>
    </row>
    <row r="88" spans="2:3" x14ac:dyDescent="0.25">
      <c r="B88" s="2" t="s">
        <v>204</v>
      </c>
    </row>
    <row r="91" spans="2:3" x14ac:dyDescent="0.25">
      <c r="B91" s="13" t="s">
        <v>2546</v>
      </c>
      <c r="C91" s="14"/>
    </row>
    <row r="92" spans="2:3" ht="56.25" customHeight="1" x14ac:dyDescent="0.25">
      <c r="B92" s="13" t="s">
        <v>205</v>
      </c>
      <c r="C92" s="153" t="s">
        <v>206</v>
      </c>
    </row>
    <row r="93" spans="2:3" x14ac:dyDescent="0.25">
      <c r="B93" s="105" t="s">
        <v>207</v>
      </c>
      <c r="C93" s="111" t="s">
        <v>3515</v>
      </c>
    </row>
    <row r="94" spans="2:3" x14ac:dyDescent="0.25">
      <c r="B94" s="105" t="s">
        <v>208</v>
      </c>
      <c r="C94" s="111" t="s">
        <v>3515</v>
      </c>
    </row>
    <row r="95" spans="2:3" x14ac:dyDescent="0.25">
      <c r="B95" s="105" t="s">
        <v>209</v>
      </c>
      <c r="C95" s="111" t="s">
        <v>3515</v>
      </c>
    </row>
    <row r="96" spans="2:3" x14ac:dyDescent="0.25">
      <c r="B96" s="105" t="s">
        <v>210</v>
      </c>
      <c r="C96" s="111" t="s">
        <v>3515</v>
      </c>
    </row>
    <row r="97" spans="2:7" x14ac:dyDescent="0.25">
      <c r="B97" s="105" t="s">
        <v>211</v>
      </c>
      <c r="C97" s="111" t="s">
        <v>3515</v>
      </c>
    </row>
    <row r="98" spans="2:7" x14ac:dyDescent="0.25">
      <c r="B98" s="105" t="s">
        <v>212</v>
      </c>
      <c r="C98" s="111" t="s">
        <v>3515</v>
      </c>
    </row>
    <row r="99" spans="2:7" x14ac:dyDescent="0.25">
      <c r="B99" s="13" t="s">
        <v>213</v>
      </c>
      <c r="C99" s="111" t="s">
        <v>3515</v>
      </c>
    </row>
    <row r="101" spans="2:7" x14ac:dyDescent="0.25">
      <c r="B101" s="105" t="s">
        <v>154</v>
      </c>
      <c r="C101" s="6"/>
      <c r="D101" s="105"/>
    </row>
    <row r="102" spans="2:7" ht="66.75" customHeight="1" x14ac:dyDescent="0.25">
      <c r="B102" s="7" t="s">
        <v>155</v>
      </c>
      <c r="C102" s="8" t="s">
        <v>156</v>
      </c>
      <c r="D102" s="7" t="s">
        <v>157</v>
      </c>
    </row>
    <row r="103" spans="2:7" x14ac:dyDescent="0.25">
      <c r="B103" s="105" t="s">
        <v>149</v>
      </c>
      <c r="C103" s="6" t="s">
        <v>149</v>
      </c>
      <c r="D103" s="105" t="s">
        <v>149</v>
      </c>
    </row>
    <row r="105" spans="2:7" x14ac:dyDescent="0.25">
      <c r="B105" s="13" t="s">
        <v>158</v>
      </c>
      <c r="C105" s="23">
        <v>45322</v>
      </c>
      <c r="D105" s="105"/>
      <c r="E105" s="16"/>
      <c r="F105" s="22"/>
    </row>
    <row r="106" spans="2:7" x14ac:dyDescent="0.25">
      <c r="B106" s="13" t="s">
        <v>159</v>
      </c>
      <c r="C106" s="14" t="s">
        <v>160</v>
      </c>
      <c r="D106" s="13" t="s">
        <v>161</v>
      </c>
      <c r="E106" s="17" t="s">
        <v>162</v>
      </c>
      <c r="F106" s="12" t="s">
        <v>163</v>
      </c>
      <c r="G106" s="11"/>
    </row>
    <row r="107" spans="2:7" x14ac:dyDescent="0.25">
      <c r="B107" s="20" t="s">
        <v>149</v>
      </c>
      <c r="C107" s="21" t="s">
        <v>149</v>
      </c>
      <c r="D107" s="20" t="s">
        <v>149</v>
      </c>
      <c r="E107" s="19" t="s">
        <v>149</v>
      </c>
      <c r="F107" s="18" t="s">
        <v>149</v>
      </c>
    </row>
    <row r="110" spans="2:7" x14ac:dyDescent="0.25">
      <c r="B110" s="3" t="s">
        <v>164</v>
      </c>
    </row>
    <row r="111" spans="2:7" x14ac:dyDescent="0.25">
      <c r="B111" s="3"/>
    </row>
    <row r="112" spans="2:7" x14ac:dyDescent="0.25">
      <c r="B112" s="3" t="s">
        <v>165</v>
      </c>
    </row>
    <row r="113" spans="2:7" x14ac:dyDescent="0.25">
      <c r="B113" s="13" t="s">
        <v>166</v>
      </c>
      <c r="C113" s="14" t="s">
        <v>167</v>
      </c>
      <c r="D113" s="3"/>
    </row>
    <row r="114" spans="2:7" x14ac:dyDescent="0.25">
      <c r="B114" s="105" t="s">
        <v>149</v>
      </c>
      <c r="C114" s="6" t="s">
        <v>149</v>
      </c>
    </row>
    <row r="116" spans="2:7" x14ac:dyDescent="0.25">
      <c r="B116" s="13" t="s">
        <v>168</v>
      </c>
      <c r="C116" s="14" t="s">
        <v>167</v>
      </c>
    </row>
    <row r="117" spans="2:7" x14ac:dyDescent="0.25">
      <c r="B117" s="105" t="s">
        <v>149</v>
      </c>
      <c r="C117" s="6" t="s">
        <v>149</v>
      </c>
    </row>
    <row r="119" spans="2:7" x14ac:dyDescent="0.25">
      <c r="B119" s="13" t="s">
        <v>149</v>
      </c>
      <c r="C119" s="14" t="s">
        <v>149</v>
      </c>
    </row>
    <row r="120" spans="2:7" x14ac:dyDescent="0.25">
      <c r="B120" s="105" t="s">
        <v>149</v>
      </c>
      <c r="C120" s="6" t="s">
        <v>149</v>
      </c>
    </row>
    <row r="122" spans="2:7" x14ac:dyDescent="0.25">
      <c r="B122" s="17" t="s">
        <v>169</v>
      </c>
      <c r="C122" s="14" t="s">
        <v>170</v>
      </c>
    </row>
    <row r="123" spans="2:7" x14ac:dyDescent="0.25">
      <c r="B123" s="16" t="s">
        <v>149</v>
      </c>
      <c r="C123" s="6" t="s">
        <v>149</v>
      </c>
    </row>
    <row r="125" spans="2:7" x14ac:dyDescent="0.25">
      <c r="B125" s="13" t="s">
        <v>171</v>
      </c>
      <c r="C125" s="14" t="s">
        <v>149</v>
      </c>
    </row>
    <row r="127" spans="2:7" x14ac:dyDescent="0.25">
      <c r="B127" s="13" t="s">
        <v>172</v>
      </c>
      <c r="C127" s="23">
        <v>45322</v>
      </c>
      <c r="D127" s="105"/>
      <c r="E127" s="16"/>
      <c r="F127" s="22"/>
    </row>
    <row r="128" spans="2:7" x14ac:dyDescent="0.25">
      <c r="B128" s="13" t="s">
        <v>159</v>
      </c>
      <c r="C128" s="14" t="s">
        <v>160</v>
      </c>
      <c r="D128" s="13" t="s">
        <v>161</v>
      </c>
      <c r="E128" s="17" t="s">
        <v>162</v>
      </c>
      <c r="F128" s="12" t="s">
        <v>163</v>
      </c>
      <c r="G128" s="11"/>
    </row>
    <row r="129" spans="2:6" x14ac:dyDescent="0.25">
      <c r="B129" s="20" t="s">
        <v>149</v>
      </c>
      <c r="C129" s="21" t="s">
        <v>149</v>
      </c>
      <c r="D129" s="20" t="s">
        <v>149</v>
      </c>
      <c r="E129" s="19" t="s">
        <v>149</v>
      </c>
      <c r="F129" s="18" t="s">
        <v>149</v>
      </c>
    </row>
    <row r="130" spans="2:6" x14ac:dyDescent="0.25">
      <c r="B130" s="3" t="s">
        <v>164</v>
      </c>
    </row>
    <row r="131" spans="2:6" x14ac:dyDescent="0.25">
      <c r="B131" s="3"/>
    </row>
    <row r="132" spans="2:6" x14ac:dyDescent="0.25">
      <c r="B132" s="3" t="s">
        <v>165</v>
      </c>
    </row>
    <row r="133" spans="2:6" x14ac:dyDescent="0.25">
      <c r="B133" s="13" t="s">
        <v>166</v>
      </c>
      <c r="C133" s="14" t="s">
        <v>167</v>
      </c>
      <c r="D133" s="3"/>
    </row>
    <row r="134" spans="2:6" x14ac:dyDescent="0.25">
      <c r="B134" s="105" t="s">
        <v>149</v>
      </c>
      <c r="C134" s="6" t="s">
        <v>149</v>
      </c>
    </row>
    <row r="136" spans="2:6" x14ac:dyDescent="0.25">
      <c r="B136" s="13" t="s">
        <v>168</v>
      </c>
      <c r="C136" s="14" t="s">
        <v>167</v>
      </c>
    </row>
    <row r="137" spans="2:6" x14ac:dyDescent="0.25">
      <c r="B137" s="105" t="s">
        <v>149</v>
      </c>
      <c r="C137" s="6" t="s">
        <v>149</v>
      </c>
    </row>
    <row r="139" spans="2:6" x14ac:dyDescent="0.25">
      <c r="B139" s="13" t="s">
        <v>149</v>
      </c>
      <c r="C139" s="14" t="s">
        <v>149</v>
      </c>
    </row>
    <row r="140" spans="2:6" x14ac:dyDescent="0.25">
      <c r="B140" s="105" t="s">
        <v>149</v>
      </c>
      <c r="C140" s="6" t="s">
        <v>149</v>
      </c>
    </row>
    <row r="142" spans="2:6" x14ac:dyDescent="0.25">
      <c r="B142" s="17" t="s">
        <v>169</v>
      </c>
      <c r="C142" s="14" t="s">
        <v>170</v>
      </c>
    </row>
    <row r="143" spans="2:6" x14ac:dyDescent="0.25">
      <c r="B143" s="16" t="s">
        <v>149</v>
      </c>
      <c r="C143" s="6" t="s">
        <v>149</v>
      </c>
    </row>
    <row r="145" spans="2:80" x14ac:dyDescent="0.25">
      <c r="B145" s="13" t="s">
        <v>171</v>
      </c>
      <c r="C145" s="14" t="s">
        <v>149</v>
      </c>
    </row>
    <row r="148" spans="2:80" x14ac:dyDescent="0.25">
      <c r="B148" s="3" t="s">
        <v>173</v>
      </c>
    </row>
    <row r="150" spans="2:80" x14ac:dyDescent="0.25">
      <c r="B150" s="13" t="s">
        <v>159</v>
      </c>
      <c r="C150" s="14" t="s">
        <v>174</v>
      </c>
      <c r="D150" s="13" t="s">
        <v>175</v>
      </c>
      <c r="E150" s="13" t="s">
        <v>176</v>
      </c>
      <c r="F150" s="11"/>
    </row>
    <row r="151" spans="2:80" x14ac:dyDescent="0.25">
      <c r="B151" s="105" t="s">
        <v>149</v>
      </c>
      <c r="C151" s="6" t="s">
        <v>149</v>
      </c>
      <c r="D151" s="105" t="s">
        <v>149</v>
      </c>
      <c r="E151" s="105" t="s">
        <v>149</v>
      </c>
    </row>
    <row r="154" spans="2:80" x14ac:dyDescent="0.25">
      <c r="B154" s="3" t="s">
        <v>177</v>
      </c>
      <c r="C154" s="15" t="s">
        <v>149</v>
      </c>
      <c r="D154" s="3"/>
      <c r="E154" s="3"/>
      <c r="F154" s="11"/>
      <c r="G154" s="11"/>
      <c r="H154" s="11"/>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row>
    <row r="156" spans="2:80" x14ac:dyDescent="0.25">
      <c r="B156" s="3" t="s">
        <v>178</v>
      </c>
    </row>
    <row r="158" spans="2:80" x14ac:dyDescent="0.25">
      <c r="B158" s="13" t="s">
        <v>179</v>
      </c>
      <c r="C158" s="14" t="s">
        <v>167</v>
      </c>
      <c r="D158" s="3"/>
    </row>
    <row r="159" spans="2:80" x14ac:dyDescent="0.25">
      <c r="B159" s="105" t="s">
        <v>149</v>
      </c>
      <c r="C159" s="6" t="s">
        <v>149</v>
      </c>
    </row>
    <row r="162" spans="2:80" x14ac:dyDescent="0.25">
      <c r="B162" s="13" t="s">
        <v>180</v>
      </c>
      <c r="C162" s="14" t="s">
        <v>181</v>
      </c>
      <c r="D162" s="3"/>
    </row>
    <row r="163" spans="2:80" x14ac:dyDescent="0.25">
      <c r="B163" s="105" t="s">
        <v>149</v>
      </c>
      <c r="C163" s="6" t="s">
        <v>149</v>
      </c>
    </row>
    <row r="166" spans="2:80" x14ac:dyDescent="0.25">
      <c r="B166" s="3" t="s">
        <v>182</v>
      </c>
    </row>
    <row r="169" spans="2:80" x14ac:dyDescent="0.25">
      <c r="B169" s="3" t="s">
        <v>183</v>
      </c>
    </row>
    <row r="171" spans="2:80" x14ac:dyDescent="0.25">
      <c r="B171" s="13" t="s">
        <v>159</v>
      </c>
      <c r="C171" s="14" t="s">
        <v>184</v>
      </c>
      <c r="D171" s="13" t="s">
        <v>174</v>
      </c>
      <c r="E171" s="13" t="s">
        <v>175</v>
      </c>
      <c r="F171" s="12" t="s">
        <v>176</v>
      </c>
      <c r="G171" s="11"/>
    </row>
    <row r="172" spans="2:80" x14ac:dyDescent="0.25">
      <c r="B172" s="105" t="s">
        <v>149</v>
      </c>
      <c r="C172" s="6" t="s">
        <v>149</v>
      </c>
      <c r="D172" s="105" t="s">
        <v>149</v>
      </c>
      <c r="E172" s="105" t="s">
        <v>149</v>
      </c>
      <c r="F172" s="10" t="s">
        <v>149</v>
      </c>
    </row>
    <row r="175" spans="2:80" x14ac:dyDescent="0.25">
      <c r="B175" s="3" t="s">
        <v>177</v>
      </c>
      <c r="C175" s="15" t="s">
        <v>149</v>
      </c>
      <c r="D175" s="3"/>
      <c r="E175" s="3"/>
      <c r="F175" s="11"/>
      <c r="G175" s="11"/>
      <c r="H175" s="11"/>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row>
    <row r="177" spans="2:7" x14ac:dyDescent="0.25">
      <c r="B177" s="3" t="s">
        <v>178</v>
      </c>
    </row>
    <row r="179" spans="2:7" x14ac:dyDescent="0.25">
      <c r="B179" s="13" t="s">
        <v>179</v>
      </c>
      <c r="C179" s="14" t="s">
        <v>167</v>
      </c>
      <c r="D179" s="3"/>
    </row>
    <row r="180" spans="2:7" x14ac:dyDescent="0.25">
      <c r="B180" s="105" t="s">
        <v>149</v>
      </c>
      <c r="C180" s="6" t="s">
        <v>149</v>
      </c>
    </row>
    <row r="183" spans="2:7" x14ac:dyDescent="0.25">
      <c r="B183" s="13" t="s">
        <v>180</v>
      </c>
      <c r="C183" s="14" t="s">
        <v>181</v>
      </c>
      <c r="D183" s="3"/>
    </row>
    <row r="184" spans="2:7" x14ac:dyDescent="0.25">
      <c r="B184" s="105" t="s">
        <v>149</v>
      </c>
      <c r="C184" s="6" t="s">
        <v>149</v>
      </c>
    </row>
    <row r="187" spans="2:7" x14ac:dyDescent="0.25">
      <c r="B187" s="3" t="s">
        <v>182</v>
      </c>
    </row>
    <row r="190" spans="2:7" x14ac:dyDescent="0.25">
      <c r="B190" s="3" t="s">
        <v>185</v>
      </c>
    </row>
    <row r="191" spans="2:7" x14ac:dyDescent="0.25">
      <c r="B191" s="13" t="s">
        <v>159</v>
      </c>
      <c r="C191" s="14" t="s">
        <v>186</v>
      </c>
      <c r="D191" s="13" t="s">
        <v>187</v>
      </c>
      <c r="E191" s="13" t="s">
        <v>188</v>
      </c>
      <c r="F191" s="12" t="s">
        <v>189</v>
      </c>
      <c r="G191" s="11"/>
    </row>
    <row r="192" spans="2:7" x14ac:dyDescent="0.25">
      <c r="B192" s="105" t="s">
        <v>149</v>
      </c>
      <c r="C192" s="6" t="s">
        <v>149</v>
      </c>
      <c r="D192" s="105" t="s">
        <v>149</v>
      </c>
      <c r="E192" s="105" t="s">
        <v>149</v>
      </c>
      <c r="F192" s="10" t="s">
        <v>149</v>
      </c>
    </row>
    <row r="193" spans="2:2" x14ac:dyDescent="0.25">
      <c r="B193" s="2" t="s">
        <v>190</v>
      </c>
    </row>
  </sheetData>
  <mergeCells count="3">
    <mergeCell ref="B1:E1"/>
    <mergeCell ref="C3:C7"/>
    <mergeCell ref="D3:D7"/>
  </mergeCells>
  <hyperlinks>
    <hyperlink ref="A1" location="Index!A1" display="Index" xr:uid="{B742889E-E761-4F1B-9CE6-8EF03CF08AFC}"/>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BCEFC-268B-4433-BA26-35F1723B74EB}">
  <sheetPr codeName="Sheet51"/>
  <dimension ref="A1:CB138"/>
  <sheetViews>
    <sheetView workbookViewId="0"/>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105</v>
      </c>
      <c r="C1" s="206"/>
      <c r="D1" s="206"/>
      <c r="E1" s="206"/>
    </row>
    <row r="3" spans="1:9" ht="15" customHeight="1" x14ac:dyDescent="0.25">
      <c r="B3" s="35" t="s">
        <v>105</v>
      </c>
      <c r="C3" s="207"/>
      <c r="D3" s="208"/>
    </row>
    <row r="4" spans="1:9" ht="15" customHeight="1" x14ac:dyDescent="0.25">
      <c r="B4" s="109" t="s">
        <v>1371</v>
      </c>
      <c r="C4" s="207"/>
      <c r="D4" s="208"/>
    </row>
    <row r="5" spans="1:9" ht="15" customHeight="1" x14ac:dyDescent="0.25">
      <c r="B5" s="109" t="s">
        <v>115</v>
      </c>
      <c r="C5" s="207"/>
      <c r="D5" s="208"/>
    </row>
    <row r="6" spans="1:9" ht="15" customHeight="1" x14ac:dyDescent="0.25">
      <c r="B6" s="109" t="s">
        <v>193</v>
      </c>
      <c r="C6" s="207"/>
      <c r="D6" s="208"/>
    </row>
    <row r="7" spans="1:9" ht="22.5" customHeight="1" x14ac:dyDescent="0.25">
      <c r="B7" s="109" t="s">
        <v>1372</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107</v>
      </c>
      <c r="C15" s="4" t="s">
        <v>140</v>
      </c>
      <c r="D15" s="2" t="s">
        <v>199</v>
      </c>
      <c r="E15" s="2" t="s">
        <v>382</v>
      </c>
      <c r="F15" s="5">
        <v>29825490</v>
      </c>
      <c r="G15" s="5">
        <v>2135.5100000000002</v>
      </c>
      <c r="H15" s="5">
        <v>98.84</v>
      </c>
    </row>
    <row r="16" spans="1:9" x14ac:dyDescent="0.25">
      <c r="B16" s="3" t="s">
        <v>200</v>
      </c>
      <c r="C16" s="15"/>
      <c r="D16" s="3"/>
      <c r="E16" s="3"/>
      <c r="F16" s="11"/>
      <c r="G16" s="11">
        <f>SUM(G12:G15)</f>
        <v>2135.5100000000002</v>
      </c>
      <c r="H16" s="11">
        <f>SUM(H12:H15)</f>
        <v>98.84</v>
      </c>
    </row>
    <row r="17" spans="2:8" x14ac:dyDescent="0.25">
      <c r="B17" s="3" t="s">
        <v>303</v>
      </c>
      <c r="C17" s="15"/>
      <c r="D17" s="3"/>
      <c r="E17" s="3"/>
      <c r="F17" s="11"/>
      <c r="G17" s="11">
        <v>38.28</v>
      </c>
      <c r="H17" s="11">
        <v>1.77</v>
      </c>
    </row>
    <row r="18" spans="2:8" x14ac:dyDescent="0.25">
      <c r="B18" s="3" t="s">
        <v>142</v>
      </c>
      <c r="C18" s="15"/>
      <c r="D18" s="3"/>
      <c r="E18" s="3"/>
      <c r="F18" s="11"/>
      <c r="G18" s="11">
        <v>2173.7900000000004</v>
      </c>
      <c r="H18" s="11">
        <v>100.61</v>
      </c>
    </row>
    <row r="19" spans="2:8" x14ac:dyDescent="0.25">
      <c r="B19" s="3" t="s">
        <v>143</v>
      </c>
      <c r="C19" s="15"/>
      <c r="D19" s="3"/>
      <c r="E19" s="3"/>
      <c r="F19" s="11"/>
      <c r="G19" s="11">
        <v>-13.169661180000077</v>
      </c>
      <c r="H19" s="11">
        <v>-0.60999999999999943</v>
      </c>
    </row>
    <row r="20" spans="2:8" x14ac:dyDescent="0.25">
      <c r="B20" s="3" t="s">
        <v>144</v>
      </c>
      <c r="C20" s="15"/>
      <c r="D20" s="3"/>
      <c r="E20" s="3"/>
      <c r="F20" s="11"/>
      <c r="G20" s="11">
        <v>2160.6203388200001</v>
      </c>
      <c r="H20" s="11">
        <v>100</v>
      </c>
    </row>
    <row r="21" spans="2:8" x14ac:dyDescent="0.25">
      <c r="B21" s="2" t="s">
        <v>145</v>
      </c>
    </row>
    <row r="22" spans="2:8" x14ac:dyDescent="0.25">
      <c r="B22" s="3" t="s">
        <v>146</v>
      </c>
    </row>
    <row r="23" spans="2:8" x14ac:dyDescent="0.25">
      <c r="B23" s="3" t="s">
        <v>147</v>
      </c>
      <c r="C23" s="4" t="s">
        <v>148</v>
      </c>
    </row>
    <row r="24" spans="2:8" x14ac:dyDescent="0.25">
      <c r="B24" s="3" t="s">
        <v>150</v>
      </c>
      <c r="C24" s="4" t="s">
        <v>149</v>
      </c>
    </row>
    <row r="25" spans="2:8" x14ac:dyDescent="0.25">
      <c r="B25" s="3" t="s">
        <v>202</v>
      </c>
      <c r="C25" s="4" t="s">
        <v>149</v>
      </c>
    </row>
    <row r="26" spans="2:8" x14ac:dyDescent="0.25">
      <c r="B26" s="3" t="s">
        <v>151</v>
      </c>
      <c r="C26" s="4" t="s">
        <v>152</v>
      </c>
    </row>
    <row r="27" spans="2:8" x14ac:dyDescent="0.25">
      <c r="B27" s="3" t="s">
        <v>383</v>
      </c>
      <c r="C27" s="15"/>
    </row>
    <row r="28" spans="2:8" x14ac:dyDescent="0.25">
      <c r="B28" s="3" t="s">
        <v>384</v>
      </c>
      <c r="C28" s="15"/>
    </row>
    <row r="29" spans="2:8" x14ac:dyDescent="0.25">
      <c r="B29" s="3" t="s">
        <v>385</v>
      </c>
      <c r="C29" s="15"/>
    </row>
    <row r="30" spans="2:8" x14ac:dyDescent="0.25">
      <c r="B30" s="3" t="s">
        <v>386</v>
      </c>
      <c r="C30" s="15"/>
    </row>
    <row r="31" spans="2:8" x14ac:dyDescent="0.25">
      <c r="B31" s="3" t="s">
        <v>3417</v>
      </c>
      <c r="C31" s="15"/>
    </row>
    <row r="32" spans="2:8" x14ac:dyDescent="0.25">
      <c r="B32" s="2" t="s">
        <v>153</v>
      </c>
    </row>
    <row r="33" spans="2:4" x14ac:dyDescent="0.25">
      <c r="B33" s="2" t="s">
        <v>204</v>
      </c>
    </row>
    <row r="36" spans="2:4" x14ac:dyDescent="0.25">
      <c r="B36" s="13" t="s">
        <v>2546</v>
      </c>
      <c r="C36" s="14"/>
    </row>
    <row r="37" spans="2:4" ht="30" x14ac:dyDescent="0.25">
      <c r="B37" s="13" t="s">
        <v>205</v>
      </c>
      <c r="C37" s="153" t="s">
        <v>206</v>
      </c>
    </row>
    <row r="38" spans="2:4" x14ac:dyDescent="0.25">
      <c r="B38" s="105" t="s">
        <v>207</v>
      </c>
      <c r="C38" s="111" t="s">
        <v>3515</v>
      </c>
    </row>
    <row r="39" spans="2:4" x14ac:dyDescent="0.25">
      <c r="B39" s="105" t="s">
        <v>208</v>
      </c>
      <c r="C39" s="111" t="s">
        <v>3515</v>
      </c>
    </row>
    <row r="40" spans="2:4" x14ac:dyDescent="0.25">
      <c r="B40" s="105" t="s">
        <v>209</v>
      </c>
      <c r="C40" s="111" t="s">
        <v>3515</v>
      </c>
    </row>
    <row r="41" spans="2:4" x14ac:dyDescent="0.25">
      <c r="B41" s="105" t="s">
        <v>210</v>
      </c>
      <c r="C41" s="111" t="s">
        <v>3515</v>
      </c>
    </row>
    <row r="42" spans="2:4" x14ac:dyDescent="0.25">
      <c r="B42" s="105" t="s">
        <v>211</v>
      </c>
      <c r="C42" s="111" t="s">
        <v>3515</v>
      </c>
    </row>
    <row r="43" spans="2:4" x14ac:dyDescent="0.25">
      <c r="B43" s="105" t="s">
        <v>212</v>
      </c>
      <c r="C43" s="111" t="s">
        <v>3515</v>
      </c>
    </row>
    <row r="44" spans="2:4" x14ac:dyDescent="0.25">
      <c r="B44" s="13" t="s">
        <v>213</v>
      </c>
      <c r="C44" s="111" t="s">
        <v>3515</v>
      </c>
    </row>
    <row r="46" spans="2:4" x14ac:dyDescent="0.25">
      <c r="B46" s="105" t="s">
        <v>154</v>
      </c>
      <c r="C46" s="6"/>
      <c r="D46" s="105"/>
    </row>
    <row r="47" spans="2:4" ht="30" x14ac:dyDescent="0.25">
      <c r="B47" s="7" t="s">
        <v>155</v>
      </c>
      <c r="C47" s="8" t="s">
        <v>156</v>
      </c>
      <c r="D47" s="7" t="s">
        <v>157</v>
      </c>
    </row>
    <row r="48" spans="2:4" x14ac:dyDescent="0.25">
      <c r="B48" s="105" t="s">
        <v>149</v>
      </c>
      <c r="C48" s="6" t="s">
        <v>149</v>
      </c>
      <c r="D48" s="105" t="s">
        <v>149</v>
      </c>
    </row>
    <row r="50" spans="2:7" x14ac:dyDescent="0.25">
      <c r="B50" s="13" t="s">
        <v>158</v>
      </c>
      <c r="C50" s="23">
        <v>45322</v>
      </c>
      <c r="D50" s="105"/>
      <c r="E50" s="16"/>
      <c r="F50" s="22"/>
    </row>
    <row r="51" spans="2:7" x14ac:dyDescent="0.25">
      <c r="B51" s="13" t="s">
        <v>159</v>
      </c>
      <c r="C51" s="14" t="s">
        <v>160</v>
      </c>
      <c r="D51" s="13" t="s">
        <v>161</v>
      </c>
      <c r="E51" s="17" t="s">
        <v>162</v>
      </c>
      <c r="F51" s="12" t="s">
        <v>163</v>
      </c>
      <c r="G51" s="11"/>
    </row>
    <row r="52" spans="2:7" x14ac:dyDescent="0.25">
      <c r="B52" s="20" t="s">
        <v>149</v>
      </c>
      <c r="C52" s="21" t="s">
        <v>149</v>
      </c>
      <c r="D52" s="20" t="s">
        <v>149</v>
      </c>
      <c r="E52" s="19" t="s">
        <v>149</v>
      </c>
      <c r="F52" s="18" t="s">
        <v>149</v>
      </c>
    </row>
    <row r="55" spans="2:7" x14ac:dyDescent="0.25">
      <c r="B55" s="3" t="s">
        <v>164</v>
      </c>
    </row>
    <row r="56" spans="2:7" x14ac:dyDescent="0.25">
      <c r="B56" s="3"/>
    </row>
    <row r="57" spans="2:7" x14ac:dyDescent="0.25">
      <c r="B57" s="3" t="s">
        <v>165</v>
      </c>
    </row>
    <row r="58" spans="2:7" x14ac:dyDescent="0.25">
      <c r="B58" s="13" t="s">
        <v>166</v>
      </c>
      <c r="C58" s="14" t="s">
        <v>167</v>
      </c>
      <c r="D58" s="3"/>
    </row>
    <row r="59" spans="2:7" x14ac:dyDescent="0.25">
      <c r="B59" s="105" t="s">
        <v>149</v>
      </c>
      <c r="C59" s="6" t="s">
        <v>149</v>
      </c>
    </row>
    <row r="61" spans="2:7" x14ac:dyDescent="0.25">
      <c r="B61" s="13" t="s">
        <v>168</v>
      </c>
      <c r="C61" s="14" t="s">
        <v>167</v>
      </c>
    </row>
    <row r="62" spans="2:7" x14ac:dyDescent="0.25">
      <c r="B62" s="105" t="s">
        <v>149</v>
      </c>
      <c r="C62" s="6" t="s">
        <v>149</v>
      </c>
    </row>
    <row r="64" spans="2:7" x14ac:dyDescent="0.25">
      <c r="B64" s="13" t="s">
        <v>149</v>
      </c>
      <c r="C64" s="14" t="s">
        <v>149</v>
      </c>
    </row>
    <row r="65" spans="2:7" x14ac:dyDescent="0.25">
      <c r="B65" s="105" t="s">
        <v>149</v>
      </c>
      <c r="C65" s="6" t="s">
        <v>149</v>
      </c>
    </row>
    <row r="67" spans="2:7" x14ac:dyDescent="0.25">
      <c r="B67" s="17" t="s">
        <v>169</v>
      </c>
      <c r="C67" s="14" t="s">
        <v>170</v>
      </c>
    </row>
    <row r="68" spans="2:7" x14ac:dyDescent="0.25">
      <c r="B68" s="16" t="s">
        <v>149</v>
      </c>
      <c r="C68" s="6" t="s">
        <v>149</v>
      </c>
    </row>
    <row r="70" spans="2:7" x14ac:dyDescent="0.25">
      <c r="B70" s="13" t="s">
        <v>171</v>
      </c>
      <c r="C70" s="14" t="s">
        <v>149</v>
      </c>
    </row>
    <row r="72" spans="2:7" x14ac:dyDescent="0.25">
      <c r="B72" s="13" t="s">
        <v>172</v>
      </c>
      <c r="C72" s="23">
        <v>45322</v>
      </c>
      <c r="D72" s="105"/>
      <c r="E72" s="16"/>
      <c r="F72" s="22"/>
    </row>
    <row r="73" spans="2:7" x14ac:dyDescent="0.25">
      <c r="B73" s="13" t="s">
        <v>159</v>
      </c>
      <c r="C73" s="14" t="s">
        <v>160</v>
      </c>
      <c r="D73" s="13" t="s">
        <v>161</v>
      </c>
      <c r="E73" s="17" t="s">
        <v>162</v>
      </c>
      <c r="F73" s="12" t="s">
        <v>163</v>
      </c>
      <c r="G73" s="11"/>
    </row>
    <row r="74" spans="2:7" x14ac:dyDescent="0.25">
      <c r="B74" s="20" t="s">
        <v>149</v>
      </c>
      <c r="C74" s="21" t="s">
        <v>149</v>
      </c>
      <c r="D74" s="20" t="s">
        <v>149</v>
      </c>
      <c r="E74" s="19" t="s">
        <v>149</v>
      </c>
      <c r="F74" s="18" t="s">
        <v>149</v>
      </c>
    </row>
    <row r="75" spans="2:7" x14ac:dyDescent="0.25">
      <c r="B75" s="3" t="s">
        <v>164</v>
      </c>
    </row>
    <row r="76" spans="2:7" x14ac:dyDescent="0.25">
      <c r="B76" s="3"/>
    </row>
    <row r="77" spans="2:7" x14ac:dyDescent="0.25">
      <c r="B77" s="3" t="s">
        <v>165</v>
      </c>
    </row>
    <row r="78" spans="2:7" x14ac:dyDescent="0.25">
      <c r="B78" s="13" t="s">
        <v>166</v>
      </c>
      <c r="C78" s="14" t="s">
        <v>167</v>
      </c>
      <c r="D78" s="3"/>
    </row>
    <row r="79" spans="2:7" x14ac:dyDescent="0.25">
      <c r="B79" s="105" t="s">
        <v>149</v>
      </c>
      <c r="C79" s="6" t="s">
        <v>149</v>
      </c>
    </row>
    <row r="81" spans="2:6" x14ac:dyDescent="0.25">
      <c r="B81" s="13" t="s">
        <v>168</v>
      </c>
      <c r="C81" s="14" t="s">
        <v>167</v>
      </c>
    </row>
    <row r="82" spans="2:6" x14ac:dyDescent="0.25">
      <c r="B82" s="105" t="s">
        <v>149</v>
      </c>
      <c r="C82" s="6" t="s">
        <v>149</v>
      </c>
    </row>
    <row r="84" spans="2:6" x14ac:dyDescent="0.25">
      <c r="B84" s="13" t="s">
        <v>149</v>
      </c>
      <c r="C84" s="14" t="s">
        <v>149</v>
      </c>
    </row>
    <row r="85" spans="2:6" x14ac:dyDescent="0.25">
      <c r="B85" s="105" t="s">
        <v>149</v>
      </c>
      <c r="C85" s="6" t="s">
        <v>149</v>
      </c>
    </row>
    <row r="87" spans="2:6" x14ac:dyDescent="0.25">
      <c r="B87" s="17" t="s">
        <v>169</v>
      </c>
      <c r="C87" s="14" t="s">
        <v>170</v>
      </c>
    </row>
    <row r="88" spans="2:6" x14ac:dyDescent="0.25">
      <c r="B88" s="16" t="s">
        <v>149</v>
      </c>
      <c r="C88" s="6" t="s">
        <v>149</v>
      </c>
    </row>
    <row r="90" spans="2:6" x14ac:dyDescent="0.25">
      <c r="B90" s="13" t="s">
        <v>171</v>
      </c>
      <c r="C90" s="14" t="s">
        <v>149</v>
      </c>
    </row>
    <row r="93" spans="2:6" x14ac:dyDescent="0.25">
      <c r="B93" s="3" t="s">
        <v>173</v>
      </c>
    </row>
    <row r="95" spans="2:6" x14ac:dyDescent="0.25">
      <c r="B95" s="13" t="s">
        <v>159</v>
      </c>
      <c r="C95" s="14" t="s">
        <v>174</v>
      </c>
      <c r="D95" s="13" t="s">
        <v>175</v>
      </c>
      <c r="E95" s="13" t="s">
        <v>176</v>
      </c>
      <c r="F95" s="11"/>
    </row>
    <row r="96" spans="2:6" x14ac:dyDescent="0.25">
      <c r="B96" s="105" t="s">
        <v>149</v>
      </c>
      <c r="C96" s="6" t="s">
        <v>149</v>
      </c>
      <c r="D96" s="105" t="s">
        <v>149</v>
      </c>
      <c r="E96" s="105" t="s">
        <v>149</v>
      </c>
    </row>
    <row r="99" spans="2:80" x14ac:dyDescent="0.25">
      <c r="B99" s="3" t="s">
        <v>177</v>
      </c>
      <c r="C99" s="15" t="s">
        <v>149</v>
      </c>
      <c r="D99" s="3"/>
      <c r="E99" s="3"/>
      <c r="F99" s="11"/>
      <c r="G99" s="11"/>
      <c r="H99" s="11"/>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row>
    <row r="101" spans="2:80" x14ac:dyDescent="0.25">
      <c r="B101" s="3" t="s">
        <v>178</v>
      </c>
    </row>
    <row r="103" spans="2:80" x14ac:dyDescent="0.25">
      <c r="B103" s="13" t="s">
        <v>179</v>
      </c>
      <c r="C103" s="14" t="s">
        <v>167</v>
      </c>
      <c r="D103" s="3"/>
    </row>
    <row r="104" spans="2:80" x14ac:dyDescent="0.25">
      <c r="B104" s="105" t="s">
        <v>149</v>
      </c>
      <c r="C104" s="6" t="s">
        <v>149</v>
      </c>
    </row>
    <row r="107" spans="2:80" x14ac:dyDescent="0.25">
      <c r="B107" s="13" t="s">
        <v>180</v>
      </c>
      <c r="C107" s="14" t="s">
        <v>181</v>
      </c>
      <c r="D107" s="3"/>
    </row>
    <row r="108" spans="2:80" x14ac:dyDescent="0.25">
      <c r="B108" s="105" t="s">
        <v>149</v>
      </c>
      <c r="C108" s="6" t="s">
        <v>149</v>
      </c>
    </row>
    <row r="111" spans="2:80" x14ac:dyDescent="0.25">
      <c r="B111" s="3" t="s">
        <v>182</v>
      </c>
    </row>
    <row r="114" spans="2:80" x14ac:dyDescent="0.25">
      <c r="B114" s="3" t="s">
        <v>183</v>
      </c>
    </row>
    <row r="116" spans="2:80" x14ac:dyDescent="0.25">
      <c r="B116" s="13" t="s">
        <v>159</v>
      </c>
      <c r="C116" s="14" t="s">
        <v>184</v>
      </c>
      <c r="D116" s="13" t="s">
        <v>174</v>
      </c>
      <c r="E116" s="13" t="s">
        <v>175</v>
      </c>
      <c r="F116" s="12" t="s">
        <v>176</v>
      </c>
      <c r="G116" s="11"/>
    </row>
    <row r="117" spans="2:80" x14ac:dyDescent="0.25">
      <c r="B117" s="105" t="s">
        <v>149</v>
      </c>
      <c r="C117" s="6" t="s">
        <v>149</v>
      </c>
      <c r="D117" s="105" t="s">
        <v>149</v>
      </c>
      <c r="E117" s="105" t="s">
        <v>149</v>
      </c>
      <c r="F117" s="10" t="s">
        <v>149</v>
      </c>
    </row>
    <row r="120" spans="2:80" x14ac:dyDescent="0.25">
      <c r="B120" s="3" t="s">
        <v>177</v>
      </c>
      <c r="C120" s="15" t="s">
        <v>149</v>
      </c>
      <c r="D120" s="3"/>
      <c r="E120" s="3"/>
      <c r="F120" s="11"/>
      <c r="G120" s="11"/>
      <c r="H120" s="11"/>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row>
    <row r="122" spans="2:80" x14ac:dyDescent="0.25">
      <c r="B122" s="3" t="s">
        <v>178</v>
      </c>
    </row>
    <row r="124" spans="2:80" x14ac:dyDescent="0.25">
      <c r="B124" s="13" t="s">
        <v>179</v>
      </c>
      <c r="C124" s="14" t="s">
        <v>167</v>
      </c>
      <c r="D124" s="3"/>
    </row>
    <row r="125" spans="2:80" x14ac:dyDescent="0.25">
      <c r="B125" s="105" t="s">
        <v>149</v>
      </c>
      <c r="C125" s="6" t="s">
        <v>149</v>
      </c>
    </row>
    <row r="128" spans="2:80" x14ac:dyDescent="0.25">
      <c r="B128" s="13" t="s">
        <v>180</v>
      </c>
      <c r="C128" s="14" t="s">
        <v>181</v>
      </c>
      <c r="D128" s="3"/>
    </row>
    <row r="129" spans="2:7" x14ac:dyDescent="0.25">
      <c r="B129" s="105" t="s">
        <v>149</v>
      </c>
      <c r="C129" s="6" t="s">
        <v>149</v>
      </c>
    </row>
    <row r="132" spans="2:7" x14ac:dyDescent="0.25">
      <c r="B132" s="3" t="s">
        <v>182</v>
      </c>
    </row>
    <row r="135" spans="2:7" x14ac:dyDescent="0.25">
      <c r="B135" s="3" t="s">
        <v>185</v>
      </c>
    </row>
    <row r="136" spans="2:7" x14ac:dyDescent="0.25">
      <c r="B136" s="13" t="s">
        <v>159</v>
      </c>
      <c r="C136" s="14" t="s">
        <v>186</v>
      </c>
      <c r="D136" s="13" t="s">
        <v>187</v>
      </c>
      <c r="E136" s="13" t="s">
        <v>188</v>
      </c>
      <c r="F136" s="12" t="s">
        <v>189</v>
      </c>
      <c r="G136" s="11"/>
    </row>
    <row r="137" spans="2:7" x14ac:dyDescent="0.25">
      <c r="B137" s="105" t="s">
        <v>149</v>
      </c>
      <c r="C137" s="6" t="s">
        <v>149</v>
      </c>
      <c r="D137" s="105" t="s">
        <v>149</v>
      </c>
      <c r="E137" s="105" t="s">
        <v>149</v>
      </c>
      <c r="F137" s="10" t="s">
        <v>149</v>
      </c>
    </row>
    <row r="138" spans="2:7" x14ac:dyDescent="0.25">
      <c r="B138" s="2" t="s">
        <v>190</v>
      </c>
    </row>
  </sheetData>
  <mergeCells count="3">
    <mergeCell ref="B1:E1"/>
    <mergeCell ref="C3:C7"/>
    <mergeCell ref="D3:D7"/>
  </mergeCells>
  <hyperlinks>
    <hyperlink ref="A1" location="Index!A1" display="Index" xr:uid="{A9CAC87A-6A43-4A5B-BE96-CF143AAD7D78}"/>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61046-1B89-459C-8D43-93AB4168E38C}">
  <sheetPr codeName="Sheet50"/>
  <dimension ref="A1:CB167"/>
  <sheetViews>
    <sheetView workbookViewId="0">
      <selection activeCell="E6" sqref="E6"/>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col min="9" max="256" width="9.140625" style="2"/>
    <col min="257" max="257" width="5.42578125" style="2" bestFit="1" customWidth="1"/>
    <col min="258" max="258" width="130.85546875" style="2" bestFit="1" customWidth="1"/>
    <col min="259" max="259" width="19.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19.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19.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19.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19.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19.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19.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19.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19.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19.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19.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19.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19.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19.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19.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19.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19.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19.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19.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19.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19.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19.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19.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19.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19.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19.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19.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19.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19.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19.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19.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19.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19.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19.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19.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19.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19.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19.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19.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19.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19.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19.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19.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19.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19.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19.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19.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19.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19.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19.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19.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19.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19.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19.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19.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19.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19.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19.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19.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19.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19.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19.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19.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06" t="s">
        <v>103</v>
      </c>
      <c r="C1" s="206"/>
      <c r="D1" s="206"/>
      <c r="E1" s="206"/>
    </row>
    <row r="3" spans="1:9" ht="15" customHeight="1" x14ac:dyDescent="0.25">
      <c r="B3" s="35" t="s">
        <v>387</v>
      </c>
      <c r="C3" s="207"/>
      <c r="D3" s="208"/>
    </row>
    <row r="4" spans="1:9" ht="15" customHeight="1" x14ac:dyDescent="0.25">
      <c r="B4" s="39" t="s">
        <v>388</v>
      </c>
      <c r="C4" s="207"/>
      <c r="D4" s="208"/>
    </row>
    <row r="5" spans="1:9" ht="15" customHeight="1" x14ac:dyDescent="0.25">
      <c r="B5" s="35"/>
      <c r="C5" s="207"/>
      <c r="D5" s="208"/>
    </row>
    <row r="6" spans="1:9" ht="15" customHeight="1" x14ac:dyDescent="0.25">
      <c r="B6" s="39" t="s">
        <v>115</v>
      </c>
      <c r="C6" s="207"/>
      <c r="D6" s="208"/>
    </row>
    <row r="7" spans="1:9" ht="15" customHeight="1" x14ac:dyDescent="0.25">
      <c r="B7" s="39" t="s">
        <v>310</v>
      </c>
      <c r="C7" s="207"/>
      <c r="D7" s="208"/>
    </row>
    <row r="8" spans="1:9" ht="30" customHeight="1" x14ac:dyDescent="0.25">
      <c r="B8" s="109" t="s">
        <v>389</v>
      </c>
      <c r="C8" s="207"/>
      <c r="D8" s="208"/>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281800</v>
      </c>
      <c r="G15" s="5">
        <v>4120.62</v>
      </c>
      <c r="H15" s="5">
        <v>13.49</v>
      </c>
    </row>
    <row r="16" spans="1:9" x14ac:dyDescent="0.25">
      <c r="B16" s="2" t="s">
        <v>1986</v>
      </c>
      <c r="C16" s="4" t="s">
        <v>140</v>
      </c>
      <c r="D16" s="2" t="s">
        <v>222</v>
      </c>
      <c r="E16" s="2" t="s">
        <v>223</v>
      </c>
      <c r="F16" s="5">
        <v>128139</v>
      </c>
      <c r="G16" s="5">
        <v>3656.06</v>
      </c>
      <c r="H16" s="5">
        <v>11.97</v>
      </c>
    </row>
    <row r="17" spans="2:8" x14ac:dyDescent="0.25">
      <c r="B17" s="2" t="s">
        <v>1964</v>
      </c>
      <c r="C17" s="4" t="s">
        <v>140</v>
      </c>
      <c r="D17" s="2" t="s">
        <v>220</v>
      </c>
      <c r="E17" s="2" t="s">
        <v>224</v>
      </c>
      <c r="F17" s="5">
        <v>260211</v>
      </c>
      <c r="G17" s="5">
        <v>2674.71</v>
      </c>
      <c r="H17" s="5">
        <v>8.76</v>
      </c>
    </row>
    <row r="18" spans="2:8" x14ac:dyDescent="0.25">
      <c r="B18" s="2" t="s">
        <v>2550</v>
      </c>
      <c r="C18" s="4" t="s">
        <v>140</v>
      </c>
      <c r="D18" s="2" t="s">
        <v>225</v>
      </c>
      <c r="E18" s="2" t="s">
        <v>226</v>
      </c>
      <c r="F18" s="5">
        <v>132542</v>
      </c>
      <c r="G18" s="5">
        <v>2202.98</v>
      </c>
      <c r="H18" s="5">
        <v>7.21</v>
      </c>
    </row>
    <row r="19" spans="2:8" x14ac:dyDescent="0.25">
      <c r="B19" s="2" t="s">
        <v>2552</v>
      </c>
      <c r="C19" s="4" t="s">
        <v>140</v>
      </c>
      <c r="D19" s="2" t="s">
        <v>234</v>
      </c>
      <c r="E19" s="2" t="s">
        <v>235</v>
      </c>
      <c r="F19" s="5">
        <v>44881</v>
      </c>
      <c r="G19" s="5">
        <v>1561.93</v>
      </c>
      <c r="H19" s="5">
        <v>5.12</v>
      </c>
    </row>
    <row r="20" spans="2:8" x14ac:dyDescent="0.25">
      <c r="B20" s="2" t="s">
        <v>1984</v>
      </c>
      <c r="C20" s="4" t="s">
        <v>140</v>
      </c>
      <c r="D20" s="2" t="s">
        <v>231</v>
      </c>
      <c r="E20" s="2" t="s">
        <v>232</v>
      </c>
      <c r="F20" s="5">
        <v>328750</v>
      </c>
      <c r="G20" s="5">
        <v>1451.27</v>
      </c>
      <c r="H20" s="5">
        <v>4.75</v>
      </c>
    </row>
    <row r="21" spans="2:8" x14ac:dyDescent="0.25">
      <c r="B21" s="2" t="s">
        <v>1983</v>
      </c>
      <c r="C21" s="4" t="s">
        <v>140</v>
      </c>
      <c r="D21" s="2" t="s">
        <v>225</v>
      </c>
      <c r="E21" s="2" t="s">
        <v>228</v>
      </c>
      <c r="F21" s="5">
        <v>38039</v>
      </c>
      <c r="G21" s="5">
        <v>1451.09</v>
      </c>
      <c r="H21" s="5">
        <v>4.75</v>
      </c>
    </row>
    <row r="22" spans="2:8" x14ac:dyDescent="0.25">
      <c r="B22" s="2" t="s">
        <v>2551</v>
      </c>
      <c r="C22" s="4" t="s">
        <v>140</v>
      </c>
      <c r="D22" s="2" t="s">
        <v>220</v>
      </c>
      <c r="E22" s="2" t="s">
        <v>233</v>
      </c>
      <c r="F22" s="5">
        <v>105272</v>
      </c>
      <c r="G22" s="5">
        <v>1123.73</v>
      </c>
      <c r="H22" s="5">
        <v>3.68</v>
      </c>
    </row>
    <row r="23" spans="2:8" x14ac:dyDescent="0.25">
      <c r="B23" s="2" t="s">
        <v>2619</v>
      </c>
      <c r="C23" s="4" t="s">
        <v>140</v>
      </c>
      <c r="D23" s="2" t="s">
        <v>390</v>
      </c>
      <c r="E23" s="2" t="s">
        <v>391</v>
      </c>
      <c r="F23" s="5">
        <v>93889</v>
      </c>
      <c r="G23" s="5">
        <v>1099.1600000000001</v>
      </c>
      <c r="H23" s="5">
        <v>3.6</v>
      </c>
    </row>
    <row r="24" spans="2:8" x14ac:dyDescent="0.25">
      <c r="B24" s="2" t="s">
        <v>1952</v>
      </c>
      <c r="C24" s="4" t="s">
        <v>140</v>
      </c>
      <c r="D24" s="2" t="s">
        <v>220</v>
      </c>
      <c r="E24" s="2" t="s">
        <v>236</v>
      </c>
      <c r="F24" s="5">
        <v>53120</v>
      </c>
      <c r="G24" s="5">
        <v>969.2</v>
      </c>
      <c r="H24" s="5">
        <v>3.17</v>
      </c>
    </row>
    <row r="25" spans="2:8" x14ac:dyDescent="0.25">
      <c r="B25" s="2" t="s">
        <v>392</v>
      </c>
      <c r="C25" s="4" t="s">
        <v>140</v>
      </c>
      <c r="D25" s="2" t="s">
        <v>220</v>
      </c>
      <c r="E25" s="2" t="s">
        <v>393</v>
      </c>
      <c r="F25" s="5">
        <v>142451</v>
      </c>
      <c r="G25" s="5">
        <v>912.61</v>
      </c>
      <c r="H25" s="5">
        <v>2.99</v>
      </c>
    </row>
    <row r="26" spans="2:8" x14ac:dyDescent="0.25">
      <c r="B26" s="2" t="s">
        <v>2561</v>
      </c>
      <c r="C26" s="4" t="s">
        <v>140</v>
      </c>
      <c r="D26" s="2" t="s">
        <v>231</v>
      </c>
      <c r="E26" s="2" t="s">
        <v>256</v>
      </c>
      <c r="F26" s="5">
        <v>33137</v>
      </c>
      <c r="G26" s="5">
        <v>821.93</v>
      </c>
      <c r="H26" s="5">
        <v>2.69</v>
      </c>
    </row>
    <row r="27" spans="2:8" x14ac:dyDescent="0.25">
      <c r="B27" s="2" t="s">
        <v>2620</v>
      </c>
      <c r="C27" s="4" t="s">
        <v>140</v>
      </c>
      <c r="D27" s="2" t="s">
        <v>261</v>
      </c>
      <c r="E27" s="2" t="s">
        <v>394</v>
      </c>
      <c r="F27" s="5">
        <v>10321</v>
      </c>
      <c r="G27" s="5">
        <v>708.41</v>
      </c>
      <c r="H27" s="5">
        <v>2.3199999999999998</v>
      </c>
    </row>
    <row r="28" spans="2:8" x14ac:dyDescent="0.25">
      <c r="B28" s="2" t="s">
        <v>2621</v>
      </c>
      <c r="C28" s="4" t="s">
        <v>140</v>
      </c>
      <c r="D28" s="2" t="s">
        <v>225</v>
      </c>
      <c r="E28" s="2" t="s">
        <v>395</v>
      </c>
      <c r="F28" s="5">
        <v>39280</v>
      </c>
      <c r="G28" s="5">
        <v>618.97</v>
      </c>
      <c r="H28" s="5">
        <v>2.0299999999999998</v>
      </c>
    </row>
    <row r="29" spans="2:8" x14ac:dyDescent="0.25">
      <c r="B29" s="2" t="s">
        <v>2622</v>
      </c>
      <c r="C29" s="4" t="s">
        <v>140</v>
      </c>
      <c r="D29" s="2" t="s">
        <v>396</v>
      </c>
      <c r="E29" s="2" t="s">
        <v>397</v>
      </c>
      <c r="F29" s="5">
        <v>66565</v>
      </c>
      <c r="G29" s="5">
        <v>588.57000000000005</v>
      </c>
      <c r="H29" s="5">
        <v>1.93</v>
      </c>
    </row>
    <row r="30" spans="2:8" x14ac:dyDescent="0.25">
      <c r="B30" s="2" t="s">
        <v>2623</v>
      </c>
      <c r="C30" s="4" t="s">
        <v>140</v>
      </c>
      <c r="D30" s="2" t="s">
        <v>396</v>
      </c>
      <c r="E30" s="2" t="s">
        <v>398</v>
      </c>
      <c r="F30" s="5">
        <v>35532</v>
      </c>
      <c r="G30" s="5">
        <v>587.65</v>
      </c>
      <c r="H30" s="5">
        <v>1.92</v>
      </c>
    </row>
    <row r="31" spans="2:8" x14ac:dyDescent="0.25">
      <c r="B31" s="2" t="s">
        <v>1962</v>
      </c>
      <c r="C31" s="4" t="s">
        <v>140</v>
      </c>
      <c r="D31" s="2" t="s">
        <v>229</v>
      </c>
      <c r="E31" s="2" t="s">
        <v>230</v>
      </c>
      <c r="F31" s="5">
        <v>15478</v>
      </c>
      <c r="G31" s="5">
        <v>572.28</v>
      </c>
      <c r="H31" s="5">
        <v>1.87</v>
      </c>
    </row>
    <row r="32" spans="2:8" x14ac:dyDescent="0.25">
      <c r="B32" s="2" t="s">
        <v>2624</v>
      </c>
      <c r="C32" s="4" t="s">
        <v>140</v>
      </c>
      <c r="D32" s="2" t="s">
        <v>248</v>
      </c>
      <c r="E32" s="2" t="s">
        <v>399</v>
      </c>
      <c r="F32" s="5">
        <v>40065</v>
      </c>
      <c r="G32" s="5">
        <v>568.32000000000005</v>
      </c>
      <c r="H32" s="5">
        <v>1.86</v>
      </c>
    </row>
    <row r="33" spans="2:8" x14ac:dyDescent="0.25">
      <c r="B33" s="2" t="s">
        <v>1968</v>
      </c>
      <c r="C33" s="4" t="s">
        <v>140</v>
      </c>
      <c r="D33" s="2" t="s">
        <v>371</v>
      </c>
      <c r="E33" s="2" t="s">
        <v>400</v>
      </c>
      <c r="F33" s="5">
        <v>176332</v>
      </c>
      <c r="G33" s="5">
        <v>559.94000000000005</v>
      </c>
      <c r="H33" s="5">
        <v>1.83</v>
      </c>
    </row>
    <row r="34" spans="2:8" x14ac:dyDescent="0.25">
      <c r="B34" s="2" t="s">
        <v>2625</v>
      </c>
      <c r="C34" s="4" t="s">
        <v>140</v>
      </c>
      <c r="D34" s="2" t="s">
        <v>396</v>
      </c>
      <c r="E34" s="2" t="s">
        <v>401</v>
      </c>
      <c r="F34" s="5">
        <v>4930</v>
      </c>
      <c r="G34" s="5">
        <v>502.04</v>
      </c>
      <c r="H34" s="5">
        <v>1.64</v>
      </c>
    </row>
    <row r="35" spans="2:8" x14ac:dyDescent="0.25">
      <c r="B35" s="2" t="s">
        <v>2626</v>
      </c>
      <c r="C35" s="4" t="s">
        <v>140</v>
      </c>
      <c r="D35" s="2" t="s">
        <v>229</v>
      </c>
      <c r="E35" s="2" t="s">
        <v>402</v>
      </c>
      <c r="F35" s="5">
        <v>16725</v>
      </c>
      <c r="G35" s="5">
        <v>494.73</v>
      </c>
      <c r="H35" s="5">
        <v>1.62</v>
      </c>
    </row>
    <row r="36" spans="2:8" x14ac:dyDescent="0.25">
      <c r="B36" s="2" t="s">
        <v>2627</v>
      </c>
      <c r="C36" s="4" t="s">
        <v>140</v>
      </c>
      <c r="D36" s="2" t="s">
        <v>371</v>
      </c>
      <c r="E36" s="2" t="s">
        <v>403</v>
      </c>
      <c r="F36" s="5">
        <v>169056</v>
      </c>
      <c r="G36" s="5">
        <v>438.45</v>
      </c>
      <c r="H36" s="5">
        <v>1.44</v>
      </c>
    </row>
    <row r="37" spans="2:8" x14ac:dyDescent="0.25">
      <c r="B37" s="2" t="s">
        <v>2556</v>
      </c>
      <c r="C37" s="4" t="s">
        <v>140</v>
      </c>
      <c r="D37" s="2" t="s">
        <v>242</v>
      </c>
      <c r="E37" s="2" t="s">
        <v>243</v>
      </c>
      <c r="F37" s="5">
        <v>4283</v>
      </c>
      <c r="G37" s="5">
        <v>435.49</v>
      </c>
      <c r="H37" s="5">
        <v>1.43</v>
      </c>
    </row>
    <row r="38" spans="2:8" x14ac:dyDescent="0.25">
      <c r="B38" s="2" t="s">
        <v>2628</v>
      </c>
      <c r="C38" s="4" t="s">
        <v>140</v>
      </c>
      <c r="D38" s="2" t="s">
        <v>361</v>
      </c>
      <c r="E38" s="2" t="s">
        <v>404</v>
      </c>
      <c r="F38" s="5">
        <v>299126</v>
      </c>
      <c r="G38" s="5">
        <v>406.51</v>
      </c>
      <c r="H38" s="5">
        <v>1.33</v>
      </c>
    </row>
    <row r="39" spans="2:8" x14ac:dyDescent="0.25">
      <c r="B39" s="2" t="s">
        <v>2629</v>
      </c>
      <c r="C39" s="4" t="s">
        <v>140</v>
      </c>
      <c r="D39" s="2" t="s">
        <v>220</v>
      </c>
      <c r="E39" s="2" t="s">
        <v>405</v>
      </c>
      <c r="F39" s="5">
        <v>24226</v>
      </c>
      <c r="G39" s="5">
        <v>371.65</v>
      </c>
      <c r="H39" s="5">
        <v>1.22</v>
      </c>
    </row>
    <row r="40" spans="2:8" x14ac:dyDescent="0.25">
      <c r="B40" s="2" t="s">
        <v>1965</v>
      </c>
      <c r="C40" s="4" t="s">
        <v>140</v>
      </c>
      <c r="D40" s="2" t="s">
        <v>406</v>
      </c>
      <c r="E40" s="2" t="s">
        <v>407</v>
      </c>
      <c r="F40" s="5">
        <v>13230</v>
      </c>
      <c r="G40" s="5">
        <v>331.48</v>
      </c>
      <c r="H40" s="5">
        <v>1.0900000000000001</v>
      </c>
    </row>
    <row r="41" spans="2:8" x14ac:dyDescent="0.25">
      <c r="B41" s="2" t="s">
        <v>2630</v>
      </c>
      <c r="C41" s="4" t="s">
        <v>140</v>
      </c>
      <c r="D41" s="2" t="s">
        <v>261</v>
      </c>
      <c r="E41" s="2" t="s">
        <v>408</v>
      </c>
      <c r="F41" s="5">
        <v>20113</v>
      </c>
      <c r="G41" s="5">
        <v>327.27</v>
      </c>
      <c r="H41" s="5">
        <v>1.07</v>
      </c>
    </row>
    <row r="42" spans="2:8" x14ac:dyDescent="0.25">
      <c r="B42" s="2" t="s">
        <v>2631</v>
      </c>
      <c r="C42" s="4" t="s">
        <v>140</v>
      </c>
      <c r="D42" s="2" t="s">
        <v>225</v>
      </c>
      <c r="E42" s="2" t="s">
        <v>409</v>
      </c>
      <c r="F42" s="5">
        <v>23158</v>
      </c>
      <c r="G42" s="5">
        <v>308.8</v>
      </c>
      <c r="H42" s="5">
        <v>1.01</v>
      </c>
    </row>
    <row r="43" spans="2:8" x14ac:dyDescent="0.25">
      <c r="B43" s="2" t="s">
        <v>2632</v>
      </c>
      <c r="C43" s="4" t="s">
        <v>140</v>
      </c>
      <c r="D43" s="2" t="s">
        <v>361</v>
      </c>
      <c r="E43" s="2" t="s">
        <v>410</v>
      </c>
      <c r="F43" s="5">
        <v>35349</v>
      </c>
      <c r="G43" s="5">
        <v>289.31</v>
      </c>
      <c r="H43" s="5">
        <v>0.95</v>
      </c>
    </row>
    <row r="44" spans="2:8" x14ac:dyDescent="0.25">
      <c r="B44" s="2" t="s">
        <v>2573</v>
      </c>
      <c r="C44" s="4" t="s">
        <v>140</v>
      </c>
      <c r="D44" s="2" t="s">
        <v>225</v>
      </c>
      <c r="E44" s="2" t="s">
        <v>283</v>
      </c>
      <c r="F44" s="5">
        <v>52271</v>
      </c>
      <c r="G44" s="5">
        <v>249.75</v>
      </c>
      <c r="H44" s="5">
        <v>0.82</v>
      </c>
    </row>
    <row r="45" spans="2:8" x14ac:dyDescent="0.25">
      <c r="B45" s="3" t="s">
        <v>200</v>
      </c>
      <c r="C45" s="15"/>
      <c r="D45" s="3"/>
      <c r="E45" s="3"/>
      <c r="F45" s="11"/>
      <c r="G45" s="11">
        <f>SUM(G12:G44)</f>
        <v>30404.910000000003</v>
      </c>
      <c r="H45" s="11">
        <f>SUM(H12:H44)</f>
        <v>99.56</v>
      </c>
    </row>
    <row r="46" spans="2:8" x14ac:dyDescent="0.25">
      <c r="B46" s="3" t="s">
        <v>303</v>
      </c>
      <c r="C46" s="15"/>
      <c r="D46" s="3"/>
      <c r="E46" s="3"/>
      <c r="F46" s="11"/>
      <c r="G46" s="11">
        <v>135.18</v>
      </c>
      <c r="H46" s="11">
        <v>0.44</v>
      </c>
    </row>
    <row r="47" spans="2:8" x14ac:dyDescent="0.25">
      <c r="B47" s="3" t="s">
        <v>142</v>
      </c>
      <c r="C47" s="15"/>
      <c r="D47" s="3"/>
      <c r="E47" s="3"/>
      <c r="F47" s="11"/>
      <c r="G47" s="11">
        <v>30540.09</v>
      </c>
      <c r="H47" s="11">
        <v>100</v>
      </c>
    </row>
    <row r="48" spans="2:8" x14ac:dyDescent="0.25">
      <c r="B48" s="3" t="s">
        <v>143</v>
      </c>
      <c r="C48" s="15"/>
      <c r="D48" s="3"/>
      <c r="E48" s="3"/>
      <c r="F48" s="11"/>
      <c r="G48" s="11">
        <v>-4.4406961800011118</v>
      </c>
      <c r="H48" s="11">
        <v>0</v>
      </c>
    </row>
    <row r="49" spans="2:8" x14ac:dyDescent="0.25">
      <c r="B49" s="3" t="s">
        <v>144</v>
      </c>
      <c r="C49" s="15"/>
      <c r="D49" s="3"/>
      <c r="E49" s="3"/>
      <c r="F49" s="11"/>
      <c r="G49" s="11">
        <v>30535.649303819999</v>
      </c>
      <c r="H49" s="11">
        <v>100</v>
      </c>
    </row>
    <row r="50" spans="2:8" x14ac:dyDescent="0.25">
      <c r="B50" s="2" t="s">
        <v>145</v>
      </c>
    </row>
    <row r="51" spans="2:8" x14ac:dyDescent="0.25">
      <c r="B51" s="3" t="s">
        <v>146</v>
      </c>
    </row>
    <row r="52" spans="2:8" x14ac:dyDescent="0.25">
      <c r="B52" s="3" t="s">
        <v>147</v>
      </c>
      <c r="C52" s="4" t="s">
        <v>148</v>
      </c>
    </row>
    <row r="53" spans="2:8" x14ac:dyDescent="0.25">
      <c r="B53" s="3" t="s">
        <v>150</v>
      </c>
      <c r="C53" s="4" t="s">
        <v>149</v>
      </c>
    </row>
    <row r="54" spans="2:8" x14ac:dyDescent="0.25">
      <c r="B54" s="3" t="s">
        <v>202</v>
      </c>
      <c r="C54" s="4" t="s">
        <v>149</v>
      </c>
    </row>
    <row r="55" spans="2:8" x14ac:dyDescent="0.25">
      <c r="B55" s="3" t="s">
        <v>151</v>
      </c>
      <c r="C55" s="4" t="s">
        <v>152</v>
      </c>
    </row>
    <row r="56" spans="2:8" x14ac:dyDescent="0.25">
      <c r="B56" s="3" t="s">
        <v>411</v>
      </c>
      <c r="C56" s="15"/>
    </row>
    <row r="57" spans="2:8" x14ac:dyDescent="0.25">
      <c r="B57" s="3" t="s">
        <v>412</v>
      </c>
      <c r="C57" s="15"/>
    </row>
    <row r="58" spans="2:8" x14ac:dyDescent="0.25">
      <c r="B58" s="3" t="s">
        <v>413</v>
      </c>
      <c r="C58" s="15"/>
    </row>
    <row r="59" spans="2:8" x14ac:dyDescent="0.25">
      <c r="B59" s="3" t="s">
        <v>414</v>
      </c>
      <c r="C59" s="15"/>
    </row>
    <row r="60" spans="2:8" x14ac:dyDescent="0.25">
      <c r="B60" s="3" t="s">
        <v>731</v>
      </c>
      <c r="C60" s="15"/>
    </row>
    <row r="61" spans="2:8" x14ac:dyDescent="0.25">
      <c r="B61" s="2" t="s">
        <v>153</v>
      </c>
    </row>
    <row r="62" spans="2:8" x14ac:dyDescent="0.25">
      <c r="B62" s="2" t="s">
        <v>204</v>
      </c>
    </row>
    <row r="65" spans="2:7" x14ac:dyDescent="0.25">
      <c r="B65" s="13" t="s">
        <v>2546</v>
      </c>
      <c r="C65" s="14"/>
    </row>
    <row r="66" spans="2:7" ht="30" x14ac:dyDescent="0.25">
      <c r="B66" s="13" t="s">
        <v>205</v>
      </c>
      <c r="C66" s="153" t="s">
        <v>206</v>
      </c>
    </row>
    <row r="67" spans="2:7" x14ac:dyDescent="0.25">
      <c r="B67" s="105" t="s">
        <v>207</v>
      </c>
      <c r="C67" s="111" t="s">
        <v>3515</v>
      </c>
    </row>
    <row r="68" spans="2:7" x14ac:dyDescent="0.25">
      <c r="B68" s="105" t="s">
        <v>208</v>
      </c>
      <c r="C68" s="111" t="s">
        <v>3515</v>
      </c>
    </row>
    <row r="69" spans="2:7" x14ac:dyDescent="0.25">
      <c r="B69" s="105" t="s">
        <v>209</v>
      </c>
      <c r="C69" s="111" t="s">
        <v>3515</v>
      </c>
    </row>
    <row r="70" spans="2:7" x14ac:dyDescent="0.25">
      <c r="B70" s="105" t="s">
        <v>210</v>
      </c>
      <c r="C70" s="111" t="s">
        <v>3515</v>
      </c>
    </row>
    <row r="71" spans="2:7" x14ac:dyDescent="0.25">
      <c r="B71" s="105" t="s">
        <v>211</v>
      </c>
      <c r="C71" s="111" t="s">
        <v>3515</v>
      </c>
    </row>
    <row r="72" spans="2:7" x14ac:dyDescent="0.25">
      <c r="B72" s="105" t="s">
        <v>212</v>
      </c>
      <c r="C72" s="111" t="s">
        <v>3515</v>
      </c>
    </row>
    <row r="73" spans="2:7" x14ac:dyDescent="0.25">
      <c r="B73" s="13" t="s">
        <v>213</v>
      </c>
      <c r="C73" s="111" t="s">
        <v>3515</v>
      </c>
    </row>
    <row r="75" spans="2:7" x14ac:dyDescent="0.25">
      <c r="B75" s="105" t="s">
        <v>154</v>
      </c>
      <c r="C75" s="6"/>
      <c r="D75" s="105"/>
    </row>
    <row r="76" spans="2:7" ht="30" x14ac:dyDescent="0.25">
      <c r="B76" s="7" t="s">
        <v>155</v>
      </c>
      <c r="C76" s="8" t="s">
        <v>156</v>
      </c>
      <c r="D76" s="7" t="s">
        <v>157</v>
      </c>
    </row>
    <row r="77" spans="2:7" x14ac:dyDescent="0.25">
      <c r="B77" s="105" t="s">
        <v>149</v>
      </c>
      <c r="C77" s="6" t="s">
        <v>149</v>
      </c>
      <c r="D77" s="105" t="s">
        <v>149</v>
      </c>
    </row>
    <row r="79" spans="2:7" x14ac:dyDescent="0.25">
      <c r="B79" s="13" t="s">
        <v>158</v>
      </c>
      <c r="C79" s="23">
        <v>45322</v>
      </c>
      <c r="D79" s="105"/>
      <c r="E79" s="16"/>
      <c r="F79" s="22"/>
    </row>
    <row r="80" spans="2:7" x14ac:dyDescent="0.25">
      <c r="B80" s="13" t="s">
        <v>159</v>
      </c>
      <c r="C80" s="14" t="s">
        <v>160</v>
      </c>
      <c r="D80" s="13" t="s">
        <v>161</v>
      </c>
      <c r="E80" s="17" t="s">
        <v>162</v>
      </c>
      <c r="F80" s="12" t="s">
        <v>163</v>
      </c>
      <c r="G80" s="11"/>
    </row>
    <row r="81" spans="2:6" x14ac:dyDescent="0.25">
      <c r="B81" s="20" t="s">
        <v>149</v>
      </c>
      <c r="C81" s="21" t="s">
        <v>149</v>
      </c>
      <c r="D81" s="20" t="s">
        <v>149</v>
      </c>
      <c r="E81" s="19" t="s">
        <v>149</v>
      </c>
      <c r="F81" s="18" t="s">
        <v>149</v>
      </c>
    </row>
    <row r="84" spans="2:6" x14ac:dyDescent="0.25">
      <c r="B84" s="3" t="s">
        <v>164</v>
      </c>
    </row>
    <row r="85" spans="2:6" x14ac:dyDescent="0.25">
      <c r="B85" s="3"/>
    </row>
    <row r="86" spans="2:6" x14ac:dyDescent="0.25">
      <c r="B86" s="3" t="s">
        <v>165</v>
      </c>
    </row>
    <row r="87" spans="2:6" x14ac:dyDescent="0.25">
      <c r="B87" s="13" t="s">
        <v>166</v>
      </c>
      <c r="C87" s="14" t="s">
        <v>167</v>
      </c>
      <c r="D87" s="3"/>
    </row>
    <row r="88" spans="2:6" x14ac:dyDescent="0.25">
      <c r="B88" s="105" t="s">
        <v>149</v>
      </c>
      <c r="C88" s="6" t="s">
        <v>149</v>
      </c>
    </row>
    <row r="90" spans="2:6" x14ac:dyDescent="0.25">
      <c r="B90" s="13" t="s">
        <v>168</v>
      </c>
      <c r="C90" s="14" t="s">
        <v>167</v>
      </c>
    </row>
    <row r="91" spans="2:6" x14ac:dyDescent="0.25">
      <c r="B91" s="105" t="s">
        <v>149</v>
      </c>
      <c r="C91" s="6" t="s">
        <v>149</v>
      </c>
    </row>
    <row r="93" spans="2:6" x14ac:dyDescent="0.25">
      <c r="B93" s="13" t="s">
        <v>149</v>
      </c>
      <c r="C93" s="14" t="s">
        <v>149</v>
      </c>
    </row>
    <row r="94" spans="2:6" x14ac:dyDescent="0.25">
      <c r="B94" s="105" t="s">
        <v>149</v>
      </c>
      <c r="C94" s="6" t="s">
        <v>149</v>
      </c>
    </row>
    <row r="96" spans="2:6" x14ac:dyDescent="0.25">
      <c r="B96" s="17" t="s">
        <v>169</v>
      </c>
      <c r="C96" s="14" t="s">
        <v>170</v>
      </c>
    </row>
    <row r="97" spans="2:7" x14ac:dyDescent="0.25">
      <c r="B97" s="16" t="s">
        <v>149</v>
      </c>
      <c r="C97" s="6" t="s">
        <v>149</v>
      </c>
    </row>
    <row r="99" spans="2:7" x14ac:dyDescent="0.25">
      <c r="B99" s="13" t="s">
        <v>171</v>
      </c>
      <c r="C99" s="14" t="s">
        <v>149</v>
      </c>
    </row>
    <row r="101" spans="2:7" x14ac:dyDescent="0.25">
      <c r="B101" s="13" t="s">
        <v>172</v>
      </c>
      <c r="C101" s="23">
        <v>45322</v>
      </c>
      <c r="D101" s="105"/>
      <c r="E101" s="16"/>
      <c r="F101" s="22"/>
    </row>
    <row r="102" spans="2:7" x14ac:dyDescent="0.25">
      <c r="B102" s="13" t="s">
        <v>159</v>
      </c>
      <c r="C102" s="14" t="s">
        <v>160</v>
      </c>
      <c r="D102" s="13" t="s">
        <v>161</v>
      </c>
      <c r="E102" s="17" t="s">
        <v>162</v>
      </c>
      <c r="F102" s="12" t="s">
        <v>163</v>
      </c>
      <c r="G102" s="11"/>
    </row>
    <row r="103" spans="2:7" x14ac:dyDescent="0.25">
      <c r="B103" s="20" t="s">
        <v>149</v>
      </c>
      <c r="C103" s="21" t="s">
        <v>149</v>
      </c>
      <c r="D103" s="20" t="s">
        <v>149</v>
      </c>
      <c r="E103" s="19" t="s">
        <v>149</v>
      </c>
      <c r="F103" s="18" t="s">
        <v>149</v>
      </c>
    </row>
    <row r="104" spans="2:7" x14ac:dyDescent="0.25">
      <c r="B104" s="3" t="s">
        <v>164</v>
      </c>
    </row>
    <row r="105" spans="2:7" x14ac:dyDescent="0.25">
      <c r="B105" s="3"/>
    </row>
    <row r="106" spans="2:7" x14ac:dyDescent="0.25">
      <c r="B106" s="3" t="s">
        <v>165</v>
      </c>
    </row>
    <row r="107" spans="2:7" x14ac:dyDescent="0.25">
      <c r="B107" s="13" t="s">
        <v>166</v>
      </c>
      <c r="C107" s="14" t="s">
        <v>167</v>
      </c>
      <c r="D107" s="3"/>
    </row>
    <row r="108" spans="2:7" x14ac:dyDescent="0.25">
      <c r="B108" s="105" t="s">
        <v>149</v>
      </c>
      <c r="C108" s="6" t="s">
        <v>149</v>
      </c>
    </row>
    <row r="110" spans="2:7" x14ac:dyDescent="0.25">
      <c r="B110" s="13" t="s">
        <v>168</v>
      </c>
      <c r="C110" s="14" t="s">
        <v>167</v>
      </c>
    </row>
    <row r="111" spans="2:7" x14ac:dyDescent="0.25">
      <c r="B111" s="105" t="s">
        <v>149</v>
      </c>
      <c r="C111" s="6" t="s">
        <v>149</v>
      </c>
    </row>
    <row r="113" spans="2:80" x14ac:dyDescent="0.25">
      <c r="B113" s="13" t="s">
        <v>149</v>
      </c>
      <c r="C113" s="14" t="s">
        <v>149</v>
      </c>
    </row>
    <row r="114" spans="2:80" x14ac:dyDescent="0.25">
      <c r="B114" s="105" t="s">
        <v>149</v>
      </c>
      <c r="C114" s="6" t="s">
        <v>149</v>
      </c>
    </row>
    <row r="116" spans="2:80" x14ac:dyDescent="0.25">
      <c r="B116" s="17" t="s">
        <v>169</v>
      </c>
      <c r="C116" s="14" t="s">
        <v>170</v>
      </c>
    </row>
    <row r="117" spans="2:80" x14ac:dyDescent="0.25">
      <c r="B117" s="16" t="s">
        <v>149</v>
      </c>
      <c r="C117" s="6" t="s">
        <v>149</v>
      </c>
    </row>
    <row r="119" spans="2:80" x14ac:dyDescent="0.25">
      <c r="B119" s="13" t="s">
        <v>171</v>
      </c>
      <c r="C119" s="14" t="s">
        <v>149</v>
      </c>
    </row>
    <row r="122" spans="2:80" x14ac:dyDescent="0.25">
      <c r="B122" s="3" t="s">
        <v>173</v>
      </c>
    </row>
    <row r="124" spans="2:80" x14ac:dyDescent="0.25">
      <c r="B124" s="13" t="s">
        <v>159</v>
      </c>
      <c r="C124" s="14" t="s">
        <v>174</v>
      </c>
      <c r="D124" s="13" t="s">
        <v>175</v>
      </c>
      <c r="E124" s="13" t="s">
        <v>176</v>
      </c>
      <c r="F124" s="11"/>
    </row>
    <row r="125" spans="2:80" x14ac:dyDescent="0.25">
      <c r="B125" s="105" t="s">
        <v>149</v>
      </c>
      <c r="C125" s="6" t="s">
        <v>149</v>
      </c>
      <c r="D125" s="105" t="s">
        <v>149</v>
      </c>
      <c r="E125" s="105" t="s">
        <v>149</v>
      </c>
    </row>
    <row r="128" spans="2:80" x14ac:dyDescent="0.25">
      <c r="B128" s="3" t="s">
        <v>177</v>
      </c>
      <c r="C128" s="15" t="s">
        <v>149</v>
      </c>
      <c r="D128" s="3"/>
      <c r="E128" s="3"/>
      <c r="F128" s="11"/>
      <c r="G128" s="11"/>
      <c r="H128" s="11"/>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row>
    <row r="130" spans="2:4" x14ac:dyDescent="0.25">
      <c r="B130" s="3" t="s">
        <v>178</v>
      </c>
    </row>
    <row r="132" spans="2:4" x14ac:dyDescent="0.25">
      <c r="B132" s="13" t="s">
        <v>179</v>
      </c>
      <c r="C132" s="14" t="s">
        <v>167</v>
      </c>
      <c r="D132" s="3"/>
    </row>
    <row r="133" spans="2:4" x14ac:dyDescent="0.25">
      <c r="B133" s="105" t="s">
        <v>149</v>
      </c>
      <c r="C133" s="6" t="s">
        <v>149</v>
      </c>
    </row>
    <row r="136" spans="2:4" x14ac:dyDescent="0.25">
      <c r="B136" s="13" t="s">
        <v>180</v>
      </c>
      <c r="C136" s="14" t="s">
        <v>181</v>
      </c>
      <c r="D136" s="3"/>
    </row>
    <row r="137" spans="2:4" x14ac:dyDescent="0.25">
      <c r="B137" s="105" t="s">
        <v>149</v>
      </c>
      <c r="C137" s="6" t="s">
        <v>149</v>
      </c>
    </row>
    <row r="140" spans="2:4" x14ac:dyDescent="0.25">
      <c r="B140" s="3" t="s">
        <v>182</v>
      </c>
    </row>
    <row r="143" spans="2:4" x14ac:dyDescent="0.25">
      <c r="B143" s="3" t="s">
        <v>183</v>
      </c>
    </row>
    <row r="145" spans="2:80" x14ac:dyDescent="0.25">
      <c r="B145" s="13" t="s">
        <v>159</v>
      </c>
      <c r="C145" s="14" t="s">
        <v>184</v>
      </c>
      <c r="D145" s="13" t="s">
        <v>174</v>
      </c>
      <c r="E145" s="13" t="s">
        <v>175</v>
      </c>
      <c r="F145" s="12" t="s">
        <v>176</v>
      </c>
      <c r="G145" s="11"/>
    </row>
    <row r="146" spans="2:80" x14ac:dyDescent="0.25">
      <c r="B146" s="105" t="s">
        <v>149</v>
      </c>
      <c r="C146" s="6" t="s">
        <v>149</v>
      </c>
      <c r="D146" s="105" t="s">
        <v>149</v>
      </c>
      <c r="E146" s="105" t="s">
        <v>149</v>
      </c>
      <c r="F146" s="10" t="s">
        <v>149</v>
      </c>
    </row>
    <row r="149" spans="2:80" x14ac:dyDescent="0.25">
      <c r="B149" s="3" t="s">
        <v>177</v>
      </c>
      <c r="C149" s="15" t="s">
        <v>149</v>
      </c>
      <c r="D149" s="3"/>
      <c r="E149" s="3"/>
      <c r="F149" s="11"/>
      <c r="G149" s="11"/>
      <c r="H149" s="11"/>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row>
    <row r="151" spans="2:80" x14ac:dyDescent="0.25">
      <c r="B151" s="3" t="s">
        <v>178</v>
      </c>
    </row>
    <row r="153" spans="2:80" x14ac:dyDescent="0.25">
      <c r="B153" s="13" t="s">
        <v>179</v>
      </c>
      <c r="C153" s="14" t="s">
        <v>167</v>
      </c>
      <c r="D153" s="3"/>
    </row>
    <row r="154" spans="2:80" x14ac:dyDescent="0.25">
      <c r="B154" s="105" t="s">
        <v>149</v>
      </c>
      <c r="C154" s="6" t="s">
        <v>149</v>
      </c>
    </row>
    <row r="157" spans="2:80" x14ac:dyDescent="0.25">
      <c r="B157" s="13" t="s">
        <v>180</v>
      </c>
      <c r="C157" s="14" t="s">
        <v>181</v>
      </c>
      <c r="D157" s="3"/>
    </row>
    <row r="158" spans="2:80" x14ac:dyDescent="0.25">
      <c r="B158" s="105" t="s">
        <v>149</v>
      </c>
      <c r="C158" s="6" t="s">
        <v>149</v>
      </c>
    </row>
    <row r="161" spans="2:7" x14ac:dyDescent="0.25">
      <c r="B161" s="3" t="s">
        <v>182</v>
      </c>
    </row>
    <row r="164" spans="2:7" x14ac:dyDescent="0.25">
      <c r="B164" s="3" t="s">
        <v>185</v>
      </c>
    </row>
    <row r="165" spans="2:7" x14ac:dyDescent="0.25">
      <c r="B165" s="13" t="s">
        <v>159</v>
      </c>
      <c r="C165" s="14" t="s">
        <v>186</v>
      </c>
      <c r="D165" s="13" t="s">
        <v>187</v>
      </c>
      <c r="E165" s="13" t="s">
        <v>188</v>
      </c>
      <c r="F165" s="12" t="s">
        <v>189</v>
      </c>
      <c r="G165" s="11"/>
    </row>
    <row r="166" spans="2:7" x14ac:dyDescent="0.25">
      <c r="B166" s="105" t="s">
        <v>149</v>
      </c>
      <c r="C166" s="6" t="s">
        <v>149</v>
      </c>
      <c r="D166" s="105" t="s">
        <v>149</v>
      </c>
      <c r="E166" s="105" t="s">
        <v>149</v>
      </c>
      <c r="F166" s="10" t="s">
        <v>149</v>
      </c>
    </row>
    <row r="167" spans="2:7" x14ac:dyDescent="0.25">
      <c r="B167" s="2" t="s">
        <v>190</v>
      </c>
    </row>
  </sheetData>
  <mergeCells count="3">
    <mergeCell ref="B1:E1"/>
    <mergeCell ref="C3:C8"/>
    <mergeCell ref="D3:D8"/>
  </mergeCells>
  <hyperlinks>
    <hyperlink ref="A1" location="Index!A1" display="Index" xr:uid="{E8279514-5B75-431B-9B41-39230EE0E2E7}"/>
  </hyperlink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F4658-2DEE-4BEB-B41A-6F217DD9E101}">
  <sheetPr codeName="Sheet49"/>
  <dimension ref="A1:CB191"/>
  <sheetViews>
    <sheetView workbookViewId="0">
      <selection activeCell="E4" sqref="E4"/>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101</v>
      </c>
      <c r="C1" s="206"/>
      <c r="D1" s="206"/>
      <c r="E1" s="206"/>
    </row>
    <row r="3" spans="1:9" ht="15" customHeight="1" x14ac:dyDescent="0.25">
      <c r="B3" s="35" t="s">
        <v>416</v>
      </c>
      <c r="C3" s="211"/>
      <c r="D3" s="208"/>
    </row>
    <row r="4" spans="1:9" ht="30" customHeight="1" x14ac:dyDescent="0.25">
      <c r="B4" s="109" t="s">
        <v>417</v>
      </c>
      <c r="C4" s="211"/>
      <c r="D4" s="208"/>
    </row>
    <row r="5" spans="1:9" ht="15" customHeight="1" x14ac:dyDescent="0.25">
      <c r="B5" s="109" t="s">
        <v>115</v>
      </c>
      <c r="C5" s="211"/>
      <c r="D5" s="208"/>
    </row>
    <row r="6" spans="1:9" ht="45" customHeight="1" x14ac:dyDescent="0.25">
      <c r="B6" s="109" t="s">
        <v>418</v>
      </c>
      <c r="C6" s="211"/>
      <c r="D6" s="208"/>
    </row>
    <row r="7" spans="1:9" ht="30" customHeight="1" x14ac:dyDescent="0.25">
      <c r="B7" s="109" t="s">
        <v>116</v>
      </c>
      <c r="C7" s="166" t="s">
        <v>117</v>
      </c>
      <c r="D7" s="166" t="s">
        <v>118</v>
      </c>
    </row>
    <row r="8" spans="1:9" ht="12.75" customHeight="1" x14ac:dyDescent="0.25"/>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801000</v>
      </c>
      <c r="G15" s="5">
        <v>11715.03</v>
      </c>
      <c r="H15" s="5">
        <v>6.82</v>
      </c>
    </row>
    <row r="16" spans="1:9" x14ac:dyDescent="0.25">
      <c r="B16" s="2" t="s">
        <v>1986</v>
      </c>
      <c r="C16" s="4" t="s">
        <v>140</v>
      </c>
      <c r="D16" s="2" t="s">
        <v>222</v>
      </c>
      <c r="E16" s="2" t="s">
        <v>223</v>
      </c>
      <c r="F16" s="5">
        <v>318000</v>
      </c>
      <c r="G16" s="5">
        <v>9073.34</v>
      </c>
      <c r="H16" s="5">
        <v>5.28</v>
      </c>
    </row>
    <row r="17" spans="2:8" x14ac:dyDescent="0.25">
      <c r="B17" s="2" t="s">
        <v>1964</v>
      </c>
      <c r="C17" s="4" t="s">
        <v>140</v>
      </c>
      <c r="D17" s="2" t="s">
        <v>220</v>
      </c>
      <c r="E17" s="2" t="s">
        <v>224</v>
      </c>
      <c r="F17" s="5">
        <v>667000</v>
      </c>
      <c r="G17" s="5">
        <v>6857.76</v>
      </c>
      <c r="H17" s="5">
        <v>3.99</v>
      </c>
    </row>
    <row r="18" spans="2:8" x14ac:dyDescent="0.25">
      <c r="B18" s="2" t="s">
        <v>1984</v>
      </c>
      <c r="C18" s="4" t="s">
        <v>140</v>
      </c>
      <c r="D18" s="2" t="s">
        <v>231</v>
      </c>
      <c r="E18" s="2" t="s">
        <v>232</v>
      </c>
      <c r="F18" s="5">
        <v>1545000</v>
      </c>
      <c r="G18" s="5">
        <v>6821.95</v>
      </c>
      <c r="H18" s="5">
        <v>3.97</v>
      </c>
    </row>
    <row r="19" spans="2:8" x14ac:dyDescent="0.25">
      <c r="B19" s="2" t="s">
        <v>1977</v>
      </c>
      <c r="C19" s="4" t="s">
        <v>140</v>
      </c>
      <c r="D19" s="2" t="s">
        <v>419</v>
      </c>
      <c r="E19" s="2" t="s">
        <v>420</v>
      </c>
      <c r="F19" s="5">
        <v>1377538</v>
      </c>
      <c r="G19" s="5">
        <v>5565.25</v>
      </c>
      <c r="H19" s="5">
        <v>3.24</v>
      </c>
    </row>
    <row r="20" spans="2:8" x14ac:dyDescent="0.25">
      <c r="B20" s="2" t="s">
        <v>1983</v>
      </c>
      <c r="C20" s="4" t="s">
        <v>140</v>
      </c>
      <c r="D20" s="2" t="s">
        <v>225</v>
      </c>
      <c r="E20" s="2" t="s">
        <v>228</v>
      </c>
      <c r="F20" s="5">
        <v>139589</v>
      </c>
      <c r="G20" s="5">
        <v>5326.65</v>
      </c>
      <c r="H20" s="5">
        <v>3.1</v>
      </c>
    </row>
    <row r="21" spans="2:8" x14ac:dyDescent="0.25">
      <c r="B21" s="2" t="s">
        <v>1979</v>
      </c>
      <c r="C21" s="4" t="s">
        <v>140</v>
      </c>
      <c r="D21" s="2" t="s">
        <v>263</v>
      </c>
      <c r="E21" s="2" t="s">
        <v>421</v>
      </c>
      <c r="F21" s="5">
        <v>79015</v>
      </c>
      <c r="G21" s="5">
        <v>5102.28</v>
      </c>
      <c r="H21" s="5">
        <v>2.97</v>
      </c>
    </row>
    <row r="22" spans="2:8" x14ac:dyDescent="0.25">
      <c r="B22" s="2" t="s">
        <v>1975</v>
      </c>
      <c r="C22" s="4" t="s">
        <v>140</v>
      </c>
      <c r="D22" s="2" t="s">
        <v>220</v>
      </c>
      <c r="E22" s="2" t="s">
        <v>227</v>
      </c>
      <c r="F22" s="5">
        <v>2267742</v>
      </c>
      <c r="G22" s="5">
        <v>4498.07</v>
      </c>
      <c r="H22" s="5">
        <v>2.62</v>
      </c>
    </row>
    <row r="23" spans="2:8" x14ac:dyDescent="0.25">
      <c r="B23" s="2" t="s">
        <v>1972</v>
      </c>
      <c r="C23" s="4" t="s">
        <v>140</v>
      </c>
      <c r="D23" s="2" t="s">
        <v>254</v>
      </c>
      <c r="E23" s="2" t="s">
        <v>316</v>
      </c>
      <c r="F23" s="5">
        <v>254600</v>
      </c>
      <c r="G23" s="5">
        <v>4236.29</v>
      </c>
      <c r="H23" s="5">
        <v>2.4700000000000002</v>
      </c>
    </row>
    <row r="24" spans="2:8" x14ac:dyDescent="0.25">
      <c r="B24" s="2" t="s">
        <v>1982</v>
      </c>
      <c r="C24" s="4" t="s">
        <v>140</v>
      </c>
      <c r="D24" s="2" t="s">
        <v>252</v>
      </c>
      <c r="E24" s="2" t="s">
        <v>253</v>
      </c>
      <c r="F24" s="5">
        <v>351000</v>
      </c>
      <c r="G24" s="5">
        <v>3924.18</v>
      </c>
      <c r="H24" s="5">
        <v>2.29</v>
      </c>
    </row>
    <row r="25" spans="2:8" x14ac:dyDescent="0.25">
      <c r="B25" s="2" t="s">
        <v>1981</v>
      </c>
      <c r="C25" s="4" t="s">
        <v>140</v>
      </c>
      <c r="D25" s="2" t="s">
        <v>246</v>
      </c>
      <c r="E25" s="2" t="s">
        <v>422</v>
      </c>
      <c r="F25" s="5">
        <v>261000</v>
      </c>
      <c r="G25" s="5">
        <v>3923.74</v>
      </c>
      <c r="H25" s="5">
        <v>2.29</v>
      </c>
    </row>
    <row r="26" spans="2:8" x14ac:dyDescent="0.25">
      <c r="B26" s="2" t="s">
        <v>1980</v>
      </c>
      <c r="C26" s="4" t="s">
        <v>140</v>
      </c>
      <c r="D26" s="2" t="s">
        <v>242</v>
      </c>
      <c r="E26" s="2" t="s">
        <v>270</v>
      </c>
      <c r="F26" s="5">
        <v>152000</v>
      </c>
      <c r="G26" s="5">
        <v>3867.34</v>
      </c>
      <c r="H26" s="5">
        <v>2.25</v>
      </c>
    </row>
    <row r="27" spans="2:8" x14ac:dyDescent="0.25">
      <c r="B27" s="2" t="s">
        <v>1978</v>
      </c>
      <c r="C27" s="4" t="s">
        <v>140</v>
      </c>
      <c r="D27" s="2" t="s">
        <v>423</v>
      </c>
      <c r="E27" s="2" t="s">
        <v>424</v>
      </c>
      <c r="F27" s="5">
        <v>380000</v>
      </c>
      <c r="G27" s="5">
        <v>3809.12</v>
      </c>
      <c r="H27" s="5">
        <v>2.2200000000000002</v>
      </c>
    </row>
    <row r="28" spans="2:8" x14ac:dyDescent="0.25">
      <c r="B28" s="2" t="s">
        <v>1958</v>
      </c>
      <c r="C28" s="4" t="s">
        <v>140</v>
      </c>
      <c r="D28" s="2" t="s">
        <v>238</v>
      </c>
      <c r="E28" s="2" t="s">
        <v>260</v>
      </c>
      <c r="F28" s="5">
        <v>1007500</v>
      </c>
      <c r="G28" s="5">
        <v>3374.62</v>
      </c>
      <c r="H28" s="5">
        <v>1.97</v>
      </c>
    </row>
    <row r="29" spans="2:8" x14ac:dyDescent="0.25">
      <c r="B29" s="2" t="s">
        <v>1965</v>
      </c>
      <c r="C29" s="4" t="s">
        <v>140</v>
      </c>
      <c r="D29" s="2" t="s">
        <v>406</v>
      </c>
      <c r="E29" s="2" t="s">
        <v>407</v>
      </c>
      <c r="F29" s="5">
        <v>132000</v>
      </c>
      <c r="G29" s="5">
        <v>3307.92</v>
      </c>
      <c r="H29" s="5">
        <v>1.93</v>
      </c>
    </row>
    <row r="30" spans="2:8" x14ac:dyDescent="0.25">
      <c r="B30" s="2" t="s">
        <v>1970</v>
      </c>
      <c r="C30" s="4" t="s">
        <v>140</v>
      </c>
      <c r="D30" s="2" t="s">
        <v>229</v>
      </c>
      <c r="E30" s="2" t="s">
        <v>269</v>
      </c>
      <c r="F30" s="5">
        <v>297000</v>
      </c>
      <c r="G30" s="5">
        <v>3256.31</v>
      </c>
      <c r="H30" s="5">
        <v>1.9</v>
      </c>
    </row>
    <row r="31" spans="2:8" x14ac:dyDescent="0.25">
      <c r="B31" s="2" t="s">
        <v>1969</v>
      </c>
      <c r="C31" s="4" t="s">
        <v>140</v>
      </c>
      <c r="D31" s="2" t="s">
        <v>229</v>
      </c>
      <c r="E31" s="2" t="s">
        <v>425</v>
      </c>
      <c r="F31" s="5">
        <v>72000</v>
      </c>
      <c r="G31" s="5">
        <v>3194.68</v>
      </c>
      <c r="H31" s="5">
        <v>1.86</v>
      </c>
    </row>
    <row r="32" spans="2:8" x14ac:dyDescent="0.25">
      <c r="B32" s="2" t="s">
        <v>1976</v>
      </c>
      <c r="C32" s="4" t="s">
        <v>140</v>
      </c>
      <c r="D32" s="2" t="s">
        <v>271</v>
      </c>
      <c r="E32" s="2" t="s">
        <v>272</v>
      </c>
      <c r="F32" s="5">
        <v>8800</v>
      </c>
      <c r="G32" s="5">
        <v>3027.93</v>
      </c>
      <c r="H32" s="5">
        <v>1.76</v>
      </c>
    </row>
    <row r="33" spans="2:8" x14ac:dyDescent="0.25">
      <c r="B33" s="2" t="s">
        <v>1967</v>
      </c>
      <c r="C33" s="4" t="s">
        <v>140</v>
      </c>
      <c r="D33" s="2" t="s">
        <v>292</v>
      </c>
      <c r="E33" s="2" t="s">
        <v>426</v>
      </c>
      <c r="F33" s="5">
        <v>45850</v>
      </c>
      <c r="G33" s="5">
        <v>2984.47</v>
      </c>
      <c r="H33" s="5">
        <v>1.74</v>
      </c>
    </row>
    <row r="34" spans="2:8" x14ac:dyDescent="0.25">
      <c r="B34" s="2" t="s">
        <v>1974</v>
      </c>
      <c r="C34" s="4" t="s">
        <v>140</v>
      </c>
      <c r="D34" s="2" t="s">
        <v>280</v>
      </c>
      <c r="E34" s="2" t="s">
        <v>427</v>
      </c>
      <c r="F34" s="5">
        <v>564000</v>
      </c>
      <c r="G34" s="5">
        <v>2930.26</v>
      </c>
      <c r="H34" s="5">
        <v>1.71</v>
      </c>
    </row>
    <row r="35" spans="2:8" x14ac:dyDescent="0.25">
      <c r="B35" s="2" t="s">
        <v>1968</v>
      </c>
      <c r="C35" s="4" t="s">
        <v>140</v>
      </c>
      <c r="D35" s="2" t="s">
        <v>371</v>
      </c>
      <c r="E35" s="2" t="s">
        <v>400</v>
      </c>
      <c r="F35" s="5">
        <v>890000</v>
      </c>
      <c r="G35" s="5">
        <v>2825.75</v>
      </c>
      <c r="H35" s="5">
        <v>1.65</v>
      </c>
    </row>
    <row r="36" spans="2:8" x14ac:dyDescent="0.25">
      <c r="B36" s="2" t="s">
        <v>2627</v>
      </c>
      <c r="C36" s="4" t="s">
        <v>140</v>
      </c>
      <c r="D36" s="2" t="s">
        <v>371</v>
      </c>
      <c r="E36" s="2" t="s">
        <v>403</v>
      </c>
      <c r="F36" s="5">
        <v>1080000</v>
      </c>
      <c r="G36" s="5">
        <v>2800.44</v>
      </c>
      <c r="H36" s="5">
        <v>1.63</v>
      </c>
    </row>
    <row r="37" spans="2:8" x14ac:dyDescent="0.25">
      <c r="B37" s="2" t="s">
        <v>1952</v>
      </c>
      <c r="C37" s="4" t="s">
        <v>140</v>
      </c>
      <c r="D37" s="2" t="s">
        <v>220</v>
      </c>
      <c r="E37" s="2" t="s">
        <v>236</v>
      </c>
      <c r="F37" s="5">
        <v>153000</v>
      </c>
      <c r="G37" s="5">
        <v>2792.63</v>
      </c>
      <c r="H37" s="5">
        <v>1.63</v>
      </c>
    </row>
    <row r="38" spans="2:8" x14ac:dyDescent="0.25">
      <c r="B38" s="2" t="s">
        <v>1966</v>
      </c>
      <c r="C38" s="4" t="s">
        <v>140</v>
      </c>
      <c r="D38" s="2" t="s">
        <v>278</v>
      </c>
      <c r="E38" s="2" t="s">
        <v>279</v>
      </c>
      <c r="F38" s="5">
        <v>72000</v>
      </c>
      <c r="G38" s="5">
        <v>2730.74</v>
      </c>
      <c r="H38" s="5">
        <v>1.59</v>
      </c>
    </row>
    <row r="39" spans="2:8" x14ac:dyDescent="0.25">
      <c r="B39" s="2" t="s">
        <v>1973</v>
      </c>
      <c r="C39" s="4" t="s">
        <v>140</v>
      </c>
      <c r="D39" s="2" t="s">
        <v>225</v>
      </c>
      <c r="E39" s="2" t="s">
        <v>428</v>
      </c>
      <c r="F39" s="5">
        <v>319200</v>
      </c>
      <c r="G39" s="5">
        <v>2712.56</v>
      </c>
      <c r="H39" s="5">
        <v>1.58</v>
      </c>
    </row>
    <row r="40" spans="2:8" x14ac:dyDescent="0.25">
      <c r="B40" s="2" t="s">
        <v>1971</v>
      </c>
      <c r="C40" s="4" t="s">
        <v>140</v>
      </c>
      <c r="D40" s="2" t="s">
        <v>248</v>
      </c>
      <c r="E40" s="2" t="s">
        <v>429</v>
      </c>
      <c r="F40" s="5">
        <v>216000</v>
      </c>
      <c r="G40" s="5">
        <v>2484.86</v>
      </c>
      <c r="H40" s="5">
        <v>1.45</v>
      </c>
    </row>
    <row r="41" spans="2:8" x14ac:dyDescent="0.25">
      <c r="B41" s="2" t="s">
        <v>1961</v>
      </c>
      <c r="C41" s="4" t="s">
        <v>140</v>
      </c>
      <c r="D41" s="2" t="s">
        <v>396</v>
      </c>
      <c r="E41" s="2" t="s">
        <v>430</v>
      </c>
      <c r="F41" s="5">
        <v>52600</v>
      </c>
      <c r="G41" s="5">
        <v>2430.94</v>
      </c>
      <c r="H41" s="5">
        <v>1.42</v>
      </c>
    </row>
    <row r="42" spans="2:8" x14ac:dyDescent="0.25">
      <c r="B42" s="2" t="s">
        <v>1960</v>
      </c>
      <c r="C42" s="4" t="s">
        <v>140</v>
      </c>
      <c r="D42" s="2" t="s">
        <v>246</v>
      </c>
      <c r="E42" s="2" t="s">
        <v>431</v>
      </c>
      <c r="F42" s="5">
        <v>54000</v>
      </c>
      <c r="G42" s="5">
        <v>2345.3000000000002</v>
      </c>
      <c r="H42" s="5">
        <v>1.37</v>
      </c>
    </row>
    <row r="43" spans="2:8" x14ac:dyDescent="0.25">
      <c r="B43" s="2" t="s">
        <v>2575</v>
      </c>
      <c r="C43" s="4" t="s">
        <v>140</v>
      </c>
      <c r="D43" s="2" t="s">
        <v>229</v>
      </c>
      <c r="E43" s="2" t="s">
        <v>285</v>
      </c>
      <c r="F43" s="5">
        <v>27000</v>
      </c>
      <c r="G43" s="5">
        <v>2228.5</v>
      </c>
      <c r="H43" s="5">
        <v>1.3</v>
      </c>
    </row>
    <row r="44" spans="2:8" x14ac:dyDescent="0.25">
      <c r="B44" s="2" t="s">
        <v>432</v>
      </c>
      <c r="C44" s="4" t="s">
        <v>140</v>
      </c>
      <c r="D44" s="2" t="s">
        <v>332</v>
      </c>
      <c r="E44" s="2" t="s">
        <v>433</v>
      </c>
      <c r="F44" s="5">
        <v>75000</v>
      </c>
      <c r="G44" s="5">
        <v>2123.48</v>
      </c>
      <c r="H44" s="5">
        <v>1.24</v>
      </c>
    </row>
    <row r="45" spans="2:8" x14ac:dyDescent="0.25">
      <c r="B45" s="2" t="s">
        <v>1962</v>
      </c>
      <c r="C45" s="4" t="s">
        <v>140</v>
      </c>
      <c r="D45" s="2" t="s">
        <v>229</v>
      </c>
      <c r="E45" s="2" t="s">
        <v>230</v>
      </c>
      <c r="F45" s="5">
        <v>56500</v>
      </c>
      <c r="G45" s="5">
        <v>2089.12</v>
      </c>
      <c r="H45" s="5">
        <v>1.22</v>
      </c>
    </row>
    <row r="46" spans="2:8" x14ac:dyDescent="0.25">
      <c r="B46" s="2" t="s">
        <v>1957</v>
      </c>
      <c r="C46" s="4" t="s">
        <v>140</v>
      </c>
      <c r="D46" s="2" t="s">
        <v>434</v>
      </c>
      <c r="E46" s="2" t="s">
        <v>435</v>
      </c>
      <c r="F46" s="5">
        <v>1073000</v>
      </c>
      <c r="G46" s="5">
        <v>1994.71</v>
      </c>
      <c r="H46" s="5">
        <v>1.1599999999999999</v>
      </c>
    </row>
    <row r="47" spans="2:8" x14ac:dyDescent="0.25">
      <c r="B47" s="2" t="s">
        <v>2599</v>
      </c>
      <c r="C47" s="4" t="s">
        <v>140</v>
      </c>
      <c r="D47" s="2" t="s">
        <v>266</v>
      </c>
      <c r="E47" s="2" t="s">
        <v>336</v>
      </c>
      <c r="F47" s="5">
        <v>380000</v>
      </c>
      <c r="G47" s="5">
        <v>1994.05</v>
      </c>
      <c r="H47" s="5">
        <v>1.1599999999999999</v>
      </c>
    </row>
    <row r="48" spans="2:8" x14ac:dyDescent="0.25">
      <c r="B48" s="2" t="s">
        <v>1959</v>
      </c>
      <c r="C48" s="4" t="s">
        <v>140</v>
      </c>
      <c r="D48" s="2" t="s">
        <v>436</v>
      </c>
      <c r="E48" s="2" t="s">
        <v>437</v>
      </c>
      <c r="F48" s="5">
        <v>100000</v>
      </c>
      <c r="G48" s="5">
        <v>1973.8</v>
      </c>
      <c r="H48" s="5">
        <v>1.1499999999999999</v>
      </c>
    </row>
    <row r="49" spans="2:8" x14ac:dyDescent="0.25">
      <c r="B49" s="2" t="s">
        <v>1943</v>
      </c>
      <c r="C49" s="4" t="s">
        <v>140</v>
      </c>
      <c r="D49" s="2" t="s">
        <v>246</v>
      </c>
      <c r="E49" s="2" t="s">
        <v>325</v>
      </c>
      <c r="F49" s="5">
        <v>275000</v>
      </c>
      <c r="G49" s="5">
        <v>1858.59</v>
      </c>
      <c r="H49" s="5">
        <v>1.08</v>
      </c>
    </row>
    <row r="50" spans="2:8" x14ac:dyDescent="0.25">
      <c r="B50" s="2" t="s">
        <v>2633</v>
      </c>
      <c r="C50" s="4" t="s">
        <v>140</v>
      </c>
      <c r="D50" s="2" t="s">
        <v>261</v>
      </c>
      <c r="E50" s="2" t="s">
        <v>438</v>
      </c>
      <c r="F50" s="5">
        <v>129000</v>
      </c>
      <c r="G50" s="5">
        <v>1799.49</v>
      </c>
      <c r="H50" s="5">
        <v>1.05</v>
      </c>
    </row>
    <row r="51" spans="2:8" x14ac:dyDescent="0.25">
      <c r="B51" s="2" t="s">
        <v>1953</v>
      </c>
      <c r="C51" s="4" t="s">
        <v>140</v>
      </c>
      <c r="D51" s="2" t="s">
        <v>229</v>
      </c>
      <c r="E51" s="2" t="s">
        <v>439</v>
      </c>
      <c r="F51" s="5">
        <v>30000</v>
      </c>
      <c r="G51" s="5">
        <v>1797.33</v>
      </c>
      <c r="H51" s="5">
        <v>1.05</v>
      </c>
    </row>
    <row r="52" spans="2:8" x14ac:dyDescent="0.25">
      <c r="B52" s="2" t="s">
        <v>1956</v>
      </c>
      <c r="C52" s="4" t="s">
        <v>140</v>
      </c>
      <c r="D52" s="2" t="s">
        <v>254</v>
      </c>
      <c r="E52" s="2" t="s">
        <v>255</v>
      </c>
      <c r="F52" s="5">
        <v>162781</v>
      </c>
      <c r="G52" s="5">
        <v>1773.91</v>
      </c>
      <c r="H52" s="5">
        <v>1.03</v>
      </c>
    </row>
    <row r="53" spans="2:8" x14ac:dyDescent="0.25">
      <c r="B53" s="2" t="s">
        <v>1947</v>
      </c>
      <c r="C53" s="4" t="s">
        <v>140</v>
      </c>
      <c r="D53" s="2" t="s">
        <v>238</v>
      </c>
      <c r="E53" s="2" t="s">
        <v>440</v>
      </c>
      <c r="F53" s="5">
        <v>7470</v>
      </c>
      <c r="G53" s="5">
        <v>1760.54</v>
      </c>
      <c r="H53" s="5">
        <v>1.03</v>
      </c>
    </row>
    <row r="54" spans="2:8" x14ac:dyDescent="0.25">
      <c r="B54" s="2" t="s">
        <v>1946</v>
      </c>
      <c r="C54" s="4" t="s">
        <v>140</v>
      </c>
      <c r="D54" s="2" t="s">
        <v>266</v>
      </c>
      <c r="E54" s="2" t="s">
        <v>267</v>
      </c>
      <c r="F54" s="5">
        <v>189400</v>
      </c>
      <c r="G54" s="5">
        <v>1760.28</v>
      </c>
      <c r="H54" s="5">
        <v>1.03</v>
      </c>
    </row>
    <row r="55" spans="2:8" x14ac:dyDescent="0.25">
      <c r="B55" s="2" t="s">
        <v>1963</v>
      </c>
      <c r="C55" s="4" t="s">
        <v>140</v>
      </c>
      <c r="D55" s="2" t="s">
        <v>258</v>
      </c>
      <c r="E55" s="2" t="s">
        <v>441</v>
      </c>
      <c r="F55" s="5">
        <v>124996</v>
      </c>
      <c r="G55" s="5">
        <v>1755.63</v>
      </c>
      <c r="H55" s="5">
        <v>1.02</v>
      </c>
    </row>
    <row r="56" spans="2:8" x14ac:dyDescent="0.25">
      <c r="B56" s="2" t="s">
        <v>1950</v>
      </c>
      <c r="C56" s="4" t="s">
        <v>140</v>
      </c>
      <c r="D56" s="2" t="s">
        <v>290</v>
      </c>
      <c r="E56" s="2" t="s">
        <v>442</v>
      </c>
      <c r="F56" s="5">
        <v>650000</v>
      </c>
      <c r="G56" s="5">
        <v>1749.15</v>
      </c>
      <c r="H56" s="5">
        <v>1.02</v>
      </c>
    </row>
    <row r="57" spans="2:8" x14ac:dyDescent="0.25">
      <c r="B57" s="2" t="s">
        <v>1948</v>
      </c>
      <c r="C57" s="4" t="s">
        <v>140</v>
      </c>
      <c r="D57" s="2" t="s">
        <v>229</v>
      </c>
      <c r="E57" s="2" t="s">
        <v>443</v>
      </c>
      <c r="F57" s="5">
        <v>630000</v>
      </c>
      <c r="G57" s="5">
        <v>1737.54</v>
      </c>
      <c r="H57" s="5">
        <v>1.01</v>
      </c>
    </row>
    <row r="58" spans="2:8" x14ac:dyDescent="0.25">
      <c r="B58" s="2" t="s">
        <v>2634</v>
      </c>
      <c r="C58" s="4" t="s">
        <v>140</v>
      </c>
      <c r="D58" s="2" t="s">
        <v>225</v>
      </c>
      <c r="E58" s="2" t="s">
        <v>444</v>
      </c>
      <c r="F58" s="5">
        <v>29000</v>
      </c>
      <c r="G58" s="5">
        <v>1580.08</v>
      </c>
      <c r="H58" s="5">
        <v>0.92</v>
      </c>
    </row>
    <row r="59" spans="2:8" x14ac:dyDescent="0.25">
      <c r="B59" s="2" t="s">
        <v>1955</v>
      </c>
      <c r="C59" s="4" t="s">
        <v>140</v>
      </c>
      <c r="D59" s="2" t="s">
        <v>445</v>
      </c>
      <c r="E59" s="2" t="s">
        <v>446</v>
      </c>
      <c r="F59" s="5">
        <v>451960</v>
      </c>
      <c r="G59" s="5">
        <v>1574.85</v>
      </c>
      <c r="H59" s="5">
        <v>0.92</v>
      </c>
    </row>
    <row r="60" spans="2:8" x14ac:dyDescent="0.25">
      <c r="B60" s="2" t="s">
        <v>1951</v>
      </c>
      <c r="C60" s="4" t="s">
        <v>140</v>
      </c>
      <c r="D60" s="2" t="s">
        <v>280</v>
      </c>
      <c r="E60" s="2" t="s">
        <v>281</v>
      </c>
      <c r="F60" s="5">
        <v>183750</v>
      </c>
      <c r="G60" s="5">
        <v>1527.88</v>
      </c>
      <c r="H60" s="5">
        <v>0.89</v>
      </c>
    </row>
    <row r="61" spans="2:8" x14ac:dyDescent="0.25">
      <c r="B61" s="2" t="s">
        <v>2635</v>
      </c>
      <c r="C61" s="4" t="s">
        <v>140</v>
      </c>
      <c r="D61" s="2" t="s">
        <v>238</v>
      </c>
      <c r="E61" s="2" t="s">
        <v>447</v>
      </c>
      <c r="F61" s="5">
        <v>34790</v>
      </c>
      <c r="G61" s="5">
        <v>1522.51</v>
      </c>
      <c r="H61" s="5">
        <v>0.89</v>
      </c>
    </row>
    <row r="62" spans="2:8" x14ac:dyDescent="0.25">
      <c r="B62" s="2" t="s">
        <v>1945</v>
      </c>
      <c r="C62" s="4" t="s">
        <v>140</v>
      </c>
      <c r="D62" s="2" t="s">
        <v>242</v>
      </c>
      <c r="E62" s="2" t="s">
        <v>448</v>
      </c>
      <c r="F62" s="5">
        <v>420000</v>
      </c>
      <c r="G62" s="5">
        <v>1517.88</v>
      </c>
      <c r="H62" s="5">
        <v>0.88</v>
      </c>
    </row>
    <row r="63" spans="2:8" x14ac:dyDescent="0.25">
      <c r="B63" s="2" t="s">
        <v>1954</v>
      </c>
      <c r="C63" s="4" t="s">
        <v>140</v>
      </c>
      <c r="D63" s="2" t="s">
        <v>248</v>
      </c>
      <c r="E63" s="2" t="s">
        <v>449</v>
      </c>
      <c r="F63" s="5">
        <v>28800</v>
      </c>
      <c r="G63" s="5">
        <v>1478.16</v>
      </c>
      <c r="H63" s="5">
        <v>0.86</v>
      </c>
    </row>
    <row r="64" spans="2:8" x14ac:dyDescent="0.25">
      <c r="B64" s="2" t="s">
        <v>450</v>
      </c>
      <c r="C64" s="4" t="s">
        <v>140</v>
      </c>
      <c r="D64" s="2" t="s">
        <v>261</v>
      </c>
      <c r="E64" s="2" t="s">
        <v>451</v>
      </c>
      <c r="F64" s="5">
        <v>569000</v>
      </c>
      <c r="G64" s="5">
        <v>1412.54</v>
      </c>
      <c r="H64" s="5">
        <v>0.82</v>
      </c>
    </row>
    <row r="65" spans="2:8" x14ac:dyDescent="0.25">
      <c r="B65" s="2" t="s">
        <v>1944</v>
      </c>
      <c r="C65" s="4" t="s">
        <v>140</v>
      </c>
      <c r="D65" s="2" t="s">
        <v>263</v>
      </c>
      <c r="E65" s="2" t="s">
        <v>452</v>
      </c>
      <c r="F65" s="5">
        <v>53000</v>
      </c>
      <c r="G65" s="5">
        <v>1342.52</v>
      </c>
      <c r="H65" s="5">
        <v>0.78</v>
      </c>
    </row>
    <row r="66" spans="2:8" x14ac:dyDescent="0.25">
      <c r="B66" s="2" t="s">
        <v>2636</v>
      </c>
      <c r="C66" s="4" t="s">
        <v>140</v>
      </c>
      <c r="D66" s="2" t="s">
        <v>229</v>
      </c>
      <c r="E66" s="2" t="s">
        <v>453</v>
      </c>
      <c r="F66" s="5">
        <v>64102</v>
      </c>
      <c r="G66" s="5">
        <v>1237.6500000000001</v>
      </c>
      <c r="H66" s="5">
        <v>0.72</v>
      </c>
    </row>
    <row r="67" spans="2:8" x14ac:dyDescent="0.25">
      <c r="B67" s="2" t="s">
        <v>2637</v>
      </c>
      <c r="C67" s="4" t="s">
        <v>140</v>
      </c>
      <c r="D67" s="2" t="s">
        <v>278</v>
      </c>
      <c r="E67" s="2" t="s">
        <v>454</v>
      </c>
      <c r="F67" s="5">
        <v>199675</v>
      </c>
      <c r="G67" s="5">
        <v>1108.0999999999999</v>
      </c>
      <c r="H67" s="5">
        <v>0.65</v>
      </c>
    </row>
    <row r="68" spans="2:8" x14ac:dyDescent="0.25">
      <c r="B68" s="2" t="s">
        <v>1949</v>
      </c>
      <c r="C68" s="4" t="s">
        <v>140</v>
      </c>
      <c r="D68" s="2" t="s">
        <v>246</v>
      </c>
      <c r="E68" s="2" t="s">
        <v>455</v>
      </c>
      <c r="F68" s="5">
        <v>144450</v>
      </c>
      <c r="G68" s="5">
        <v>1047.05</v>
      </c>
      <c r="H68" s="5">
        <v>0.61</v>
      </c>
    </row>
    <row r="69" spans="2:8" x14ac:dyDescent="0.25">
      <c r="B69" s="3" t="s">
        <v>200</v>
      </c>
      <c r="C69" s="15"/>
      <c r="D69" s="3"/>
      <c r="E69" s="3"/>
      <c r="F69" s="11"/>
      <c r="G69" s="11">
        <f>SUM(G12:G68)</f>
        <v>161665.75</v>
      </c>
      <c r="H69" s="11">
        <f>SUM(H12:H68)</f>
        <v>94.19</v>
      </c>
    </row>
    <row r="70" spans="2:8" x14ac:dyDescent="0.25">
      <c r="B70" s="3" t="s">
        <v>303</v>
      </c>
      <c r="C70" s="15"/>
      <c r="D70" s="3"/>
      <c r="E70" s="3"/>
      <c r="F70" s="11"/>
      <c r="G70" s="11">
        <v>246.24</v>
      </c>
      <c r="H70" s="11">
        <v>0.14000000000000001</v>
      </c>
    </row>
    <row r="71" spans="2:8" x14ac:dyDescent="0.25">
      <c r="B71" s="3" t="s">
        <v>142</v>
      </c>
      <c r="C71" s="15"/>
      <c r="D71" s="3"/>
      <c r="E71" s="3"/>
      <c r="F71" s="11"/>
      <c r="G71" s="11">
        <v>161911.99</v>
      </c>
      <c r="H71" s="11">
        <v>94.33</v>
      </c>
    </row>
    <row r="72" spans="2:8" x14ac:dyDescent="0.25">
      <c r="B72" s="3" t="s">
        <v>143</v>
      </c>
      <c r="C72" s="15"/>
      <c r="D72" s="3"/>
      <c r="E72" s="3"/>
      <c r="F72" s="11"/>
      <c r="G72" s="11">
        <v>9803.8127584000085</v>
      </c>
      <c r="H72" s="11">
        <v>5.6700000000000017</v>
      </c>
    </row>
    <row r="73" spans="2:8" x14ac:dyDescent="0.25">
      <c r="B73" s="3" t="s">
        <v>144</v>
      </c>
      <c r="C73" s="15"/>
      <c r="D73" s="3"/>
      <c r="E73" s="3"/>
      <c r="F73" s="11"/>
      <c r="G73" s="11">
        <v>171715.80275840001</v>
      </c>
      <c r="H73" s="11">
        <v>100</v>
      </c>
    </row>
    <row r="74" spans="2:8" x14ac:dyDescent="0.25">
      <c r="B74" s="2" t="s">
        <v>145</v>
      </c>
    </row>
    <row r="75" spans="2:8" x14ac:dyDescent="0.25">
      <c r="B75" s="3" t="s">
        <v>146</v>
      </c>
    </row>
    <row r="76" spans="2:8" x14ac:dyDescent="0.25">
      <c r="B76" s="3" t="s">
        <v>147</v>
      </c>
      <c r="C76" s="4" t="s">
        <v>148</v>
      </c>
    </row>
    <row r="77" spans="2:8" x14ac:dyDescent="0.25">
      <c r="B77" s="3" t="s">
        <v>150</v>
      </c>
      <c r="C77" s="4" t="s">
        <v>149</v>
      </c>
    </row>
    <row r="78" spans="2:8" x14ac:dyDescent="0.25">
      <c r="B78" s="3" t="s">
        <v>202</v>
      </c>
      <c r="C78" s="4" t="s">
        <v>149</v>
      </c>
    </row>
    <row r="79" spans="2:8" x14ac:dyDescent="0.25">
      <c r="B79" s="3" t="s">
        <v>151</v>
      </c>
      <c r="C79" s="4" t="s">
        <v>152</v>
      </c>
    </row>
    <row r="80" spans="2:8" x14ac:dyDescent="0.25">
      <c r="B80" s="3" t="s">
        <v>456</v>
      </c>
      <c r="C80" s="15"/>
    </row>
    <row r="81" spans="2:3" x14ac:dyDescent="0.25">
      <c r="B81" s="3" t="s">
        <v>457</v>
      </c>
      <c r="C81" s="15"/>
    </row>
    <row r="82" spans="2:3" x14ac:dyDescent="0.25">
      <c r="B82" s="3" t="s">
        <v>458</v>
      </c>
      <c r="C82" s="15"/>
    </row>
    <row r="83" spans="2:3" x14ac:dyDescent="0.25">
      <c r="B83" s="3" t="s">
        <v>459</v>
      </c>
      <c r="C83" s="15"/>
    </row>
    <row r="84" spans="2:3" x14ac:dyDescent="0.25">
      <c r="B84" s="3" t="s">
        <v>3418</v>
      </c>
      <c r="C84" s="15"/>
    </row>
    <row r="85" spans="2:3" x14ac:dyDescent="0.25">
      <c r="B85" s="2" t="s">
        <v>153</v>
      </c>
    </row>
    <row r="86" spans="2:3" x14ac:dyDescent="0.25">
      <c r="B86" s="2" t="s">
        <v>204</v>
      </c>
    </row>
    <row r="89" spans="2:3" x14ac:dyDescent="0.25">
      <c r="B89" s="13" t="s">
        <v>2546</v>
      </c>
      <c r="C89" s="14"/>
    </row>
    <row r="90" spans="2:3" ht="30" x14ac:dyDescent="0.25">
      <c r="B90" s="13" t="s">
        <v>205</v>
      </c>
      <c r="C90" s="153" t="s">
        <v>206</v>
      </c>
    </row>
    <row r="91" spans="2:3" x14ac:dyDescent="0.25">
      <c r="B91" s="105" t="s">
        <v>207</v>
      </c>
      <c r="C91" s="111" t="s">
        <v>3515</v>
      </c>
    </row>
    <row r="92" spans="2:3" x14ac:dyDescent="0.25">
      <c r="B92" s="105" t="s">
        <v>208</v>
      </c>
      <c r="C92" s="111" t="s">
        <v>3515</v>
      </c>
    </row>
    <row r="93" spans="2:3" x14ac:dyDescent="0.25">
      <c r="B93" s="105" t="s">
        <v>209</v>
      </c>
      <c r="C93" s="111" t="s">
        <v>3515</v>
      </c>
    </row>
    <row r="94" spans="2:3" x14ac:dyDescent="0.25">
      <c r="B94" s="105" t="s">
        <v>210</v>
      </c>
      <c r="C94" s="111" t="s">
        <v>3515</v>
      </c>
    </row>
    <row r="95" spans="2:3" x14ac:dyDescent="0.25">
      <c r="B95" s="105" t="s">
        <v>211</v>
      </c>
      <c r="C95" s="111" t="s">
        <v>3515</v>
      </c>
    </row>
    <row r="96" spans="2:3" x14ac:dyDescent="0.25">
      <c r="B96" s="105" t="s">
        <v>212</v>
      </c>
      <c r="C96" s="111" t="s">
        <v>3515</v>
      </c>
    </row>
    <row r="97" spans="2:7" x14ac:dyDescent="0.25">
      <c r="B97" s="13" t="s">
        <v>213</v>
      </c>
      <c r="C97" s="111" t="s">
        <v>3515</v>
      </c>
    </row>
    <row r="99" spans="2:7" x14ac:dyDescent="0.25">
      <c r="B99" s="105" t="s">
        <v>154</v>
      </c>
      <c r="C99" s="6"/>
      <c r="D99" s="105"/>
    </row>
    <row r="100" spans="2:7" ht="30" x14ac:dyDescent="0.25">
      <c r="B100" s="7" t="s">
        <v>155</v>
      </c>
      <c r="C100" s="8" t="s">
        <v>156</v>
      </c>
      <c r="D100" s="7" t="s">
        <v>157</v>
      </c>
    </row>
    <row r="101" spans="2:7" x14ac:dyDescent="0.25">
      <c r="B101" s="105" t="s">
        <v>149</v>
      </c>
      <c r="C101" s="6" t="s">
        <v>149</v>
      </c>
      <c r="D101" s="105" t="s">
        <v>149</v>
      </c>
    </row>
    <row r="103" spans="2:7" x14ac:dyDescent="0.25">
      <c r="B103" s="13" t="s">
        <v>158</v>
      </c>
      <c r="C103" s="23">
        <v>45322</v>
      </c>
      <c r="D103" s="105"/>
      <c r="E103" s="16"/>
      <c r="F103" s="22"/>
    </row>
    <row r="104" spans="2:7" x14ac:dyDescent="0.25">
      <c r="B104" s="13" t="s">
        <v>159</v>
      </c>
      <c r="C104" s="14" t="s">
        <v>160</v>
      </c>
      <c r="D104" s="13" t="s">
        <v>161</v>
      </c>
      <c r="E104" s="17" t="s">
        <v>162</v>
      </c>
      <c r="F104" s="12" t="s">
        <v>163</v>
      </c>
      <c r="G104" s="11"/>
    </row>
    <row r="105" spans="2:7" x14ac:dyDescent="0.25">
      <c r="B105" s="20" t="s">
        <v>149</v>
      </c>
      <c r="C105" s="21" t="s">
        <v>149</v>
      </c>
      <c r="D105" s="20" t="s">
        <v>149</v>
      </c>
      <c r="E105" s="19" t="s">
        <v>149</v>
      </c>
      <c r="F105" s="18" t="s">
        <v>149</v>
      </c>
    </row>
    <row r="108" spans="2:7" x14ac:dyDescent="0.25">
      <c r="B108" s="3" t="s">
        <v>164</v>
      </c>
    </row>
    <row r="109" spans="2:7" x14ac:dyDescent="0.25">
      <c r="B109" s="3"/>
    </row>
    <row r="110" spans="2:7" x14ac:dyDescent="0.25">
      <c r="B110" s="3" t="s">
        <v>165</v>
      </c>
    </row>
    <row r="111" spans="2:7" x14ac:dyDescent="0.25">
      <c r="B111" s="13" t="s">
        <v>166</v>
      </c>
      <c r="C111" s="14" t="s">
        <v>167</v>
      </c>
      <c r="D111" s="3"/>
    </row>
    <row r="112" spans="2:7" x14ac:dyDescent="0.25">
      <c r="B112" s="105" t="s">
        <v>149</v>
      </c>
      <c r="C112" s="6" t="s">
        <v>149</v>
      </c>
    </row>
    <row r="114" spans="2:7" x14ac:dyDescent="0.25">
      <c r="B114" s="13" t="s">
        <v>168</v>
      </c>
      <c r="C114" s="14" t="s">
        <v>167</v>
      </c>
    </row>
    <row r="115" spans="2:7" x14ac:dyDescent="0.25">
      <c r="B115" s="105" t="s">
        <v>149</v>
      </c>
      <c r="C115" s="6" t="s">
        <v>149</v>
      </c>
    </row>
    <row r="117" spans="2:7" x14ac:dyDescent="0.25">
      <c r="B117" s="13" t="s">
        <v>149</v>
      </c>
      <c r="C117" s="14" t="s">
        <v>149</v>
      </c>
    </row>
    <row r="118" spans="2:7" x14ac:dyDescent="0.25">
      <c r="B118" s="105" t="s">
        <v>149</v>
      </c>
      <c r="C118" s="6" t="s">
        <v>149</v>
      </c>
    </row>
    <row r="120" spans="2:7" x14ac:dyDescent="0.25">
      <c r="B120" s="17" t="s">
        <v>169</v>
      </c>
      <c r="C120" s="14" t="s">
        <v>170</v>
      </c>
    </row>
    <row r="121" spans="2:7" x14ac:dyDescent="0.25">
      <c r="B121" s="16" t="s">
        <v>149</v>
      </c>
      <c r="C121" s="6" t="s">
        <v>149</v>
      </c>
    </row>
    <row r="123" spans="2:7" x14ac:dyDescent="0.25">
      <c r="B123" s="13" t="s">
        <v>171</v>
      </c>
      <c r="C123" s="14" t="s">
        <v>149</v>
      </c>
    </row>
    <row r="125" spans="2:7" x14ac:dyDescent="0.25">
      <c r="B125" s="13" t="s">
        <v>172</v>
      </c>
      <c r="C125" s="23">
        <v>45322</v>
      </c>
      <c r="D125" s="105"/>
      <c r="E125" s="16"/>
      <c r="F125" s="22"/>
    </row>
    <row r="126" spans="2:7" x14ac:dyDescent="0.25">
      <c r="B126" s="13" t="s">
        <v>159</v>
      </c>
      <c r="C126" s="14" t="s">
        <v>160</v>
      </c>
      <c r="D126" s="13" t="s">
        <v>161</v>
      </c>
      <c r="E126" s="17" t="s">
        <v>162</v>
      </c>
      <c r="F126" s="12" t="s">
        <v>163</v>
      </c>
      <c r="G126" s="11"/>
    </row>
    <row r="127" spans="2:7" x14ac:dyDescent="0.25">
      <c r="B127" s="20" t="s">
        <v>149</v>
      </c>
      <c r="C127" s="21" t="s">
        <v>149</v>
      </c>
      <c r="D127" s="20" t="s">
        <v>149</v>
      </c>
      <c r="E127" s="19" t="s">
        <v>149</v>
      </c>
      <c r="F127" s="18" t="s">
        <v>149</v>
      </c>
    </row>
    <row r="128" spans="2:7" x14ac:dyDescent="0.25">
      <c r="B128" s="3" t="s">
        <v>164</v>
      </c>
    </row>
    <row r="129" spans="2:4" x14ac:dyDescent="0.25">
      <c r="B129" s="3"/>
    </row>
    <row r="130" spans="2:4" x14ac:dyDescent="0.25">
      <c r="B130" s="3" t="s">
        <v>165</v>
      </c>
    </row>
    <row r="131" spans="2:4" x14ac:dyDescent="0.25">
      <c r="B131" s="13" t="s">
        <v>166</v>
      </c>
      <c r="C131" s="14" t="s">
        <v>167</v>
      </c>
      <c r="D131" s="3"/>
    </row>
    <row r="132" spans="2:4" x14ac:dyDescent="0.25">
      <c r="B132" s="105" t="s">
        <v>149</v>
      </c>
      <c r="C132" s="6" t="s">
        <v>149</v>
      </c>
    </row>
    <row r="134" spans="2:4" x14ac:dyDescent="0.25">
      <c r="B134" s="13" t="s">
        <v>168</v>
      </c>
      <c r="C134" s="14" t="s">
        <v>167</v>
      </c>
    </row>
    <row r="135" spans="2:4" x14ac:dyDescent="0.25">
      <c r="B135" s="105" t="s">
        <v>149</v>
      </c>
      <c r="C135" s="6" t="s">
        <v>149</v>
      </c>
    </row>
    <row r="137" spans="2:4" x14ac:dyDescent="0.25">
      <c r="B137" s="13" t="s">
        <v>149</v>
      </c>
      <c r="C137" s="14" t="s">
        <v>149</v>
      </c>
    </row>
    <row r="138" spans="2:4" x14ac:dyDescent="0.25">
      <c r="B138" s="105" t="s">
        <v>149</v>
      </c>
      <c r="C138" s="6" t="s">
        <v>149</v>
      </c>
    </row>
    <row r="140" spans="2:4" x14ac:dyDescent="0.25">
      <c r="B140" s="17" t="s">
        <v>169</v>
      </c>
      <c r="C140" s="14" t="s">
        <v>170</v>
      </c>
    </row>
    <row r="141" spans="2:4" x14ac:dyDescent="0.25">
      <c r="B141" s="16" t="s">
        <v>149</v>
      </c>
      <c r="C141" s="6" t="s">
        <v>149</v>
      </c>
    </row>
    <row r="143" spans="2:4" x14ac:dyDescent="0.25">
      <c r="B143" s="13" t="s">
        <v>171</v>
      </c>
      <c r="C143" s="14" t="s">
        <v>149</v>
      </c>
    </row>
    <row r="146" spans="2:80" x14ac:dyDescent="0.25">
      <c r="B146" s="3" t="s">
        <v>173</v>
      </c>
    </row>
    <row r="148" spans="2:80" x14ac:dyDescent="0.25">
      <c r="B148" s="13" t="s">
        <v>159</v>
      </c>
      <c r="C148" s="14" t="s">
        <v>174</v>
      </c>
      <c r="D148" s="13" t="s">
        <v>175</v>
      </c>
      <c r="E148" s="13" t="s">
        <v>176</v>
      </c>
      <c r="F148" s="11"/>
    </row>
    <row r="149" spans="2:80" x14ac:dyDescent="0.25">
      <c r="B149" s="105" t="s">
        <v>149</v>
      </c>
      <c r="C149" s="6" t="s">
        <v>149</v>
      </c>
      <c r="D149" s="105" t="s">
        <v>149</v>
      </c>
      <c r="E149" s="105" t="s">
        <v>149</v>
      </c>
    </row>
    <row r="152" spans="2:80" x14ac:dyDescent="0.25">
      <c r="B152" s="3" t="s">
        <v>177</v>
      </c>
      <c r="C152" s="15" t="s">
        <v>149</v>
      </c>
      <c r="D152" s="3"/>
      <c r="E152" s="3"/>
      <c r="F152" s="11"/>
      <c r="G152" s="11"/>
      <c r="H152" s="11"/>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x14ac:dyDescent="0.25">
      <c r="B154" s="3" t="s">
        <v>178</v>
      </c>
    </row>
    <row r="156" spans="2:80" x14ac:dyDescent="0.25">
      <c r="B156" s="13" t="s">
        <v>179</v>
      </c>
      <c r="C156" s="14" t="s">
        <v>167</v>
      </c>
      <c r="D156" s="3"/>
    </row>
    <row r="157" spans="2:80" x14ac:dyDescent="0.25">
      <c r="B157" s="105" t="s">
        <v>149</v>
      </c>
      <c r="C157" s="6" t="s">
        <v>149</v>
      </c>
    </row>
    <row r="160" spans="2:80" x14ac:dyDescent="0.25">
      <c r="B160" s="13" t="s">
        <v>180</v>
      </c>
      <c r="C160" s="14" t="s">
        <v>181</v>
      </c>
      <c r="D160" s="3"/>
    </row>
    <row r="161" spans="2:80" x14ac:dyDescent="0.25">
      <c r="B161" s="105" t="s">
        <v>149</v>
      </c>
      <c r="C161" s="6" t="s">
        <v>149</v>
      </c>
    </row>
    <row r="164" spans="2:80" x14ac:dyDescent="0.25">
      <c r="B164" s="3" t="s">
        <v>182</v>
      </c>
    </row>
    <row r="167" spans="2:80" x14ac:dyDescent="0.25">
      <c r="B167" s="3" t="s">
        <v>183</v>
      </c>
    </row>
    <row r="169" spans="2:80" x14ac:dyDescent="0.25">
      <c r="B169" s="13" t="s">
        <v>159</v>
      </c>
      <c r="C169" s="14" t="s">
        <v>184</v>
      </c>
      <c r="D169" s="13" t="s">
        <v>174</v>
      </c>
      <c r="E169" s="13" t="s">
        <v>175</v>
      </c>
      <c r="F169" s="12" t="s">
        <v>176</v>
      </c>
      <c r="G169" s="11"/>
    </row>
    <row r="170" spans="2:80" x14ac:dyDescent="0.25">
      <c r="B170" s="105" t="s">
        <v>149</v>
      </c>
      <c r="C170" s="6" t="s">
        <v>149</v>
      </c>
      <c r="D170" s="105" t="s">
        <v>149</v>
      </c>
      <c r="E170" s="105" t="s">
        <v>149</v>
      </c>
      <c r="F170" s="10" t="s">
        <v>149</v>
      </c>
    </row>
    <row r="173" spans="2:80" x14ac:dyDescent="0.25">
      <c r="B173" s="3" t="s">
        <v>177</v>
      </c>
      <c r="C173" s="15" t="s">
        <v>149</v>
      </c>
      <c r="D173" s="3"/>
      <c r="E173" s="3"/>
      <c r="F173" s="11"/>
      <c r="G173" s="11"/>
      <c r="H173" s="11"/>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x14ac:dyDescent="0.25">
      <c r="B175" s="3" t="s">
        <v>178</v>
      </c>
    </row>
    <row r="177" spans="2:7" x14ac:dyDescent="0.25">
      <c r="B177" s="13" t="s">
        <v>179</v>
      </c>
      <c r="C177" s="14" t="s">
        <v>167</v>
      </c>
      <c r="D177" s="3"/>
    </row>
    <row r="178" spans="2:7" x14ac:dyDescent="0.25">
      <c r="B178" s="105" t="s">
        <v>149</v>
      </c>
      <c r="C178" s="6" t="s">
        <v>149</v>
      </c>
    </row>
    <row r="181" spans="2:7" x14ac:dyDescent="0.25">
      <c r="B181" s="13" t="s">
        <v>180</v>
      </c>
      <c r="C181" s="14" t="s">
        <v>181</v>
      </c>
      <c r="D181" s="3"/>
    </row>
    <row r="182" spans="2:7" x14ac:dyDescent="0.25">
      <c r="B182" s="105" t="s">
        <v>149</v>
      </c>
      <c r="C182" s="6" t="s">
        <v>149</v>
      </c>
    </row>
    <row r="185" spans="2:7" x14ac:dyDescent="0.25">
      <c r="B185" s="3" t="s">
        <v>182</v>
      </c>
    </row>
    <row r="188" spans="2:7" x14ac:dyDescent="0.25">
      <c r="B188" s="3" t="s">
        <v>185</v>
      </c>
    </row>
    <row r="189" spans="2:7" x14ac:dyDescent="0.25">
      <c r="B189" s="13" t="s">
        <v>159</v>
      </c>
      <c r="C189" s="14" t="s">
        <v>186</v>
      </c>
      <c r="D189" s="13" t="s">
        <v>187</v>
      </c>
      <c r="E189" s="13" t="s">
        <v>188</v>
      </c>
      <c r="F189" s="12" t="s">
        <v>189</v>
      </c>
      <c r="G189" s="11"/>
    </row>
    <row r="190" spans="2:7" x14ac:dyDescent="0.25">
      <c r="B190" s="105" t="s">
        <v>149</v>
      </c>
      <c r="C190" s="6" t="s">
        <v>149</v>
      </c>
      <c r="D190" s="105" t="s">
        <v>149</v>
      </c>
      <c r="E190" s="105" t="s">
        <v>149</v>
      </c>
      <c r="F190" s="10" t="s">
        <v>149</v>
      </c>
    </row>
    <row r="191" spans="2:7" x14ac:dyDescent="0.25">
      <c r="B191" s="2" t="s">
        <v>190</v>
      </c>
    </row>
  </sheetData>
  <mergeCells count="3">
    <mergeCell ref="B1:E1"/>
    <mergeCell ref="C3:C6"/>
    <mergeCell ref="D3:D6"/>
  </mergeCells>
  <hyperlinks>
    <hyperlink ref="A1" location="Index!A1" display="Index" xr:uid="{6382104A-E7F9-45AD-825B-E9823F2209A7}"/>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7AFE5-4A41-49F8-9EC5-42938F19C019}">
  <sheetPr codeName="Sheet48"/>
  <dimension ref="A1:CB234"/>
  <sheetViews>
    <sheetView workbookViewId="0">
      <selection activeCell="E6" sqref="E6"/>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99</v>
      </c>
      <c r="C1" s="206"/>
      <c r="D1" s="206"/>
      <c r="E1" s="206"/>
    </row>
    <row r="3" spans="1:9" ht="15" customHeight="1" x14ac:dyDescent="0.25">
      <c r="B3" s="35" t="s">
        <v>461</v>
      </c>
      <c r="C3" s="211"/>
      <c r="D3" s="208"/>
    </row>
    <row r="4" spans="1:9" ht="30" customHeight="1" x14ac:dyDescent="0.25">
      <c r="B4" s="109" t="s">
        <v>417</v>
      </c>
      <c r="C4" s="211"/>
      <c r="D4" s="208"/>
    </row>
    <row r="5" spans="1:9" ht="15" customHeight="1" x14ac:dyDescent="0.25">
      <c r="B5" s="109" t="s">
        <v>115</v>
      </c>
      <c r="C5" s="211"/>
      <c r="D5" s="208"/>
    </row>
    <row r="6" spans="1:9" ht="45" customHeight="1" x14ac:dyDescent="0.25">
      <c r="B6" s="109" t="s">
        <v>462</v>
      </c>
      <c r="C6" s="211"/>
      <c r="D6" s="208"/>
    </row>
    <row r="7" spans="1:9" ht="30" customHeight="1" x14ac:dyDescent="0.25">
      <c r="B7" s="109" t="s">
        <v>116</v>
      </c>
      <c r="C7" s="38" t="s">
        <v>117</v>
      </c>
      <c r="D7" s="38" t="s">
        <v>118</v>
      </c>
    </row>
    <row r="8" spans="1:9" ht="12.75" customHeight="1" x14ac:dyDescent="0.25"/>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760500</v>
      </c>
      <c r="G15" s="5">
        <v>11122.69</v>
      </c>
      <c r="H15" s="5">
        <v>5.84</v>
      </c>
    </row>
    <row r="16" spans="1:9" x14ac:dyDescent="0.25">
      <c r="B16" s="2" t="s">
        <v>1986</v>
      </c>
      <c r="C16" s="4" t="s">
        <v>140</v>
      </c>
      <c r="D16" s="2" t="s">
        <v>222</v>
      </c>
      <c r="E16" s="2" t="s">
        <v>223</v>
      </c>
      <c r="F16" s="5">
        <v>333000</v>
      </c>
      <c r="G16" s="5">
        <v>9501.32</v>
      </c>
      <c r="H16" s="5">
        <v>4.99</v>
      </c>
    </row>
    <row r="17" spans="2:8" x14ac:dyDescent="0.25">
      <c r="B17" s="2" t="s">
        <v>1984</v>
      </c>
      <c r="C17" s="4" t="s">
        <v>140</v>
      </c>
      <c r="D17" s="2" t="s">
        <v>231</v>
      </c>
      <c r="E17" s="2" t="s">
        <v>232</v>
      </c>
      <c r="F17" s="5">
        <v>1576000</v>
      </c>
      <c r="G17" s="5">
        <v>6958.83</v>
      </c>
      <c r="H17" s="5">
        <v>3.65</v>
      </c>
    </row>
    <row r="18" spans="2:8" x14ac:dyDescent="0.25">
      <c r="B18" s="2" t="s">
        <v>1964</v>
      </c>
      <c r="C18" s="4" t="s">
        <v>140</v>
      </c>
      <c r="D18" s="2" t="s">
        <v>220</v>
      </c>
      <c r="E18" s="2" t="s">
        <v>224</v>
      </c>
      <c r="F18" s="5">
        <v>660000</v>
      </c>
      <c r="G18" s="5">
        <v>6785.79</v>
      </c>
      <c r="H18" s="5">
        <v>3.56</v>
      </c>
    </row>
    <row r="19" spans="2:8" x14ac:dyDescent="0.25">
      <c r="B19" s="2" t="s">
        <v>1983</v>
      </c>
      <c r="C19" s="4" t="s">
        <v>140</v>
      </c>
      <c r="D19" s="2" t="s">
        <v>225</v>
      </c>
      <c r="E19" s="2" t="s">
        <v>228</v>
      </c>
      <c r="F19" s="5">
        <v>140564</v>
      </c>
      <c r="G19" s="5">
        <v>5363.85</v>
      </c>
      <c r="H19" s="5">
        <v>2.82</v>
      </c>
    </row>
    <row r="20" spans="2:8" x14ac:dyDescent="0.25">
      <c r="B20" s="2" t="s">
        <v>1977</v>
      </c>
      <c r="C20" s="4" t="s">
        <v>140</v>
      </c>
      <c r="D20" s="2" t="s">
        <v>419</v>
      </c>
      <c r="E20" s="2" t="s">
        <v>420</v>
      </c>
      <c r="F20" s="5">
        <v>1300999</v>
      </c>
      <c r="G20" s="5">
        <v>5256.04</v>
      </c>
      <c r="H20" s="5">
        <v>2.76</v>
      </c>
    </row>
    <row r="21" spans="2:8" x14ac:dyDescent="0.25">
      <c r="B21" s="2" t="s">
        <v>1979</v>
      </c>
      <c r="C21" s="4" t="s">
        <v>140</v>
      </c>
      <c r="D21" s="2" t="s">
        <v>263</v>
      </c>
      <c r="E21" s="2" t="s">
        <v>421</v>
      </c>
      <c r="F21" s="5">
        <v>73560</v>
      </c>
      <c r="G21" s="5">
        <v>4750.03</v>
      </c>
      <c r="H21" s="5">
        <v>2.4900000000000002</v>
      </c>
    </row>
    <row r="22" spans="2:8" x14ac:dyDescent="0.25">
      <c r="B22" s="2" t="s">
        <v>1972</v>
      </c>
      <c r="C22" s="4" t="s">
        <v>140</v>
      </c>
      <c r="D22" s="2" t="s">
        <v>254</v>
      </c>
      <c r="E22" s="2" t="s">
        <v>316</v>
      </c>
      <c r="F22" s="5">
        <v>274500</v>
      </c>
      <c r="G22" s="5">
        <v>4567.41</v>
      </c>
      <c r="H22" s="5">
        <v>2.4</v>
      </c>
    </row>
    <row r="23" spans="2:8" x14ac:dyDescent="0.25">
      <c r="B23" s="2" t="s">
        <v>1975</v>
      </c>
      <c r="C23" s="4" t="s">
        <v>140</v>
      </c>
      <c r="D23" s="2" t="s">
        <v>220</v>
      </c>
      <c r="E23" s="2" t="s">
        <v>227</v>
      </c>
      <c r="F23" s="5">
        <v>2137653</v>
      </c>
      <c r="G23" s="5">
        <v>4240.03</v>
      </c>
      <c r="H23" s="5">
        <v>2.23</v>
      </c>
    </row>
    <row r="24" spans="2:8" x14ac:dyDescent="0.25">
      <c r="B24" s="2" t="s">
        <v>1980</v>
      </c>
      <c r="C24" s="4" t="s">
        <v>140</v>
      </c>
      <c r="D24" s="2" t="s">
        <v>242</v>
      </c>
      <c r="E24" s="2" t="s">
        <v>270</v>
      </c>
      <c r="F24" s="5">
        <v>155000</v>
      </c>
      <c r="G24" s="5">
        <v>3943.67</v>
      </c>
      <c r="H24" s="5">
        <v>2.0699999999999998</v>
      </c>
    </row>
    <row r="25" spans="2:8" x14ac:dyDescent="0.25">
      <c r="B25" s="2" t="s">
        <v>1982</v>
      </c>
      <c r="C25" s="4" t="s">
        <v>140</v>
      </c>
      <c r="D25" s="2" t="s">
        <v>252</v>
      </c>
      <c r="E25" s="2" t="s">
        <v>253</v>
      </c>
      <c r="F25" s="5">
        <v>342000</v>
      </c>
      <c r="G25" s="5">
        <v>3823.56</v>
      </c>
      <c r="H25" s="5">
        <v>2.0099999999999998</v>
      </c>
    </row>
    <row r="26" spans="2:8" x14ac:dyDescent="0.25">
      <c r="B26" s="2" t="s">
        <v>1978</v>
      </c>
      <c r="C26" s="4" t="s">
        <v>140</v>
      </c>
      <c r="D26" s="2" t="s">
        <v>423</v>
      </c>
      <c r="E26" s="2" t="s">
        <v>424</v>
      </c>
      <c r="F26" s="5">
        <v>378500</v>
      </c>
      <c r="G26" s="5">
        <v>3794.08</v>
      </c>
      <c r="H26" s="5">
        <v>1.99</v>
      </c>
    </row>
    <row r="27" spans="2:8" x14ac:dyDescent="0.25">
      <c r="B27" s="2" t="s">
        <v>1981</v>
      </c>
      <c r="C27" s="4" t="s">
        <v>140</v>
      </c>
      <c r="D27" s="2" t="s">
        <v>246</v>
      </c>
      <c r="E27" s="2" t="s">
        <v>422</v>
      </c>
      <c r="F27" s="5">
        <v>251900</v>
      </c>
      <c r="G27" s="5">
        <v>3786.94</v>
      </c>
      <c r="H27" s="5">
        <v>1.99</v>
      </c>
    </row>
    <row r="28" spans="2:8" x14ac:dyDescent="0.25">
      <c r="B28" s="2" t="s">
        <v>1976</v>
      </c>
      <c r="C28" s="4" t="s">
        <v>140</v>
      </c>
      <c r="D28" s="2" t="s">
        <v>271</v>
      </c>
      <c r="E28" s="2" t="s">
        <v>272</v>
      </c>
      <c r="F28" s="5">
        <v>9500</v>
      </c>
      <c r="G28" s="5">
        <v>3268.79</v>
      </c>
      <c r="H28" s="5">
        <v>1.72</v>
      </c>
    </row>
    <row r="29" spans="2:8" x14ac:dyDescent="0.25">
      <c r="B29" s="2" t="s">
        <v>1974</v>
      </c>
      <c r="C29" s="4" t="s">
        <v>140</v>
      </c>
      <c r="D29" s="2" t="s">
        <v>280</v>
      </c>
      <c r="E29" s="2" t="s">
        <v>427</v>
      </c>
      <c r="F29" s="5">
        <v>625000</v>
      </c>
      <c r="G29" s="5">
        <v>3247.19</v>
      </c>
      <c r="H29" s="5">
        <v>1.71</v>
      </c>
    </row>
    <row r="30" spans="2:8" x14ac:dyDescent="0.25">
      <c r="B30" s="2" t="s">
        <v>1958</v>
      </c>
      <c r="C30" s="4" t="s">
        <v>140</v>
      </c>
      <c r="D30" s="2" t="s">
        <v>238</v>
      </c>
      <c r="E30" s="2" t="s">
        <v>260</v>
      </c>
      <c r="F30" s="5">
        <v>958500</v>
      </c>
      <c r="G30" s="5">
        <v>3210.5</v>
      </c>
      <c r="H30" s="5">
        <v>1.69</v>
      </c>
    </row>
    <row r="31" spans="2:8" x14ac:dyDescent="0.25">
      <c r="B31" s="2" t="s">
        <v>1970</v>
      </c>
      <c r="C31" s="4" t="s">
        <v>140</v>
      </c>
      <c r="D31" s="2" t="s">
        <v>229</v>
      </c>
      <c r="E31" s="2" t="s">
        <v>269</v>
      </c>
      <c r="F31" s="5">
        <v>292000</v>
      </c>
      <c r="G31" s="5">
        <v>3201.49</v>
      </c>
      <c r="H31" s="5">
        <v>1.68</v>
      </c>
    </row>
    <row r="32" spans="2:8" x14ac:dyDescent="0.25">
      <c r="B32" s="2" t="s">
        <v>1965</v>
      </c>
      <c r="C32" s="4" t="s">
        <v>140</v>
      </c>
      <c r="D32" s="2" t="s">
        <v>406</v>
      </c>
      <c r="E32" s="2" t="s">
        <v>407</v>
      </c>
      <c r="F32" s="5">
        <v>125390</v>
      </c>
      <c r="G32" s="5">
        <v>3142.27</v>
      </c>
      <c r="H32" s="5">
        <v>1.65</v>
      </c>
    </row>
    <row r="33" spans="2:8" x14ac:dyDescent="0.25">
      <c r="B33" s="2" t="s">
        <v>1969</v>
      </c>
      <c r="C33" s="4" t="s">
        <v>140</v>
      </c>
      <c r="D33" s="2" t="s">
        <v>229</v>
      </c>
      <c r="E33" s="2" t="s">
        <v>425</v>
      </c>
      <c r="F33" s="5">
        <v>69500</v>
      </c>
      <c r="G33" s="5">
        <v>3083.75</v>
      </c>
      <c r="H33" s="5">
        <v>1.62</v>
      </c>
    </row>
    <row r="34" spans="2:8" x14ac:dyDescent="0.25">
      <c r="B34" s="2" t="s">
        <v>1967</v>
      </c>
      <c r="C34" s="4" t="s">
        <v>140</v>
      </c>
      <c r="D34" s="2" t="s">
        <v>292</v>
      </c>
      <c r="E34" s="2" t="s">
        <v>426</v>
      </c>
      <c r="F34" s="5">
        <v>44762</v>
      </c>
      <c r="G34" s="5">
        <v>2913.65</v>
      </c>
      <c r="H34" s="5">
        <v>1.53</v>
      </c>
    </row>
    <row r="35" spans="2:8" x14ac:dyDescent="0.25">
      <c r="B35" s="2" t="s">
        <v>1968</v>
      </c>
      <c r="C35" s="4" t="s">
        <v>140</v>
      </c>
      <c r="D35" s="2" t="s">
        <v>371</v>
      </c>
      <c r="E35" s="2" t="s">
        <v>400</v>
      </c>
      <c r="F35" s="5">
        <v>850000</v>
      </c>
      <c r="G35" s="5">
        <v>2698.75</v>
      </c>
      <c r="H35" s="5">
        <v>1.42</v>
      </c>
    </row>
    <row r="36" spans="2:8" x14ac:dyDescent="0.25">
      <c r="B36" s="2" t="s">
        <v>2627</v>
      </c>
      <c r="C36" s="4" t="s">
        <v>140</v>
      </c>
      <c r="D36" s="2" t="s">
        <v>371</v>
      </c>
      <c r="E36" s="2" t="s">
        <v>403</v>
      </c>
      <c r="F36" s="5">
        <v>1020000</v>
      </c>
      <c r="G36" s="5">
        <v>2644.86</v>
      </c>
      <c r="H36" s="5">
        <v>1.39</v>
      </c>
    </row>
    <row r="37" spans="2:8" x14ac:dyDescent="0.25">
      <c r="B37" s="2" t="s">
        <v>1952</v>
      </c>
      <c r="C37" s="4" t="s">
        <v>140</v>
      </c>
      <c r="D37" s="2" t="s">
        <v>220</v>
      </c>
      <c r="E37" s="2" t="s">
        <v>236</v>
      </c>
      <c r="F37" s="5">
        <v>141000</v>
      </c>
      <c r="G37" s="5">
        <v>2573.6</v>
      </c>
      <c r="H37" s="5">
        <v>1.35</v>
      </c>
    </row>
    <row r="38" spans="2:8" x14ac:dyDescent="0.25">
      <c r="B38" s="2" t="s">
        <v>1961</v>
      </c>
      <c r="C38" s="4" t="s">
        <v>140</v>
      </c>
      <c r="D38" s="2" t="s">
        <v>396</v>
      </c>
      <c r="E38" s="2" t="s">
        <v>430</v>
      </c>
      <c r="F38" s="5">
        <v>51800</v>
      </c>
      <c r="G38" s="5">
        <v>2393.96</v>
      </c>
      <c r="H38" s="5">
        <v>1.26</v>
      </c>
    </row>
    <row r="39" spans="2:8" x14ac:dyDescent="0.25">
      <c r="B39" s="2" t="s">
        <v>1966</v>
      </c>
      <c r="C39" s="4" t="s">
        <v>140</v>
      </c>
      <c r="D39" s="2" t="s">
        <v>278</v>
      </c>
      <c r="E39" s="2" t="s">
        <v>279</v>
      </c>
      <c r="F39" s="5">
        <v>63000</v>
      </c>
      <c r="G39" s="5">
        <v>2389.4</v>
      </c>
      <c r="H39" s="5">
        <v>1.25</v>
      </c>
    </row>
    <row r="40" spans="2:8" x14ac:dyDescent="0.25">
      <c r="B40" s="2" t="s">
        <v>2575</v>
      </c>
      <c r="C40" s="4" t="s">
        <v>140</v>
      </c>
      <c r="D40" s="2" t="s">
        <v>229</v>
      </c>
      <c r="E40" s="2" t="s">
        <v>285</v>
      </c>
      <c r="F40" s="5">
        <v>28241</v>
      </c>
      <c r="G40" s="5">
        <v>2330.9299999999998</v>
      </c>
      <c r="H40" s="5">
        <v>1.22</v>
      </c>
    </row>
    <row r="41" spans="2:8" x14ac:dyDescent="0.25">
      <c r="B41" s="2" t="s">
        <v>1960</v>
      </c>
      <c r="C41" s="4" t="s">
        <v>140</v>
      </c>
      <c r="D41" s="2" t="s">
        <v>246</v>
      </c>
      <c r="E41" s="2" t="s">
        <v>431</v>
      </c>
      <c r="F41" s="5">
        <v>52500</v>
      </c>
      <c r="G41" s="5">
        <v>2280.15</v>
      </c>
      <c r="H41" s="5">
        <v>1.2</v>
      </c>
    </row>
    <row r="42" spans="2:8" x14ac:dyDescent="0.25">
      <c r="B42" s="2" t="s">
        <v>1943</v>
      </c>
      <c r="C42" s="4" t="s">
        <v>140</v>
      </c>
      <c r="D42" s="2" t="s">
        <v>246</v>
      </c>
      <c r="E42" s="2" t="s">
        <v>325</v>
      </c>
      <c r="F42" s="5">
        <v>305000</v>
      </c>
      <c r="G42" s="5">
        <v>2061.34</v>
      </c>
      <c r="H42" s="5">
        <v>1.08</v>
      </c>
    </row>
    <row r="43" spans="2:8" x14ac:dyDescent="0.25">
      <c r="B43" s="2" t="s">
        <v>432</v>
      </c>
      <c r="C43" s="4" t="s">
        <v>140</v>
      </c>
      <c r="D43" s="2" t="s">
        <v>332</v>
      </c>
      <c r="E43" s="2" t="s">
        <v>433</v>
      </c>
      <c r="F43" s="5">
        <v>72000</v>
      </c>
      <c r="G43" s="5">
        <v>2038.54</v>
      </c>
      <c r="H43" s="5">
        <v>1.07</v>
      </c>
    </row>
    <row r="44" spans="2:8" x14ac:dyDescent="0.25">
      <c r="B44" s="2" t="s">
        <v>1957</v>
      </c>
      <c r="C44" s="4" t="s">
        <v>140</v>
      </c>
      <c r="D44" s="2" t="s">
        <v>434</v>
      </c>
      <c r="E44" s="2" t="s">
        <v>435</v>
      </c>
      <c r="F44" s="5">
        <v>1086000</v>
      </c>
      <c r="G44" s="5">
        <v>2018.87</v>
      </c>
      <c r="H44" s="5">
        <v>1.06</v>
      </c>
    </row>
    <row r="45" spans="2:8" x14ac:dyDescent="0.25">
      <c r="B45" s="2" t="s">
        <v>1962</v>
      </c>
      <c r="C45" s="4" t="s">
        <v>140</v>
      </c>
      <c r="D45" s="2" t="s">
        <v>229</v>
      </c>
      <c r="E45" s="2" t="s">
        <v>230</v>
      </c>
      <c r="F45" s="5">
        <v>54500</v>
      </c>
      <c r="G45" s="5">
        <v>2015.16</v>
      </c>
      <c r="H45" s="5">
        <v>1.06</v>
      </c>
    </row>
    <row r="46" spans="2:8" x14ac:dyDescent="0.25">
      <c r="B46" s="2" t="s">
        <v>1959</v>
      </c>
      <c r="C46" s="4" t="s">
        <v>140</v>
      </c>
      <c r="D46" s="2" t="s">
        <v>436</v>
      </c>
      <c r="E46" s="2" t="s">
        <v>437</v>
      </c>
      <c r="F46" s="5">
        <v>100000</v>
      </c>
      <c r="G46" s="5">
        <v>1973.8</v>
      </c>
      <c r="H46" s="5">
        <v>1.04</v>
      </c>
    </row>
    <row r="47" spans="2:8" x14ac:dyDescent="0.25">
      <c r="B47" s="2" t="s">
        <v>1946</v>
      </c>
      <c r="C47" s="4" t="s">
        <v>140</v>
      </c>
      <c r="D47" s="2" t="s">
        <v>266</v>
      </c>
      <c r="E47" s="2" t="s">
        <v>267</v>
      </c>
      <c r="F47" s="5">
        <v>201752</v>
      </c>
      <c r="G47" s="5">
        <v>1875.08</v>
      </c>
      <c r="H47" s="5">
        <v>0.98</v>
      </c>
    </row>
    <row r="48" spans="2:8" x14ac:dyDescent="0.25">
      <c r="B48" s="2" t="s">
        <v>2633</v>
      </c>
      <c r="C48" s="4" t="s">
        <v>140</v>
      </c>
      <c r="D48" s="2" t="s">
        <v>261</v>
      </c>
      <c r="E48" s="2" t="s">
        <v>438</v>
      </c>
      <c r="F48" s="5">
        <v>131000</v>
      </c>
      <c r="G48" s="5">
        <v>1827.38</v>
      </c>
      <c r="H48" s="5">
        <v>0.96</v>
      </c>
    </row>
    <row r="49" spans="2:8" x14ac:dyDescent="0.25">
      <c r="B49" s="2" t="s">
        <v>1956</v>
      </c>
      <c r="C49" s="4" t="s">
        <v>140</v>
      </c>
      <c r="D49" s="2" t="s">
        <v>254</v>
      </c>
      <c r="E49" s="2" t="s">
        <v>255</v>
      </c>
      <c r="F49" s="5">
        <v>165781</v>
      </c>
      <c r="G49" s="5">
        <v>1806.6</v>
      </c>
      <c r="H49" s="5">
        <v>0.95</v>
      </c>
    </row>
    <row r="50" spans="2:8" x14ac:dyDescent="0.25">
      <c r="B50" s="2" t="s">
        <v>1953</v>
      </c>
      <c r="C50" s="4" t="s">
        <v>140</v>
      </c>
      <c r="D50" s="2" t="s">
        <v>229</v>
      </c>
      <c r="E50" s="2" t="s">
        <v>439</v>
      </c>
      <c r="F50" s="5">
        <v>30000</v>
      </c>
      <c r="G50" s="5">
        <v>1797.33</v>
      </c>
      <c r="H50" s="5">
        <v>0.94</v>
      </c>
    </row>
    <row r="51" spans="2:8" x14ac:dyDescent="0.25">
      <c r="B51" s="2" t="s">
        <v>2635</v>
      </c>
      <c r="C51" s="4" t="s">
        <v>140</v>
      </c>
      <c r="D51" s="2" t="s">
        <v>238</v>
      </c>
      <c r="E51" s="2" t="s">
        <v>447</v>
      </c>
      <c r="F51" s="5">
        <v>39770</v>
      </c>
      <c r="G51" s="5">
        <v>1740.45</v>
      </c>
      <c r="H51" s="5">
        <v>0.91</v>
      </c>
    </row>
    <row r="52" spans="2:8" x14ac:dyDescent="0.25">
      <c r="B52" s="2" t="s">
        <v>1963</v>
      </c>
      <c r="C52" s="4" t="s">
        <v>140</v>
      </c>
      <c r="D52" s="2" t="s">
        <v>258</v>
      </c>
      <c r="E52" s="2" t="s">
        <v>441</v>
      </c>
      <c r="F52" s="5">
        <v>120000</v>
      </c>
      <c r="G52" s="5">
        <v>1685.46</v>
      </c>
      <c r="H52" s="5">
        <v>0.89</v>
      </c>
    </row>
    <row r="53" spans="2:8" x14ac:dyDescent="0.25">
      <c r="B53" s="2" t="s">
        <v>1947</v>
      </c>
      <c r="C53" s="4" t="s">
        <v>140</v>
      </c>
      <c r="D53" s="2" t="s">
        <v>238</v>
      </c>
      <c r="E53" s="2" t="s">
        <v>440</v>
      </c>
      <c r="F53" s="5">
        <v>7050</v>
      </c>
      <c r="G53" s="5">
        <v>1661.55</v>
      </c>
      <c r="H53" s="5">
        <v>0.87</v>
      </c>
    </row>
    <row r="54" spans="2:8" x14ac:dyDescent="0.25">
      <c r="B54" s="2" t="s">
        <v>1950</v>
      </c>
      <c r="C54" s="4" t="s">
        <v>140</v>
      </c>
      <c r="D54" s="2" t="s">
        <v>290</v>
      </c>
      <c r="E54" s="2" t="s">
        <v>442</v>
      </c>
      <c r="F54" s="5">
        <v>615000</v>
      </c>
      <c r="G54" s="5">
        <v>1654.97</v>
      </c>
      <c r="H54" s="5">
        <v>0.87</v>
      </c>
    </row>
    <row r="55" spans="2:8" x14ac:dyDescent="0.25">
      <c r="B55" s="2" t="s">
        <v>1948</v>
      </c>
      <c r="C55" s="4" t="s">
        <v>140</v>
      </c>
      <c r="D55" s="2" t="s">
        <v>229</v>
      </c>
      <c r="E55" s="2" t="s">
        <v>443</v>
      </c>
      <c r="F55" s="5">
        <v>590000</v>
      </c>
      <c r="G55" s="5">
        <v>1627.22</v>
      </c>
      <c r="H55" s="5">
        <v>0.85</v>
      </c>
    </row>
    <row r="56" spans="2:8" x14ac:dyDescent="0.25">
      <c r="B56" s="2" t="s">
        <v>1954</v>
      </c>
      <c r="C56" s="4" t="s">
        <v>140</v>
      </c>
      <c r="D56" s="2" t="s">
        <v>248</v>
      </c>
      <c r="E56" s="2" t="s">
        <v>449</v>
      </c>
      <c r="F56" s="5">
        <v>31000</v>
      </c>
      <c r="G56" s="5">
        <v>1591.08</v>
      </c>
      <c r="H56" s="5">
        <v>0.84</v>
      </c>
    </row>
    <row r="57" spans="2:8" x14ac:dyDescent="0.25">
      <c r="B57" s="2" t="s">
        <v>2634</v>
      </c>
      <c r="C57" s="4" t="s">
        <v>140</v>
      </c>
      <c r="D57" s="2" t="s">
        <v>225</v>
      </c>
      <c r="E57" s="2" t="s">
        <v>444</v>
      </c>
      <c r="F57" s="5">
        <v>28500</v>
      </c>
      <c r="G57" s="5">
        <v>1552.84</v>
      </c>
      <c r="H57" s="5">
        <v>0.82</v>
      </c>
    </row>
    <row r="58" spans="2:8" x14ac:dyDescent="0.25">
      <c r="B58" s="2" t="s">
        <v>1951</v>
      </c>
      <c r="C58" s="4" t="s">
        <v>140</v>
      </c>
      <c r="D58" s="2" t="s">
        <v>280</v>
      </c>
      <c r="E58" s="2" t="s">
        <v>281</v>
      </c>
      <c r="F58" s="5">
        <v>182914</v>
      </c>
      <c r="G58" s="5">
        <v>1520.93</v>
      </c>
      <c r="H58" s="5">
        <v>0.8</v>
      </c>
    </row>
    <row r="59" spans="2:8" x14ac:dyDescent="0.25">
      <c r="B59" s="2" t="s">
        <v>1945</v>
      </c>
      <c r="C59" s="4" t="s">
        <v>140</v>
      </c>
      <c r="D59" s="2" t="s">
        <v>242</v>
      </c>
      <c r="E59" s="2" t="s">
        <v>448</v>
      </c>
      <c r="F59" s="5">
        <v>408500</v>
      </c>
      <c r="G59" s="5">
        <v>1476.32</v>
      </c>
      <c r="H59" s="5">
        <v>0.78</v>
      </c>
    </row>
    <row r="60" spans="2:8" x14ac:dyDescent="0.25">
      <c r="B60" s="2" t="s">
        <v>450</v>
      </c>
      <c r="C60" s="4" t="s">
        <v>140</v>
      </c>
      <c r="D60" s="2" t="s">
        <v>261</v>
      </c>
      <c r="E60" s="2" t="s">
        <v>451</v>
      </c>
      <c r="F60" s="5">
        <v>565000</v>
      </c>
      <c r="G60" s="5">
        <v>1402.61</v>
      </c>
      <c r="H60" s="5">
        <v>0.74</v>
      </c>
    </row>
    <row r="61" spans="2:8" x14ac:dyDescent="0.25">
      <c r="B61" s="2" t="s">
        <v>1944</v>
      </c>
      <c r="C61" s="4" t="s">
        <v>140</v>
      </c>
      <c r="D61" s="2" t="s">
        <v>263</v>
      </c>
      <c r="E61" s="2" t="s">
        <v>452</v>
      </c>
      <c r="F61" s="5">
        <v>53000</v>
      </c>
      <c r="G61" s="5">
        <v>1342.52</v>
      </c>
      <c r="H61" s="5">
        <v>0.7</v>
      </c>
    </row>
    <row r="62" spans="2:8" x14ac:dyDescent="0.25">
      <c r="B62" s="2" t="s">
        <v>2637</v>
      </c>
      <c r="C62" s="4" t="s">
        <v>140</v>
      </c>
      <c r="D62" s="2" t="s">
        <v>278</v>
      </c>
      <c r="E62" s="2" t="s">
        <v>454</v>
      </c>
      <c r="F62" s="5">
        <v>232557</v>
      </c>
      <c r="G62" s="5">
        <v>1290.58</v>
      </c>
      <c r="H62" s="5">
        <v>0.68</v>
      </c>
    </row>
    <row r="63" spans="2:8" x14ac:dyDescent="0.25">
      <c r="B63" s="2" t="s">
        <v>2636</v>
      </c>
      <c r="C63" s="4" t="s">
        <v>140</v>
      </c>
      <c r="D63" s="2" t="s">
        <v>229</v>
      </c>
      <c r="E63" s="2" t="s">
        <v>453</v>
      </c>
      <c r="F63" s="5">
        <v>64102</v>
      </c>
      <c r="G63" s="5">
        <v>1237.6500000000001</v>
      </c>
      <c r="H63" s="5">
        <v>0.65</v>
      </c>
    </row>
    <row r="64" spans="2:8" x14ac:dyDescent="0.25">
      <c r="B64" s="2" t="s">
        <v>1949</v>
      </c>
      <c r="C64" s="4" t="s">
        <v>140</v>
      </c>
      <c r="D64" s="2" t="s">
        <v>246</v>
      </c>
      <c r="E64" s="2" t="s">
        <v>455</v>
      </c>
      <c r="F64" s="5">
        <v>144450</v>
      </c>
      <c r="G64" s="5">
        <v>1047.05</v>
      </c>
      <c r="H64" s="5">
        <v>0.55000000000000004</v>
      </c>
    </row>
    <row r="65" spans="2:8" x14ac:dyDescent="0.25">
      <c r="B65" s="3" t="s">
        <v>200</v>
      </c>
      <c r="C65" s="15"/>
      <c r="D65" s="3"/>
      <c r="E65" s="3"/>
      <c r="F65" s="11"/>
      <c r="G65" s="11">
        <f>SUM(G12:G64)</f>
        <v>151518.85999999993</v>
      </c>
      <c r="H65" s="11">
        <f>SUM(H12:H64)</f>
        <v>79.58</v>
      </c>
    </row>
    <row r="66" spans="2:8" x14ac:dyDescent="0.25">
      <c r="B66" s="31" t="s">
        <v>120</v>
      </c>
      <c r="C66" s="32" t="s">
        <v>121</v>
      </c>
      <c r="D66" s="31" t="s">
        <v>122</v>
      </c>
      <c r="E66" s="31" t="s">
        <v>123</v>
      </c>
      <c r="F66" s="30" t="s">
        <v>124</v>
      </c>
      <c r="G66" s="30" t="s">
        <v>125</v>
      </c>
      <c r="H66" s="30" t="s">
        <v>126</v>
      </c>
    </row>
    <row r="67" spans="2:8" x14ac:dyDescent="0.25">
      <c r="B67" s="3" t="s">
        <v>127</v>
      </c>
    </row>
    <row r="68" spans="2:8" x14ac:dyDescent="0.25">
      <c r="B68" s="3" t="s">
        <v>128</v>
      </c>
    </row>
    <row r="69" spans="2:8" x14ac:dyDescent="0.25">
      <c r="B69" s="3" t="s">
        <v>129</v>
      </c>
    </row>
    <row r="70" spans="2:8" x14ac:dyDescent="0.25">
      <c r="B70" s="2" t="s">
        <v>463</v>
      </c>
      <c r="C70" s="4">
        <v>7.03</v>
      </c>
      <c r="D70" s="2" t="s">
        <v>130</v>
      </c>
      <c r="E70" s="2" t="s">
        <v>464</v>
      </c>
      <c r="F70" s="5">
        <v>3000000</v>
      </c>
      <c r="G70" s="5">
        <v>3030.58</v>
      </c>
      <c r="H70" s="5">
        <v>1.59</v>
      </c>
    </row>
    <row r="71" spans="2:8" x14ac:dyDescent="0.25">
      <c r="B71" s="2" t="s">
        <v>465</v>
      </c>
      <c r="C71" s="4">
        <v>7.02</v>
      </c>
      <c r="D71" s="2" t="s">
        <v>130</v>
      </c>
      <c r="E71" s="2" t="s">
        <v>466</v>
      </c>
      <c r="F71" s="5">
        <v>3000000</v>
      </c>
      <c r="G71" s="5">
        <v>3014.79</v>
      </c>
      <c r="H71" s="5">
        <v>1.58</v>
      </c>
    </row>
    <row r="72" spans="2:8" x14ac:dyDescent="0.25">
      <c r="B72" s="2" t="s">
        <v>467</v>
      </c>
      <c r="C72" s="4">
        <v>7.11</v>
      </c>
      <c r="D72" s="2" t="s">
        <v>130</v>
      </c>
      <c r="E72" s="2" t="s">
        <v>468</v>
      </c>
      <c r="F72" s="5">
        <v>2000000</v>
      </c>
      <c r="G72" s="5">
        <v>1969.09</v>
      </c>
      <c r="H72" s="5">
        <v>1.03</v>
      </c>
    </row>
    <row r="73" spans="2:8" x14ac:dyDescent="0.25">
      <c r="B73" s="2" t="s">
        <v>469</v>
      </c>
      <c r="C73" s="4">
        <v>7.14</v>
      </c>
      <c r="D73" s="2" t="s">
        <v>130</v>
      </c>
      <c r="E73" s="2" t="s">
        <v>470</v>
      </c>
      <c r="F73" s="5">
        <v>1162900</v>
      </c>
      <c r="G73" s="5">
        <v>1093.94</v>
      </c>
      <c r="H73" s="5">
        <v>0.56999999999999995</v>
      </c>
    </row>
    <row r="74" spans="2:8" x14ac:dyDescent="0.25">
      <c r="B74" s="2" t="s">
        <v>471</v>
      </c>
      <c r="C74" s="4">
        <v>7.28</v>
      </c>
      <c r="D74" s="2" t="s">
        <v>130</v>
      </c>
      <c r="E74" s="2" t="s">
        <v>472</v>
      </c>
      <c r="F74" s="5">
        <v>1000000</v>
      </c>
      <c r="G74" s="5">
        <v>1009.97</v>
      </c>
      <c r="H74" s="5">
        <v>0.53</v>
      </c>
    </row>
    <row r="75" spans="2:8" x14ac:dyDescent="0.25">
      <c r="B75" s="2" t="s">
        <v>473</v>
      </c>
      <c r="C75" s="4">
        <v>7.06</v>
      </c>
      <c r="D75" s="2" t="s">
        <v>130</v>
      </c>
      <c r="E75" s="2" t="s">
        <v>474</v>
      </c>
      <c r="F75" s="5">
        <v>200000</v>
      </c>
      <c r="G75" s="5">
        <v>201.61</v>
      </c>
      <c r="H75" s="5">
        <v>0.11</v>
      </c>
    </row>
    <row r="76" spans="2:8" x14ac:dyDescent="0.25">
      <c r="B76" s="3" t="s">
        <v>131</v>
      </c>
      <c r="C76" s="15"/>
      <c r="D76" s="3"/>
      <c r="E76" s="3"/>
      <c r="F76" s="11"/>
      <c r="G76" s="11">
        <f>SUM(G66:G75)</f>
        <v>10319.98</v>
      </c>
      <c r="H76" s="11">
        <f>SUM(H66:H75)</f>
        <v>5.410000000000001</v>
      </c>
    </row>
    <row r="77" spans="2:8" x14ac:dyDescent="0.25">
      <c r="B77" s="3" t="s">
        <v>132</v>
      </c>
    </row>
    <row r="78" spans="2:8" x14ac:dyDescent="0.25">
      <c r="B78" s="2" t="s">
        <v>2638</v>
      </c>
      <c r="C78" s="4">
        <v>7.87</v>
      </c>
      <c r="D78" s="2" t="s">
        <v>134</v>
      </c>
      <c r="E78" s="2" t="s">
        <v>475</v>
      </c>
      <c r="F78" s="5">
        <v>2500</v>
      </c>
      <c r="G78" s="5">
        <v>2487.8000000000002</v>
      </c>
      <c r="H78" s="5">
        <v>1.31</v>
      </c>
    </row>
    <row r="79" spans="2:8" x14ac:dyDescent="0.25">
      <c r="B79" s="2" t="s">
        <v>476</v>
      </c>
      <c r="C79" s="4">
        <v>8.4</v>
      </c>
      <c r="D79" s="2" t="s">
        <v>134</v>
      </c>
      <c r="E79" s="2" t="s">
        <v>477</v>
      </c>
      <c r="F79" s="5">
        <v>220</v>
      </c>
      <c r="G79" s="5">
        <v>2165.48</v>
      </c>
      <c r="H79" s="5">
        <v>1.1399999999999999</v>
      </c>
    </row>
    <row r="80" spans="2:8" x14ac:dyDescent="0.25">
      <c r="B80" s="2" t="s">
        <v>1936</v>
      </c>
      <c r="C80" s="4">
        <v>8.0399999999999991</v>
      </c>
      <c r="D80" s="2" t="s">
        <v>134</v>
      </c>
      <c r="E80" s="2" t="s">
        <v>478</v>
      </c>
      <c r="F80" s="5">
        <v>150</v>
      </c>
      <c r="G80" s="5">
        <v>1486.35</v>
      </c>
      <c r="H80" s="5">
        <v>0.78</v>
      </c>
    </row>
    <row r="81" spans="2:8" x14ac:dyDescent="0.25">
      <c r="B81" s="2" t="s">
        <v>1895</v>
      </c>
      <c r="C81" s="4">
        <v>7.95</v>
      </c>
      <c r="D81" s="2" t="s">
        <v>134</v>
      </c>
      <c r="E81" s="2" t="s">
        <v>479</v>
      </c>
      <c r="F81" s="5">
        <v>150</v>
      </c>
      <c r="G81" s="5">
        <v>1445.36</v>
      </c>
      <c r="H81" s="5">
        <v>0.76</v>
      </c>
    </row>
    <row r="82" spans="2:8" x14ac:dyDescent="0.25">
      <c r="B82" s="2" t="s">
        <v>2387</v>
      </c>
      <c r="C82" s="4">
        <v>8.4600000000000009</v>
      </c>
      <c r="D82" s="2" t="s">
        <v>134</v>
      </c>
      <c r="E82" s="2" t="s">
        <v>480</v>
      </c>
      <c r="F82" s="5">
        <v>160</v>
      </c>
      <c r="G82" s="5">
        <v>1381.08</v>
      </c>
      <c r="H82" s="5">
        <v>0.73</v>
      </c>
    </row>
    <row r="83" spans="2:8" x14ac:dyDescent="0.25">
      <c r="B83" s="2" t="s">
        <v>1686</v>
      </c>
      <c r="C83" s="4">
        <v>8.4600000000000009</v>
      </c>
      <c r="D83" s="2" t="s">
        <v>134</v>
      </c>
      <c r="E83" s="2" t="s">
        <v>481</v>
      </c>
      <c r="F83" s="5">
        <v>120</v>
      </c>
      <c r="G83" s="5">
        <v>1045.8800000000001</v>
      </c>
      <c r="H83" s="5">
        <v>0.55000000000000004</v>
      </c>
    </row>
    <row r="84" spans="2:8" x14ac:dyDescent="0.25">
      <c r="B84" s="2" t="s">
        <v>2639</v>
      </c>
      <c r="C84" s="4">
        <v>7.93</v>
      </c>
      <c r="D84" s="2" t="s">
        <v>482</v>
      </c>
      <c r="E84" s="2" t="s">
        <v>483</v>
      </c>
      <c r="F84" s="5">
        <v>100</v>
      </c>
      <c r="G84" s="5">
        <v>994.31</v>
      </c>
      <c r="H84" s="5">
        <v>0.52</v>
      </c>
    </row>
    <row r="85" spans="2:8" x14ac:dyDescent="0.25">
      <c r="B85" s="2" t="s">
        <v>2390</v>
      </c>
      <c r="C85" s="4">
        <v>8.4600000000000009</v>
      </c>
      <c r="D85" s="2" t="s">
        <v>134</v>
      </c>
      <c r="E85" s="2" t="s">
        <v>484</v>
      </c>
      <c r="F85" s="5">
        <v>110</v>
      </c>
      <c r="G85" s="5">
        <v>938.85</v>
      </c>
      <c r="H85" s="5">
        <v>0.49</v>
      </c>
    </row>
    <row r="86" spans="2:8" x14ac:dyDescent="0.25">
      <c r="B86" s="2" t="s">
        <v>1934</v>
      </c>
      <c r="C86" s="4">
        <v>8.83</v>
      </c>
      <c r="D86" s="2" t="s">
        <v>482</v>
      </c>
      <c r="E86" s="2" t="s">
        <v>485</v>
      </c>
      <c r="F86" s="5">
        <v>50</v>
      </c>
      <c r="G86" s="5">
        <v>497.86</v>
      </c>
      <c r="H86" s="5">
        <v>0.26</v>
      </c>
    </row>
    <row r="87" spans="2:8" x14ac:dyDescent="0.25">
      <c r="B87" s="2" t="s">
        <v>486</v>
      </c>
      <c r="C87" s="4">
        <v>7.92</v>
      </c>
      <c r="D87" s="2" t="s">
        <v>134</v>
      </c>
      <c r="E87" s="2" t="s">
        <v>487</v>
      </c>
      <c r="F87" s="5">
        <v>50</v>
      </c>
      <c r="G87" s="5">
        <v>497.7</v>
      </c>
      <c r="H87" s="5">
        <v>0.26</v>
      </c>
    </row>
    <row r="88" spans="2:8" x14ac:dyDescent="0.25">
      <c r="B88" s="2" t="s">
        <v>2640</v>
      </c>
      <c r="C88" s="4">
        <v>7.65</v>
      </c>
      <c r="D88" s="2" t="s">
        <v>133</v>
      </c>
      <c r="E88" s="2" t="s">
        <v>488</v>
      </c>
      <c r="F88" s="5">
        <v>250</v>
      </c>
      <c r="G88" s="5">
        <v>495.25</v>
      </c>
      <c r="H88" s="5">
        <v>0.26</v>
      </c>
    </row>
    <row r="89" spans="2:8" x14ac:dyDescent="0.25">
      <c r="B89" s="2" t="s">
        <v>2641</v>
      </c>
      <c r="C89" s="4">
        <v>7.56</v>
      </c>
      <c r="D89" s="2" t="s">
        <v>133</v>
      </c>
      <c r="E89" s="2" t="s">
        <v>489</v>
      </c>
      <c r="F89" s="5">
        <v>250</v>
      </c>
      <c r="G89" s="5">
        <v>491.25</v>
      </c>
      <c r="H89" s="5">
        <v>0.26</v>
      </c>
    </row>
    <row r="90" spans="2:8" x14ac:dyDescent="0.25">
      <c r="B90" s="2" t="s">
        <v>2642</v>
      </c>
      <c r="C90" s="4">
        <v>8.4600000000000009</v>
      </c>
      <c r="D90" s="2" t="s">
        <v>134</v>
      </c>
      <c r="E90" s="2" t="s">
        <v>490</v>
      </c>
      <c r="F90" s="5">
        <v>10</v>
      </c>
      <c r="G90" s="5">
        <v>79.760000000000005</v>
      </c>
      <c r="H90" s="5">
        <v>0.04</v>
      </c>
    </row>
    <row r="91" spans="2:8" x14ac:dyDescent="0.25">
      <c r="B91" s="3" t="s">
        <v>135</v>
      </c>
      <c r="C91" s="15"/>
      <c r="D91" s="3"/>
      <c r="E91" s="3"/>
      <c r="F91" s="11"/>
      <c r="G91" s="11">
        <f>SUM(G77:G90)</f>
        <v>14006.930000000002</v>
      </c>
      <c r="H91" s="11">
        <f>SUM(H77:H90)</f>
        <v>7.36</v>
      </c>
    </row>
    <row r="92" spans="2:8" x14ac:dyDescent="0.25">
      <c r="B92" s="3" t="s">
        <v>491</v>
      </c>
      <c r="C92" s="15"/>
      <c r="D92" s="3"/>
      <c r="E92" s="3"/>
      <c r="F92" s="11"/>
      <c r="G92" s="11">
        <v>175.89</v>
      </c>
      <c r="H92" s="11">
        <v>0.09</v>
      </c>
    </row>
    <row r="93" spans="2:8" x14ac:dyDescent="0.25">
      <c r="B93" s="3" t="s">
        <v>142</v>
      </c>
      <c r="C93" s="15"/>
      <c r="D93" s="3"/>
      <c r="E93" s="3"/>
      <c r="F93" s="11"/>
      <c r="G93" s="11">
        <v>176021.66</v>
      </c>
      <c r="H93" s="11">
        <v>92.44</v>
      </c>
    </row>
    <row r="94" spans="2:8" x14ac:dyDescent="0.25">
      <c r="B94" s="3" t="s">
        <v>143</v>
      </c>
      <c r="C94" s="15"/>
      <c r="D94" s="3"/>
      <c r="E94" s="3"/>
      <c r="F94" s="11"/>
      <c r="G94" s="11">
        <v>14422.089570099997</v>
      </c>
      <c r="H94" s="11">
        <v>7.5600000000000023</v>
      </c>
    </row>
    <row r="95" spans="2:8" x14ac:dyDescent="0.25">
      <c r="B95" s="3" t="s">
        <v>144</v>
      </c>
      <c r="C95" s="15"/>
      <c r="D95" s="3"/>
      <c r="E95" s="3"/>
      <c r="F95" s="11"/>
      <c r="G95" s="11">
        <v>190443.74957009999</v>
      </c>
      <c r="H95" s="11">
        <v>100</v>
      </c>
    </row>
    <row r="96" spans="2:8" x14ac:dyDescent="0.25">
      <c r="B96" s="2" t="s">
        <v>145</v>
      </c>
    </row>
    <row r="97" spans="2:3" x14ac:dyDescent="0.25">
      <c r="B97" s="3" t="s">
        <v>146</v>
      </c>
    </row>
    <row r="98" spans="2:3" x14ac:dyDescent="0.25">
      <c r="B98" s="3" t="s">
        <v>147</v>
      </c>
      <c r="C98" s="4" t="s">
        <v>148</v>
      </c>
    </row>
    <row r="99" spans="2:3" x14ac:dyDescent="0.25">
      <c r="B99" s="3" t="s">
        <v>150</v>
      </c>
      <c r="C99" s="4" t="s">
        <v>149</v>
      </c>
    </row>
    <row r="100" spans="2:3" x14ac:dyDescent="0.25">
      <c r="B100" s="3" t="s">
        <v>202</v>
      </c>
      <c r="C100" s="4" t="s">
        <v>149</v>
      </c>
    </row>
    <row r="101" spans="2:3" x14ac:dyDescent="0.25">
      <c r="B101" s="3" t="s">
        <v>151</v>
      </c>
      <c r="C101" s="4" t="s">
        <v>152</v>
      </c>
    </row>
    <row r="102" spans="2:3" x14ac:dyDescent="0.25">
      <c r="B102" s="3" t="s">
        <v>492</v>
      </c>
      <c r="C102" s="15"/>
    </row>
    <row r="103" spans="2:3" x14ac:dyDescent="0.25">
      <c r="B103" s="3" t="s">
        <v>493</v>
      </c>
      <c r="C103" s="15"/>
    </row>
    <row r="104" spans="2:3" x14ac:dyDescent="0.25">
      <c r="B104" s="3" t="s">
        <v>494</v>
      </c>
      <c r="C104" s="15"/>
    </row>
    <row r="105" spans="2:3" x14ac:dyDescent="0.25">
      <c r="B105" s="3" t="s">
        <v>495</v>
      </c>
      <c r="C105" s="15"/>
    </row>
    <row r="106" spans="2:3" x14ac:dyDescent="0.25">
      <c r="B106" s="3" t="s">
        <v>3419</v>
      </c>
      <c r="C106" s="15"/>
    </row>
    <row r="107" spans="2:3" x14ac:dyDescent="0.25">
      <c r="B107" s="2" t="s">
        <v>153</v>
      </c>
    </row>
    <row r="108" spans="2:3" x14ac:dyDescent="0.25">
      <c r="B108" s="2" t="s">
        <v>204</v>
      </c>
    </row>
    <row r="111" spans="2:3" x14ac:dyDescent="0.25">
      <c r="B111" s="13" t="s">
        <v>2546</v>
      </c>
      <c r="C111" s="14"/>
    </row>
    <row r="112" spans="2:3" ht="30" x14ac:dyDescent="0.25">
      <c r="B112" s="13" t="s">
        <v>205</v>
      </c>
      <c r="C112" s="153" t="s">
        <v>206</v>
      </c>
    </row>
    <row r="113" spans="2:7" x14ac:dyDescent="0.25">
      <c r="B113" s="105" t="s">
        <v>207</v>
      </c>
      <c r="C113" s="111" t="s">
        <v>3515</v>
      </c>
    </row>
    <row r="114" spans="2:7" x14ac:dyDescent="0.25">
      <c r="B114" s="105" t="s">
        <v>208</v>
      </c>
      <c r="C114" s="111" t="s">
        <v>3515</v>
      </c>
    </row>
    <row r="115" spans="2:7" x14ac:dyDescent="0.25">
      <c r="B115" s="105" t="s">
        <v>209</v>
      </c>
      <c r="C115" s="111" t="s">
        <v>3515</v>
      </c>
    </row>
    <row r="116" spans="2:7" x14ac:dyDescent="0.25">
      <c r="B116" s="105" t="s">
        <v>210</v>
      </c>
      <c r="C116" s="111" t="s">
        <v>3515</v>
      </c>
    </row>
    <row r="117" spans="2:7" x14ac:dyDescent="0.25">
      <c r="B117" s="105" t="s">
        <v>211</v>
      </c>
      <c r="C117" s="111" t="s">
        <v>3515</v>
      </c>
    </row>
    <row r="118" spans="2:7" x14ac:dyDescent="0.25">
      <c r="B118" s="105" t="s">
        <v>212</v>
      </c>
      <c r="C118" s="111" t="s">
        <v>3515</v>
      </c>
    </row>
    <row r="119" spans="2:7" x14ac:dyDescent="0.25">
      <c r="B119" s="13" t="s">
        <v>213</v>
      </c>
      <c r="C119" s="111" t="s">
        <v>3515</v>
      </c>
    </row>
    <row r="121" spans="2:7" x14ac:dyDescent="0.25">
      <c r="B121" s="105" t="s">
        <v>154</v>
      </c>
      <c r="C121" s="6"/>
      <c r="D121" s="105"/>
    </row>
    <row r="122" spans="2:7" ht="30" x14ac:dyDescent="0.25">
      <c r="B122" s="7" t="s">
        <v>155</v>
      </c>
      <c r="C122" s="8" t="s">
        <v>156</v>
      </c>
      <c r="D122" s="7" t="s">
        <v>157</v>
      </c>
    </row>
    <row r="123" spans="2:7" x14ac:dyDescent="0.25">
      <c r="B123" s="105" t="s">
        <v>149</v>
      </c>
      <c r="C123" s="6" t="s">
        <v>149</v>
      </c>
      <c r="D123" s="105" t="s">
        <v>149</v>
      </c>
    </row>
    <row r="125" spans="2:7" x14ac:dyDescent="0.25">
      <c r="B125" s="13" t="s">
        <v>158</v>
      </c>
      <c r="C125" s="23">
        <v>45322</v>
      </c>
      <c r="D125" s="105"/>
      <c r="E125" s="16"/>
      <c r="F125" s="22"/>
    </row>
    <row r="126" spans="2:7" x14ac:dyDescent="0.25">
      <c r="B126" s="13" t="s">
        <v>159</v>
      </c>
      <c r="C126" s="14" t="s">
        <v>160</v>
      </c>
      <c r="D126" s="13" t="s">
        <v>161</v>
      </c>
      <c r="E126" s="17" t="s">
        <v>162</v>
      </c>
      <c r="F126" s="12" t="s">
        <v>163</v>
      </c>
      <c r="G126" s="11"/>
    </row>
    <row r="127" spans="2:7" x14ac:dyDescent="0.25">
      <c r="B127" s="20" t="s">
        <v>149</v>
      </c>
      <c r="C127" s="21" t="s">
        <v>149</v>
      </c>
      <c r="D127" s="20" t="s">
        <v>149</v>
      </c>
      <c r="E127" s="19" t="s">
        <v>149</v>
      </c>
      <c r="F127" s="18" t="s">
        <v>149</v>
      </c>
    </row>
    <row r="130" spans="2:4" x14ac:dyDescent="0.25">
      <c r="B130" s="3" t="s">
        <v>164</v>
      </c>
    </row>
    <row r="131" spans="2:4" x14ac:dyDescent="0.25">
      <c r="B131" s="3"/>
    </row>
    <row r="132" spans="2:4" x14ac:dyDescent="0.25">
      <c r="B132" s="3" t="s">
        <v>165</v>
      </c>
    </row>
    <row r="133" spans="2:4" x14ac:dyDescent="0.25">
      <c r="B133" s="13" t="s">
        <v>166</v>
      </c>
      <c r="C133" s="14" t="s">
        <v>167</v>
      </c>
      <c r="D133" s="3"/>
    </row>
    <row r="134" spans="2:4" x14ac:dyDescent="0.25">
      <c r="B134" s="105" t="s">
        <v>149</v>
      </c>
      <c r="C134" s="6" t="s">
        <v>149</v>
      </c>
    </row>
    <row r="136" spans="2:4" x14ac:dyDescent="0.25">
      <c r="B136" s="13" t="s">
        <v>168</v>
      </c>
      <c r="C136" s="14" t="s">
        <v>167</v>
      </c>
    </row>
    <row r="137" spans="2:4" x14ac:dyDescent="0.25">
      <c r="B137" s="105" t="s">
        <v>149</v>
      </c>
      <c r="C137" s="6" t="s">
        <v>149</v>
      </c>
    </row>
    <row r="139" spans="2:4" x14ac:dyDescent="0.25">
      <c r="B139" s="13" t="s">
        <v>149</v>
      </c>
      <c r="C139" s="14" t="s">
        <v>149</v>
      </c>
    </row>
    <row r="140" spans="2:4" x14ac:dyDescent="0.25">
      <c r="B140" s="105" t="s">
        <v>149</v>
      </c>
      <c r="C140" s="6" t="s">
        <v>149</v>
      </c>
    </row>
    <row r="142" spans="2:4" x14ac:dyDescent="0.25">
      <c r="B142" s="17" t="s">
        <v>169</v>
      </c>
      <c r="C142" s="14" t="s">
        <v>170</v>
      </c>
    </row>
    <row r="143" spans="2:4" x14ac:dyDescent="0.25">
      <c r="B143" s="16" t="s">
        <v>149</v>
      </c>
      <c r="C143" s="6" t="s">
        <v>149</v>
      </c>
    </row>
    <row r="145" spans="2:7" x14ac:dyDescent="0.25">
      <c r="B145" s="13" t="s">
        <v>171</v>
      </c>
      <c r="C145" s="14" t="s">
        <v>149</v>
      </c>
    </row>
    <row r="147" spans="2:7" x14ac:dyDescent="0.25">
      <c r="B147" s="13" t="s">
        <v>172</v>
      </c>
      <c r="C147" s="23">
        <v>45322</v>
      </c>
      <c r="D147" s="105"/>
      <c r="E147" s="16"/>
      <c r="F147" s="22"/>
    </row>
    <row r="148" spans="2:7" x14ac:dyDescent="0.25">
      <c r="B148" s="13" t="s">
        <v>159</v>
      </c>
      <c r="C148" s="14" t="s">
        <v>160</v>
      </c>
      <c r="D148" s="13" t="s">
        <v>161</v>
      </c>
      <c r="E148" s="17" t="s">
        <v>162</v>
      </c>
      <c r="F148" s="12" t="s">
        <v>163</v>
      </c>
      <c r="G148" s="11"/>
    </row>
    <row r="149" spans="2:7" x14ac:dyDescent="0.25">
      <c r="B149" s="20" t="s">
        <v>149</v>
      </c>
      <c r="C149" s="21" t="s">
        <v>149</v>
      </c>
      <c r="D149" s="20" t="s">
        <v>149</v>
      </c>
      <c r="E149" s="19" t="s">
        <v>149</v>
      </c>
      <c r="F149" s="18" t="s">
        <v>149</v>
      </c>
    </row>
    <row r="150" spans="2:7" x14ac:dyDescent="0.25">
      <c r="B150" s="3" t="s">
        <v>164</v>
      </c>
    </row>
    <row r="151" spans="2:7" x14ac:dyDescent="0.25">
      <c r="B151" s="3"/>
    </row>
    <row r="152" spans="2:7" x14ac:dyDescent="0.25">
      <c r="B152" s="3" t="s">
        <v>165</v>
      </c>
    </row>
    <row r="153" spans="2:7" x14ac:dyDescent="0.25">
      <c r="B153" s="13" t="s">
        <v>166</v>
      </c>
      <c r="C153" s="14" t="s">
        <v>167</v>
      </c>
      <c r="D153" s="3"/>
    </row>
    <row r="154" spans="2:7" x14ac:dyDescent="0.25">
      <c r="B154" s="105" t="s">
        <v>149</v>
      </c>
      <c r="C154" s="6" t="s">
        <v>149</v>
      </c>
    </row>
    <row r="156" spans="2:7" x14ac:dyDescent="0.25">
      <c r="B156" s="13" t="s">
        <v>168</v>
      </c>
      <c r="C156" s="14" t="s">
        <v>167</v>
      </c>
    </row>
    <row r="157" spans="2:7" x14ac:dyDescent="0.25">
      <c r="B157" s="105" t="s">
        <v>149</v>
      </c>
      <c r="C157" s="6" t="s">
        <v>149</v>
      </c>
    </row>
    <row r="159" spans="2:7" x14ac:dyDescent="0.25">
      <c r="B159" s="13" t="s">
        <v>149</v>
      </c>
      <c r="C159" s="14" t="s">
        <v>149</v>
      </c>
    </row>
    <row r="160" spans="2:7" x14ac:dyDescent="0.25">
      <c r="B160" s="105" t="s">
        <v>149</v>
      </c>
      <c r="C160" s="6" t="s">
        <v>149</v>
      </c>
    </row>
    <row r="162" spans="2:80" x14ac:dyDescent="0.25">
      <c r="B162" s="17" t="s">
        <v>169</v>
      </c>
      <c r="C162" s="14" t="s">
        <v>170</v>
      </c>
    </row>
    <row r="163" spans="2:80" x14ac:dyDescent="0.25">
      <c r="B163" s="16" t="s">
        <v>149</v>
      </c>
      <c r="C163" s="6" t="s">
        <v>149</v>
      </c>
    </row>
    <row r="165" spans="2:80" x14ac:dyDescent="0.25">
      <c r="B165" s="13" t="s">
        <v>171</v>
      </c>
      <c r="C165" s="14" t="s">
        <v>149</v>
      </c>
    </row>
    <row r="168" spans="2:80" x14ac:dyDescent="0.25">
      <c r="B168" s="3" t="s">
        <v>173</v>
      </c>
    </row>
    <row r="170" spans="2:80" x14ac:dyDescent="0.25">
      <c r="B170" s="13" t="s">
        <v>159</v>
      </c>
      <c r="C170" s="14" t="s">
        <v>174</v>
      </c>
      <c r="D170" s="13" t="s">
        <v>175</v>
      </c>
      <c r="E170" s="13" t="s">
        <v>176</v>
      </c>
      <c r="F170" s="11"/>
    </row>
    <row r="171" spans="2:80" x14ac:dyDescent="0.25">
      <c r="B171" s="105" t="s">
        <v>149</v>
      </c>
      <c r="C171" s="6" t="s">
        <v>149</v>
      </c>
      <c r="D171" s="105" t="s">
        <v>149</v>
      </c>
      <c r="E171" s="105" t="s">
        <v>149</v>
      </c>
    </row>
    <row r="174" spans="2:80" x14ac:dyDescent="0.25">
      <c r="B174" s="3" t="s">
        <v>177</v>
      </c>
      <c r="C174" s="15" t="s">
        <v>149</v>
      </c>
      <c r="D174" s="3"/>
      <c r="E174" s="3"/>
      <c r="F174" s="11"/>
      <c r="G174" s="11"/>
      <c r="H174" s="11"/>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row>
    <row r="176" spans="2:80" x14ac:dyDescent="0.25">
      <c r="B176" s="3" t="s">
        <v>178</v>
      </c>
    </row>
    <row r="178" spans="2:7" x14ac:dyDescent="0.25">
      <c r="B178" s="13" t="s">
        <v>179</v>
      </c>
      <c r="C178" s="14" t="s">
        <v>167</v>
      </c>
      <c r="D178" s="3"/>
    </row>
    <row r="179" spans="2:7" x14ac:dyDescent="0.25">
      <c r="B179" s="105" t="s">
        <v>149</v>
      </c>
      <c r="C179" s="6" t="s">
        <v>149</v>
      </c>
    </row>
    <row r="182" spans="2:7" x14ac:dyDescent="0.25">
      <c r="B182" s="13" t="s">
        <v>180</v>
      </c>
      <c r="C182" s="14" t="s">
        <v>181</v>
      </c>
      <c r="D182" s="3"/>
    </row>
    <row r="183" spans="2:7" x14ac:dyDescent="0.25">
      <c r="B183" s="105" t="s">
        <v>149</v>
      </c>
      <c r="C183" s="6" t="s">
        <v>149</v>
      </c>
    </row>
    <row r="186" spans="2:7" x14ac:dyDescent="0.25">
      <c r="B186" s="3" t="s">
        <v>182</v>
      </c>
    </row>
    <row r="189" spans="2:7" x14ac:dyDescent="0.25">
      <c r="B189" s="3" t="s">
        <v>183</v>
      </c>
    </row>
    <row r="191" spans="2:7" x14ac:dyDescent="0.25">
      <c r="B191" s="13" t="s">
        <v>159</v>
      </c>
      <c r="C191" s="14" t="s">
        <v>184</v>
      </c>
      <c r="D191" s="13" t="s">
        <v>174</v>
      </c>
      <c r="E191" s="13" t="s">
        <v>175</v>
      </c>
      <c r="F191" s="12" t="s">
        <v>176</v>
      </c>
      <c r="G191" s="11"/>
    </row>
    <row r="192" spans="2:7" x14ac:dyDescent="0.25">
      <c r="B192" s="105" t="s">
        <v>149</v>
      </c>
      <c r="C192" s="6" t="s">
        <v>149</v>
      </c>
      <c r="D192" s="105" t="s">
        <v>149</v>
      </c>
      <c r="E192" s="105" t="s">
        <v>149</v>
      </c>
      <c r="F192" s="10" t="s">
        <v>149</v>
      </c>
    </row>
    <row r="195" spans="2:80" x14ac:dyDescent="0.25">
      <c r="B195" s="3" t="s">
        <v>177</v>
      </c>
      <c r="C195" s="15" t="s">
        <v>149</v>
      </c>
      <c r="D195" s="3"/>
      <c r="E195" s="3"/>
      <c r="F195" s="11"/>
      <c r="G195" s="11"/>
      <c r="H195" s="11"/>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row>
    <row r="197" spans="2:80" x14ac:dyDescent="0.25">
      <c r="B197" s="3" t="s">
        <v>178</v>
      </c>
    </row>
    <row r="199" spans="2:80" x14ac:dyDescent="0.25">
      <c r="B199" s="13" t="s">
        <v>179</v>
      </c>
      <c r="C199" s="14" t="s">
        <v>167</v>
      </c>
      <c r="D199" s="3"/>
    </row>
    <row r="200" spans="2:80" x14ac:dyDescent="0.25">
      <c r="B200" s="105" t="s">
        <v>149</v>
      </c>
      <c r="C200" s="6" t="s">
        <v>149</v>
      </c>
    </row>
    <row r="203" spans="2:80" x14ac:dyDescent="0.25">
      <c r="B203" s="13" t="s">
        <v>180</v>
      </c>
      <c r="C203" s="14" t="s">
        <v>181</v>
      </c>
      <c r="D203" s="3"/>
    </row>
    <row r="204" spans="2:80" x14ac:dyDescent="0.25">
      <c r="B204" s="105" t="s">
        <v>149</v>
      </c>
      <c r="C204" s="6" t="s">
        <v>149</v>
      </c>
    </row>
    <row r="207" spans="2:80" x14ac:dyDescent="0.25">
      <c r="B207" s="3" t="s">
        <v>182</v>
      </c>
    </row>
    <row r="210" spans="2:7" x14ac:dyDescent="0.25">
      <c r="B210" s="3" t="s">
        <v>185</v>
      </c>
    </row>
    <row r="211" spans="2:7" x14ac:dyDescent="0.25">
      <c r="B211" s="13" t="s">
        <v>159</v>
      </c>
      <c r="C211" s="14" t="s">
        <v>186</v>
      </c>
      <c r="D211" s="13" t="s">
        <v>187</v>
      </c>
      <c r="E211" s="13" t="s">
        <v>188</v>
      </c>
      <c r="F211" s="12" t="s">
        <v>189</v>
      </c>
      <c r="G211" s="11"/>
    </row>
    <row r="212" spans="2:7" x14ac:dyDescent="0.25">
      <c r="B212" s="105" t="s">
        <v>149</v>
      </c>
      <c r="C212" s="6" t="s">
        <v>149</v>
      </c>
      <c r="D212" s="105" t="s">
        <v>149</v>
      </c>
      <c r="E212" s="105" t="s">
        <v>149</v>
      </c>
      <c r="F212" s="10" t="s">
        <v>149</v>
      </c>
    </row>
    <row r="213" spans="2:7" x14ac:dyDescent="0.25">
      <c r="B213" s="2" t="s">
        <v>190</v>
      </c>
    </row>
    <row r="215" spans="2:7" x14ac:dyDescent="0.25">
      <c r="B215" s="114" t="s">
        <v>1702</v>
      </c>
    </row>
    <row r="217" spans="2:7" x14ac:dyDescent="0.25">
      <c r="B217" s="3" t="s">
        <v>1701</v>
      </c>
      <c r="C217" s="62"/>
    </row>
    <row r="218" spans="2:7" x14ac:dyDescent="0.25">
      <c r="C218" s="62"/>
    </row>
    <row r="219" spans="2:7" x14ac:dyDescent="0.25">
      <c r="C219" s="62"/>
    </row>
    <row r="220" spans="2:7" x14ac:dyDescent="0.25">
      <c r="B220" s="2" t="s">
        <v>1700</v>
      </c>
      <c r="C220" s="144">
        <v>294368055</v>
      </c>
    </row>
    <row r="221" spans="2:7" x14ac:dyDescent="0.25">
      <c r="C221" s="145"/>
    </row>
    <row r="222" spans="2:7" x14ac:dyDescent="0.25">
      <c r="B222" s="2" t="s">
        <v>1699</v>
      </c>
      <c r="C222" s="144">
        <v>236588055</v>
      </c>
    </row>
    <row r="223" spans="2:7" x14ac:dyDescent="0.25">
      <c r="C223" s="145"/>
    </row>
    <row r="224" spans="2:7" x14ac:dyDescent="0.25">
      <c r="B224" s="2" t="s">
        <v>1698</v>
      </c>
      <c r="C224" s="145">
        <v>57780000</v>
      </c>
    </row>
    <row r="225" spans="2:3" x14ac:dyDescent="0.25">
      <c r="C225" s="145"/>
    </row>
    <row r="226" spans="2:3" x14ac:dyDescent="0.25">
      <c r="B226" s="3" t="s">
        <v>1697</v>
      </c>
      <c r="C226" s="146">
        <v>130738066</v>
      </c>
    </row>
    <row r="227" spans="2:3" x14ac:dyDescent="0.25">
      <c r="C227" s="145"/>
    </row>
    <row r="228" spans="2:3" x14ac:dyDescent="0.25">
      <c r="B228" s="2" t="s">
        <v>1696</v>
      </c>
      <c r="C228" s="144">
        <v>59388066</v>
      </c>
    </row>
    <row r="229" spans="2:3" x14ac:dyDescent="0.25">
      <c r="C229" s="145"/>
    </row>
    <row r="230" spans="2:3" ht="30" x14ac:dyDescent="0.25">
      <c r="B230" s="90" t="s">
        <v>1695</v>
      </c>
      <c r="C230" s="144">
        <v>71350000</v>
      </c>
    </row>
    <row r="231" spans="2:3" x14ac:dyDescent="0.25">
      <c r="C231" s="145"/>
    </row>
    <row r="232" spans="2:3" ht="30" x14ac:dyDescent="0.25">
      <c r="B232" s="90" t="s">
        <v>1694</v>
      </c>
      <c r="C232" s="144">
        <v>61273551.370000005</v>
      </c>
    </row>
    <row r="233" spans="2:3" x14ac:dyDescent="0.25">
      <c r="C233" s="145"/>
    </row>
    <row r="234" spans="2:3" x14ac:dyDescent="0.25">
      <c r="B234" s="3" t="s">
        <v>1693</v>
      </c>
      <c r="C234" s="146">
        <v>0</v>
      </c>
    </row>
  </sheetData>
  <mergeCells count="3">
    <mergeCell ref="B1:E1"/>
    <mergeCell ref="C3:C6"/>
    <mergeCell ref="D3:D6"/>
  </mergeCells>
  <hyperlinks>
    <hyperlink ref="A1" location="Index!A1" display="Index" xr:uid="{FDA0D2B2-A65A-49B3-A479-319739A226E7}"/>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8B34A-57B4-4C7A-9428-AAF97AA6AF25}">
  <sheetPr codeName="Sheet47"/>
  <dimension ref="A1:CB176"/>
  <sheetViews>
    <sheetView workbookViewId="0">
      <selection activeCell="E8" sqref="E8"/>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97</v>
      </c>
      <c r="C1" s="206"/>
      <c r="D1" s="206"/>
      <c r="E1" s="206"/>
    </row>
    <row r="3" spans="1:9" ht="15" customHeight="1" x14ac:dyDescent="0.25">
      <c r="B3" s="35" t="s">
        <v>496</v>
      </c>
      <c r="C3" s="207"/>
      <c r="D3" s="208"/>
    </row>
    <row r="4" spans="1:9" ht="15" customHeight="1" x14ac:dyDescent="0.25">
      <c r="B4" s="109" t="s">
        <v>497</v>
      </c>
      <c r="C4" s="207"/>
      <c r="D4" s="208"/>
    </row>
    <row r="5" spans="1:9" ht="15" customHeight="1" x14ac:dyDescent="0.25">
      <c r="B5" s="109" t="s">
        <v>115</v>
      </c>
      <c r="C5" s="207"/>
      <c r="D5" s="208"/>
    </row>
    <row r="6" spans="1:9" ht="15" customHeight="1" x14ac:dyDescent="0.25">
      <c r="B6" s="39" t="s">
        <v>193</v>
      </c>
      <c r="C6" s="207"/>
      <c r="D6" s="208"/>
    </row>
    <row r="7" spans="1:9" ht="30" customHeight="1" x14ac:dyDescent="0.25">
      <c r="B7" s="39" t="s">
        <v>498</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1968</v>
      </c>
      <c r="C15" s="4" t="s">
        <v>140</v>
      </c>
      <c r="D15" s="2" t="s">
        <v>371</v>
      </c>
      <c r="E15" s="2" t="s">
        <v>400</v>
      </c>
      <c r="F15" s="5">
        <v>1100000</v>
      </c>
      <c r="G15" s="5">
        <v>3492.5</v>
      </c>
      <c r="H15" s="5">
        <v>8.77</v>
      </c>
    </row>
    <row r="16" spans="1:9" x14ac:dyDescent="0.25">
      <c r="B16" s="2" t="s">
        <v>2556</v>
      </c>
      <c r="C16" s="4" t="s">
        <v>140</v>
      </c>
      <c r="D16" s="2" t="s">
        <v>242</v>
      </c>
      <c r="E16" s="2" t="s">
        <v>243</v>
      </c>
      <c r="F16" s="5">
        <v>25500</v>
      </c>
      <c r="G16" s="5">
        <v>2592.67</v>
      </c>
      <c r="H16" s="5">
        <v>6.51</v>
      </c>
    </row>
    <row r="17" spans="2:8" x14ac:dyDescent="0.25">
      <c r="B17" s="2" t="s">
        <v>1986</v>
      </c>
      <c r="C17" s="4" t="s">
        <v>140</v>
      </c>
      <c r="D17" s="2" t="s">
        <v>222</v>
      </c>
      <c r="E17" s="2" t="s">
        <v>223</v>
      </c>
      <c r="F17" s="5">
        <v>85000</v>
      </c>
      <c r="G17" s="5">
        <v>2425.2600000000002</v>
      </c>
      <c r="H17" s="5">
        <v>6.09</v>
      </c>
    </row>
    <row r="18" spans="2:8" x14ac:dyDescent="0.25">
      <c r="B18" s="2" t="s">
        <v>2643</v>
      </c>
      <c r="C18" s="4" t="s">
        <v>140</v>
      </c>
      <c r="D18" s="2" t="s">
        <v>242</v>
      </c>
      <c r="E18" s="2" t="s">
        <v>499</v>
      </c>
      <c r="F18" s="5">
        <v>421000</v>
      </c>
      <c r="G18" s="5">
        <v>2358.86</v>
      </c>
      <c r="H18" s="5">
        <v>5.92</v>
      </c>
    </row>
    <row r="19" spans="2:8" x14ac:dyDescent="0.25">
      <c r="B19" s="2" t="s">
        <v>2644</v>
      </c>
      <c r="C19" s="4" t="s">
        <v>140</v>
      </c>
      <c r="D19" s="2" t="s">
        <v>371</v>
      </c>
      <c r="E19" s="2" t="s">
        <v>500</v>
      </c>
      <c r="F19" s="5">
        <v>595000</v>
      </c>
      <c r="G19" s="5">
        <v>2319.0100000000002</v>
      </c>
      <c r="H19" s="5">
        <v>5.82</v>
      </c>
    </row>
    <row r="20" spans="2:8" x14ac:dyDescent="0.25">
      <c r="B20" s="2" t="s">
        <v>2645</v>
      </c>
      <c r="C20" s="4" t="s">
        <v>140</v>
      </c>
      <c r="D20" s="2" t="s">
        <v>361</v>
      </c>
      <c r="E20" s="2" t="s">
        <v>501</v>
      </c>
      <c r="F20" s="5">
        <v>325600</v>
      </c>
      <c r="G20" s="5">
        <v>1878.06</v>
      </c>
      <c r="H20" s="5">
        <v>4.72</v>
      </c>
    </row>
    <row r="21" spans="2:8" x14ac:dyDescent="0.25">
      <c r="B21" s="2" t="s">
        <v>502</v>
      </c>
      <c r="C21" s="4" t="s">
        <v>140</v>
      </c>
      <c r="D21" s="2" t="s">
        <v>503</v>
      </c>
      <c r="E21" s="2" t="s">
        <v>504</v>
      </c>
      <c r="F21" s="5">
        <v>630000</v>
      </c>
      <c r="G21" s="5">
        <v>1589.18</v>
      </c>
      <c r="H21" s="5">
        <v>3.99</v>
      </c>
    </row>
    <row r="22" spans="2:8" x14ac:dyDescent="0.25">
      <c r="B22" s="2" t="s">
        <v>2646</v>
      </c>
      <c r="C22" s="4" t="s">
        <v>140</v>
      </c>
      <c r="D22" s="2" t="s">
        <v>242</v>
      </c>
      <c r="E22" s="2" t="s">
        <v>505</v>
      </c>
      <c r="F22" s="5">
        <v>60000</v>
      </c>
      <c r="G22" s="5">
        <v>1305</v>
      </c>
      <c r="H22" s="5">
        <v>3.28</v>
      </c>
    </row>
    <row r="23" spans="2:8" x14ac:dyDescent="0.25">
      <c r="B23" s="2" t="s">
        <v>1980</v>
      </c>
      <c r="C23" s="4" t="s">
        <v>140</v>
      </c>
      <c r="D23" s="2" t="s">
        <v>242</v>
      </c>
      <c r="E23" s="2" t="s">
        <v>270</v>
      </c>
      <c r="F23" s="5">
        <v>47000</v>
      </c>
      <c r="G23" s="5">
        <v>1195.82</v>
      </c>
      <c r="H23" s="5">
        <v>3</v>
      </c>
    </row>
    <row r="24" spans="2:8" x14ac:dyDescent="0.25">
      <c r="B24" s="2" t="s">
        <v>2647</v>
      </c>
      <c r="C24" s="4" t="s">
        <v>140</v>
      </c>
      <c r="D24" s="2" t="s">
        <v>222</v>
      </c>
      <c r="E24" s="2" t="s">
        <v>506</v>
      </c>
      <c r="F24" s="5">
        <v>250000</v>
      </c>
      <c r="G24" s="5">
        <v>1158.1300000000001</v>
      </c>
      <c r="H24" s="5">
        <v>2.91</v>
      </c>
    </row>
    <row r="25" spans="2:8" x14ac:dyDescent="0.25">
      <c r="B25" s="2" t="s">
        <v>2648</v>
      </c>
      <c r="C25" s="4" t="s">
        <v>140</v>
      </c>
      <c r="D25" s="2" t="s">
        <v>507</v>
      </c>
      <c r="E25" s="2" t="s">
        <v>508</v>
      </c>
      <c r="F25" s="5">
        <v>400000</v>
      </c>
      <c r="G25" s="5">
        <v>1095.4000000000001</v>
      </c>
      <c r="H25" s="5">
        <v>2.75</v>
      </c>
    </row>
    <row r="26" spans="2:8" x14ac:dyDescent="0.25">
      <c r="B26" s="2" t="s">
        <v>2628</v>
      </c>
      <c r="C26" s="4" t="s">
        <v>140</v>
      </c>
      <c r="D26" s="2" t="s">
        <v>361</v>
      </c>
      <c r="E26" s="2" t="s">
        <v>404</v>
      </c>
      <c r="F26" s="5">
        <v>785000</v>
      </c>
      <c r="G26" s="5">
        <v>1067.21</v>
      </c>
      <c r="H26" s="5">
        <v>2.68</v>
      </c>
    </row>
    <row r="27" spans="2:8" x14ac:dyDescent="0.25">
      <c r="B27" s="2" t="s">
        <v>2649</v>
      </c>
      <c r="C27" s="4" t="s">
        <v>140</v>
      </c>
      <c r="D27" s="2" t="s">
        <v>361</v>
      </c>
      <c r="E27" s="2" t="s">
        <v>509</v>
      </c>
      <c r="F27" s="5">
        <v>140000</v>
      </c>
      <c r="G27" s="5">
        <v>1060.01</v>
      </c>
      <c r="H27" s="5">
        <v>2.66</v>
      </c>
    </row>
    <row r="28" spans="2:8" x14ac:dyDescent="0.25">
      <c r="B28" s="2" t="s">
        <v>1981</v>
      </c>
      <c r="C28" s="4" t="s">
        <v>140</v>
      </c>
      <c r="D28" s="2" t="s">
        <v>246</v>
      </c>
      <c r="E28" s="2" t="s">
        <v>422</v>
      </c>
      <c r="F28" s="5">
        <v>70000</v>
      </c>
      <c r="G28" s="5">
        <v>1052.3499999999999</v>
      </c>
      <c r="H28" s="5">
        <v>2.64</v>
      </c>
    </row>
    <row r="29" spans="2:8" x14ac:dyDescent="0.25">
      <c r="B29" s="2" t="s">
        <v>2650</v>
      </c>
      <c r="C29" s="4" t="s">
        <v>140</v>
      </c>
      <c r="D29" s="2" t="s">
        <v>242</v>
      </c>
      <c r="E29" s="2" t="s">
        <v>510</v>
      </c>
      <c r="F29" s="5">
        <v>45000</v>
      </c>
      <c r="G29" s="5">
        <v>1025.9100000000001</v>
      </c>
      <c r="H29" s="5">
        <v>2.58</v>
      </c>
    </row>
    <row r="30" spans="2:8" x14ac:dyDescent="0.25">
      <c r="B30" s="2" t="s">
        <v>2651</v>
      </c>
      <c r="C30" s="4" t="s">
        <v>140</v>
      </c>
      <c r="D30" s="2" t="s">
        <v>242</v>
      </c>
      <c r="E30" s="2" t="s">
        <v>511</v>
      </c>
      <c r="F30" s="5">
        <v>100000</v>
      </c>
      <c r="G30" s="5">
        <v>1018.2</v>
      </c>
      <c r="H30" s="5">
        <v>2.56</v>
      </c>
    </row>
    <row r="31" spans="2:8" x14ac:dyDescent="0.25">
      <c r="B31" s="2" t="s">
        <v>2652</v>
      </c>
      <c r="C31" s="4" t="s">
        <v>140</v>
      </c>
      <c r="D31" s="2" t="s">
        <v>349</v>
      </c>
      <c r="E31" s="2" t="s">
        <v>512</v>
      </c>
      <c r="F31" s="5">
        <v>30000</v>
      </c>
      <c r="G31" s="5">
        <v>1011.8</v>
      </c>
      <c r="H31" s="5">
        <v>2.54</v>
      </c>
    </row>
    <row r="32" spans="2:8" x14ac:dyDescent="0.25">
      <c r="B32" s="2" t="s">
        <v>2653</v>
      </c>
      <c r="C32" s="4" t="s">
        <v>140</v>
      </c>
      <c r="D32" s="2" t="s">
        <v>513</v>
      </c>
      <c r="E32" s="2" t="s">
        <v>514</v>
      </c>
      <c r="F32" s="5">
        <v>200000</v>
      </c>
      <c r="G32" s="5">
        <v>812.3</v>
      </c>
      <c r="H32" s="5">
        <v>2.04</v>
      </c>
    </row>
    <row r="33" spans="2:8" x14ac:dyDescent="0.25">
      <c r="B33" s="2" t="s">
        <v>2654</v>
      </c>
      <c r="C33" s="4" t="s">
        <v>140</v>
      </c>
      <c r="D33" s="2" t="s">
        <v>252</v>
      </c>
      <c r="E33" s="2" t="s">
        <v>515</v>
      </c>
      <c r="F33" s="5">
        <v>120100</v>
      </c>
      <c r="G33" s="5">
        <v>805.93</v>
      </c>
      <c r="H33" s="5">
        <v>2.02</v>
      </c>
    </row>
    <row r="34" spans="2:8" x14ac:dyDescent="0.25">
      <c r="B34" s="2" t="s">
        <v>516</v>
      </c>
      <c r="C34" s="4" t="s">
        <v>140</v>
      </c>
      <c r="D34" s="2" t="s">
        <v>349</v>
      </c>
      <c r="E34" s="2" t="s">
        <v>517</v>
      </c>
      <c r="F34" s="5">
        <v>1000000</v>
      </c>
      <c r="G34" s="5">
        <v>797.5</v>
      </c>
      <c r="H34" s="5">
        <v>2</v>
      </c>
    </row>
    <row r="35" spans="2:8" x14ac:dyDescent="0.25">
      <c r="B35" s="2" t="s">
        <v>2655</v>
      </c>
      <c r="C35" s="4" t="s">
        <v>140</v>
      </c>
      <c r="D35" s="2" t="s">
        <v>290</v>
      </c>
      <c r="E35" s="2" t="s">
        <v>518</v>
      </c>
      <c r="F35" s="5">
        <v>440000</v>
      </c>
      <c r="G35" s="5">
        <v>759.44</v>
      </c>
      <c r="H35" s="5">
        <v>1.91</v>
      </c>
    </row>
    <row r="36" spans="2:8" x14ac:dyDescent="0.25">
      <c r="B36" s="2" t="s">
        <v>2656</v>
      </c>
      <c r="C36" s="4" t="s">
        <v>140</v>
      </c>
      <c r="D36" s="2" t="s">
        <v>222</v>
      </c>
      <c r="E36" s="2" t="s">
        <v>519</v>
      </c>
      <c r="F36" s="5">
        <v>150000</v>
      </c>
      <c r="G36" s="5">
        <v>753.53</v>
      </c>
      <c r="H36" s="5">
        <v>1.89</v>
      </c>
    </row>
    <row r="37" spans="2:8" x14ac:dyDescent="0.25">
      <c r="B37" s="2" t="s">
        <v>2657</v>
      </c>
      <c r="C37" s="4" t="s">
        <v>140</v>
      </c>
      <c r="D37" s="2" t="s">
        <v>520</v>
      </c>
      <c r="E37" s="2" t="s">
        <v>521</v>
      </c>
      <c r="F37" s="5">
        <v>130000</v>
      </c>
      <c r="G37" s="5">
        <v>753.16</v>
      </c>
      <c r="H37" s="5">
        <v>1.89</v>
      </c>
    </row>
    <row r="38" spans="2:8" x14ac:dyDescent="0.25">
      <c r="B38" s="2" t="s">
        <v>2658</v>
      </c>
      <c r="C38" s="4" t="s">
        <v>140</v>
      </c>
      <c r="D38" s="2" t="s">
        <v>252</v>
      </c>
      <c r="E38" s="2" t="s">
        <v>522</v>
      </c>
      <c r="F38" s="5">
        <v>186500</v>
      </c>
      <c r="G38" s="5">
        <v>737.51</v>
      </c>
      <c r="H38" s="5">
        <v>1.85</v>
      </c>
    </row>
    <row r="39" spans="2:8" x14ac:dyDescent="0.25">
      <c r="B39" s="2" t="s">
        <v>2659</v>
      </c>
      <c r="C39" s="4" t="s">
        <v>140</v>
      </c>
      <c r="D39" s="2" t="s">
        <v>290</v>
      </c>
      <c r="E39" s="2" t="s">
        <v>523</v>
      </c>
      <c r="F39" s="5">
        <v>110000</v>
      </c>
      <c r="G39" s="5">
        <v>639.42999999999995</v>
      </c>
      <c r="H39" s="5">
        <v>1.61</v>
      </c>
    </row>
    <row r="40" spans="2:8" x14ac:dyDescent="0.25">
      <c r="B40" s="2" t="s">
        <v>2660</v>
      </c>
      <c r="C40" s="4" t="s">
        <v>140</v>
      </c>
      <c r="D40" s="2" t="s">
        <v>263</v>
      </c>
      <c r="E40" s="2" t="s">
        <v>524</v>
      </c>
      <c r="F40" s="5">
        <v>95000</v>
      </c>
      <c r="G40" s="5">
        <v>626.15</v>
      </c>
      <c r="H40" s="5">
        <v>1.57</v>
      </c>
    </row>
    <row r="41" spans="2:8" x14ac:dyDescent="0.25">
      <c r="B41" s="2" t="s">
        <v>2661</v>
      </c>
      <c r="C41" s="4" t="s">
        <v>140</v>
      </c>
      <c r="D41" s="2" t="s">
        <v>349</v>
      </c>
      <c r="E41" s="2" t="s">
        <v>525</v>
      </c>
      <c r="F41" s="5">
        <v>150000</v>
      </c>
      <c r="G41" s="5">
        <v>623.4</v>
      </c>
      <c r="H41" s="5">
        <v>1.57</v>
      </c>
    </row>
    <row r="42" spans="2:8" x14ac:dyDescent="0.25">
      <c r="B42" s="2" t="s">
        <v>2567</v>
      </c>
      <c r="C42" s="4" t="s">
        <v>140</v>
      </c>
      <c r="D42" s="2" t="s">
        <v>263</v>
      </c>
      <c r="E42" s="2" t="s">
        <v>268</v>
      </c>
      <c r="F42" s="5">
        <v>25700</v>
      </c>
      <c r="G42" s="5">
        <v>592.62</v>
      </c>
      <c r="H42" s="5">
        <v>1.49</v>
      </c>
    </row>
    <row r="43" spans="2:8" x14ac:dyDescent="0.25">
      <c r="B43" s="2" t="s">
        <v>2662</v>
      </c>
      <c r="C43" s="4" t="s">
        <v>140</v>
      </c>
      <c r="D43" s="2" t="s">
        <v>263</v>
      </c>
      <c r="E43" s="2" t="s">
        <v>526</v>
      </c>
      <c r="F43" s="5">
        <v>23000</v>
      </c>
      <c r="G43" s="5">
        <v>534.77</v>
      </c>
      <c r="H43" s="5">
        <v>1.34</v>
      </c>
    </row>
    <row r="44" spans="2:8" x14ac:dyDescent="0.25">
      <c r="B44" s="2" t="s">
        <v>2663</v>
      </c>
      <c r="C44" s="4" t="s">
        <v>140</v>
      </c>
      <c r="D44" s="2" t="s">
        <v>349</v>
      </c>
      <c r="E44" s="2" t="s">
        <v>527</v>
      </c>
      <c r="F44" s="5">
        <v>49414</v>
      </c>
      <c r="G44" s="5">
        <v>518.79999999999995</v>
      </c>
      <c r="H44" s="5">
        <v>1.3</v>
      </c>
    </row>
    <row r="45" spans="2:8" x14ac:dyDescent="0.25">
      <c r="B45" s="2" t="s">
        <v>1949</v>
      </c>
      <c r="C45" s="4" t="s">
        <v>140</v>
      </c>
      <c r="D45" s="2" t="s">
        <v>246</v>
      </c>
      <c r="E45" s="2" t="s">
        <v>455</v>
      </c>
      <c r="F45" s="5">
        <v>69844</v>
      </c>
      <c r="G45" s="5">
        <v>506.26</v>
      </c>
      <c r="H45" s="5">
        <v>1.27</v>
      </c>
    </row>
    <row r="46" spans="2:8" x14ac:dyDescent="0.25">
      <c r="B46" s="2" t="s">
        <v>2664</v>
      </c>
      <c r="C46" s="4" t="s">
        <v>140</v>
      </c>
      <c r="D46" s="2" t="s">
        <v>263</v>
      </c>
      <c r="E46" s="2" t="s">
        <v>528</v>
      </c>
      <c r="F46" s="5">
        <v>13100</v>
      </c>
      <c r="G46" s="5">
        <v>447.69</v>
      </c>
      <c r="H46" s="5">
        <v>1.1200000000000001</v>
      </c>
    </row>
    <row r="47" spans="2:8" x14ac:dyDescent="0.25">
      <c r="B47" s="2" t="s">
        <v>2665</v>
      </c>
      <c r="C47" s="4" t="s">
        <v>140</v>
      </c>
      <c r="D47" s="2" t="s">
        <v>263</v>
      </c>
      <c r="E47" s="2" t="s">
        <v>529</v>
      </c>
      <c r="F47" s="5">
        <v>100000</v>
      </c>
      <c r="G47" s="5">
        <v>274.35000000000002</v>
      </c>
      <c r="H47" s="5">
        <v>0.69</v>
      </c>
    </row>
    <row r="48" spans="2:8" x14ac:dyDescent="0.25">
      <c r="B48" s="2" t="s">
        <v>2666</v>
      </c>
      <c r="C48" s="4" t="s">
        <v>140</v>
      </c>
      <c r="D48" s="2" t="s">
        <v>349</v>
      </c>
      <c r="E48" s="2" t="s">
        <v>530</v>
      </c>
      <c r="F48" s="5">
        <v>50000</v>
      </c>
      <c r="G48" s="5">
        <v>268.85000000000002</v>
      </c>
      <c r="H48" s="5">
        <v>0.68</v>
      </c>
    </row>
    <row r="49" spans="2:8" x14ac:dyDescent="0.25">
      <c r="B49" s="2" t="s">
        <v>2667</v>
      </c>
      <c r="C49" s="4" t="s">
        <v>140</v>
      </c>
      <c r="D49" s="2" t="s">
        <v>242</v>
      </c>
      <c r="E49" s="2" t="s">
        <v>531</v>
      </c>
      <c r="F49" s="5">
        <v>2011</v>
      </c>
      <c r="G49" s="5">
        <v>15.48</v>
      </c>
      <c r="H49" s="5">
        <v>0.04</v>
      </c>
    </row>
    <row r="50" spans="2:8" x14ac:dyDescent="0.25">
      <c r="B50" s="3" t="s">
        <v>200</v>
      </c>
      <c r="C50" s="15"/>
      <c r="D50" s="3"/>
      <c r="E50" s="3"/>
      <c r="F50" s="11"/>
      <c r="G50" s="11">
        <f>SUM(G12:G49)</f>
        <v>38112.540000000008</v>
      </c>
      <c r="H50" s="11">
        <f>SUM(H12:H49)</f>
        <v>95.7</v>
      </c>
    </row>
    <row r="51" spans="2:8" x14ac:dyDescent="0.25">
      <c r="B51" s="3" t="s">
        <v>303</v>
      </c>
      <c r="C51" s="15"/>
      <c r="D51" s="3"/>
      <c r="E51" s="3"/>
      <c r="F51" s="11"/>
      <c r="G51" s="11">
        <v>1428.84</v>
      </c>
      <c r="H51" s="11">
        <v>3.59</v>
      </c>
    </row>
    <row r="52" spans="2:8" x14ac:dyDescent="0.25">
      <c r="B52" s="3" t="s">
        <v>142</v>
      </c>
      <c r="C52" s="15"/>
      <c r="D52" s="3"/>
      <c r="E52" s="3"/>
      <c r="F52" s="11"/>
      <c r="G52" s="11">
        <v>39541.379999999997</v>
      </c>
      <c r="H52" s="11">
        <v>99.29</v>
      </c>
    </row>
    <row r="53" spans="2:8" x14ac:dyDescent="0.25">
      <c r="B53" s="3" t="s">
        <v>143</v>
      </c>
      <c r="C53" s="15"/>
      <c r="D53" s="3"/>
      <c r="E53" s="3"/>
      <c r="F53" s="11"/>
      <c r="G53" s="11">
        <v>283.95565749999901</v>
      </c>
      <c r="H53" s="11">
        <v>0.70999999999999375</v>
      </c>
    </row>
    <row r="54" spans="2:8" x14ac:dyDescent="0.25">
      <c r="B54" s="3" t="s">
        <v>144</v>
      </c>
      <c r="C54" s="15"/>
      <c r="D54" s="3"/>
      <c r="E54" s="3"/>
      <c r="F54" s="11"/>
      <c r="G54" s="11">
        <v>39825.3356575</v>
      </c>
      <c r="H54" s="11">
        <v>100</v>
      </c>
    </row>
    <row r="55" spans="2:8" x14ac:dyDescent="0.25">
      <c r="B55" s="2" t="s">
        <v>145</v>
      </c>
    </row>
    <row r="56" spans="2:8" x14ac:dyDescent="0.25">
      <c r="B56" s="3" t="s">
        <v>146</v>
      </c>
    </row>
    <row r="57" spans="2:8" x14ac:dyDescent="0.25">
      <c r="B57" s="3" t="s">
        <v>147</v>
      </c>
      <c r="C57" s="4" t="s">
        <v>148</v>
      </c>
    </row>
    <row r="58" spans="2:8" x14ac:dyDescent="0.25">
      <c r="B58" s="3" t="s">
        <v>150</v>
      </c>
      <c r="C58" s="4" t="s">
        <v>149</v>
      </c>
    </row>
    <row r="59" spans="2:8" x14ac:dyDescent="0.25">
      <c r="B59" s="3" t="s">
        <v>202</v>
      </c>
      <c r="C59" s="4" t="s">
        <v>149</v>
      </c>
    </row>
    <row r="60" spans="2:8" x14ac:dyDescent="0.25">
      <c r="B60" s="3" t="s">
        <v>151</v>
      </c>
      <c r="C60" s="4" t="s">
        <v>152</v>
      </c>
    </row>
    <row r="61" spans="2:8" x14ac:dyDescent="0.25">
      <c r="B61" s="3" t="s">
        <v>532</v>
      </c>
      <c r="C61" s="15"/>
    </row>
    <row r="62" spans="2:8" x14ac:dyDescent="0.25">
      <c r="B62" s="3" t="s">
        <v>533</v>
      </c>
      <c r="C62" s="15"/>
    </row>
    <row r="63" spans="2:8" x14ac:dyDescent="0.25">
      <c r="B63" s="3" t="s">
        <v>534</v>
      </c>
      <c r="C63" s="15"/>
    </row>
    <row r="64" spans="2:8" x14ac:dyDescent="0.25">
      <c r="B64" s="3" t="s">
        <v>535</v>
      </c>
      <c r="C64" s="15"/>
    </row>
    <row r="65" spans="2:3" x14ac:dyDescent="0.25">
      <c r="B65" s="3" t="s">
        <v>536</v>
      </c>
      <c r="C65" s="15"/>
    </row>
    <row r="66" spans="2:3" x14ac:dyDescent="0.25">
      <c r="B66" s="3" t="s">
        <v>537</v>
      </c>
      <c r="C66" s="15"/>
    </row>
    <row r="67" spans="2:3" x14ac:dyDescent="0.25">
      <c r="B67" s="3" t="s">
        <v>538</v>
      </c>
      <c r="C67" s="15"/>
    </row>
    <row r="68" spans="2:3" x14ac:dyDescent="0.25">
      <c r="B68" s="3" t="s">
        <v>539</v>
      </c>
      <c r="C68" s="15"/>
    </row>
    <row r="69" spans="2:3" x14ac:dyDescent="0.25">
      <c r="B69" s="3" t="s">
        <v>3420</v>
      </c>
      <c r="C69" s="15"/>
    </row>
    <row r="70" spans="2:3" x14ac:dyDescent="0.25">
      <c r="B70" s="2" t="s">
        <v>153</v>
      </c>
    </row>
    <row r="71" spans="2:3" x14ac:dyDescent="0.25">
      <c r="B71" s="2" t="s">
        <v>204</v>
      </c>
    </row>
    <row r="74" spans="2:3" x14ac:dyDescent="0.25">
      <c r="B74" s="13" t="s">
        <v>2546</v>
      </c>
      <c r="C74" s="14"/>
    </row>
    <row r="75" spans="2:3" ht="30" x14ac:dyDescent="0.25">
      <c r="B75" s="13" t="s">
        <v>205</v>
      </c>
      <c r="C75" s="153" t="s">
        <v>206</v>
      </c>
    </row>
    <row r="76" spans="2:3" x14ac:dyDescent="0.25">
      <c r="B76" s="105" t="s">
        <v>207</v>
      </c>
      <c r="C76" s="111" t="s">
        <v>3515</v>
      </c>
    </row>
    <row r="77" spans="2:3" x14ac:dyDescent="0.25">
      <c r="B77" s="105" t="s">
        <v>208</v>
      </c>
      <c r="C77" s="111" t="s">
        <v>3515</v>
      </c>
    </row>
    <row r="78" spans="2:3" x14ac:dyDescent="0.25">
      <c r="B78" s="105" t="s">
        <v>209</v>
      </c>
      <c r="C78" s="111" t="s">
        <v>3515</v>
      </c>
    </row>
    <row r="79" spans="2:3" x14ac:dyDescent="0.25">
      <c r="B79" s="105" t="s">
        <v>210</v>
      </c>
      <c r="C79" s="111" t="s">
        <v>3515</v>
      </c>
    </row>
    <row r="80" spans="2:3" x14ac:dyDescent="0.25">
      <c r="B80" s="105" t="s">
        <v>211</v>
      </c>
      <c r="C80" s="111" t="s">
        <v>3515</v>
      </c>
    </row>
    <row r="81" spans="2:7" x14ac:dyDescent="0.25">
      <c r="B81" s="105" t="s">
        <v>212</v>
      </c>
      <c r="C81" s="111" t="s">
        <v>3515</v>
      </c>
    </row>
    <row r="82" spans="2:7" x14ac:dyDescent="0.25">
      <c r="B82" s="13" t="s">
        <v>213</v>
      </c>
      <c r="C82" s="111" t="s">
        <v>3515</v>
      </c>
    </row>
    <row r="84" spans="2:7" x14ac:dyDescent="0.25">
      <c r="B84" s="105" t="s">
        <v>154</v>
      </c>
      <c r="C84" s="6"/>
      <c r="D84" s="105"/>
    </row>
    <row r="85" spans="2:7" ht="30" x14ac:dyDescent="0.25">
      <c r="B85" s="7" t="s">
        <v>155</v>
      </c>
      <c r="C85" s="8" t="s">
        <v>156</v>
      </c>
      <c r="D85" s="7" t="s">
        <v>157</v>
      </c>
    </row>
    <row r="86" spans="2:7" x14ac:dyDescent="0.25">
      <c r="B86" s="105" t="s">
        <v>149</v>
      </c>
      <c r="C86" s="6" t="s">
        <v>149</v>
      </c>
      <c r="D86" s="105" t="s">
        <v>149</v>
      </c>
    </row>
    <row r="88" spans="2:7" x14ac:dyDescent="0.25">
      <c r="B88" s="13" t="s">
        <v>158</v>
      </c>
      <c r="C88" s="23">
        <v>45322</v>
      </c>
      <c r="D88" s="105"/>
      <c r="E88" s="16"/>
      <c r="F88" s="22"/>
    </row>
    <row r="89" spans="2:7" x14ac:dyDescent="0.25">
      <c r="B89" s="13" t="s">
        <v>159</v>
      </c>
      <c r="C89" s="14" t="s">
        <v>160</v>
      </c>
      <c r="D89" s="13" t="s">
        <v>161</v>
      </c>
      <c r="E89" s="17" t="s">
        <v>162</v>
      </c>
      <c r="F89" s="12" t="s">
        <v>163</v>
      </c>
      <c r="G89" s="11"/>
    </row>
    <row r="90" spans="2:7" x14ac:dyDescent="0.25">
      <c r="B90" s="20" t="s">
        <v>149</v>
      </c>
      <c r="C90" s="21" t="s">
        <v>149</v>
      </c>
      <c r="D90" s="20" t="s">
        <v>149</v>
      </c>
      <c r="E90" s="19" t="s">
        <v>149</v>
      </c>
      <c r="F90" s="18" t="s">
        <v>149</v>
      </c>
    </row>
    <row r="93" spans="2:7" x14ac:dyDescent="0.25">
      <c r="B93" s="3" t="s">
        <v>164</v>
      </c>
    </row>
    <row r="94" spans="2:7" x14ac:dyDescent="0.25">
      <c r="B94" s="3"/>
    </row>
    <row r="95" spans="2:7" x14ac:dyDescent="0.25">
      <c r="B95" s="3" t="s">
        <v>165</v>
      </c>
    </row>
    <row r="96" spans="2:7" x14ac:dyDescent="0.25">
      <c r="B96" s="13" t="s">
        <v>166</v>
      </c>
      <c r="C96" s="14" t="s">
        <v>167</v>
      </c>
      <c r="D96" s="3"/>
    </row>
    <row r="97" spans="2:7" x14ac:dyDescent="0.25">
      <c r="B97" s="105" t="s">
        <v>149</v>
      </c>
      <c r="C97" s="6" t="s">
        <v>149</v>
      </c>
    </row>
    <row r="99" spans="2:7" x14ac:dyDescent="0.25">
      <c r="B99" s="13" t="s">
        <v>168</v>
      </c>
      <c r="C99" s="14" t="s">
        <v>167</v>
      </c>
    </row>
    <row r="100" spans="2:7" x14ac:dyDescent="0.25">
      <c r="B100" s="105" t="s">
        <v>149</v>
      </c>
      <c r="C100" s="6" t="s">
        <v>149</v>
      </c>
    </row>
    <row r="102" spans="2:7" x14ac:dyDescent="0.25">
      <c r="B102" s="13" t="s">
        <v>149</v>
      </c>
      <c r="C102" s="14" t="s">
        <v>149</v>
      </c>
    </row>
    <row r="103" spans="2:7" x14ac:dyDescent="0.25">
      <c r="B103" s="105" t="s">
        <v>149</v>
      </c>
      <c r="C103" s="6" t="s">
        <v>149</v>
      </c>
    </row>
    <row r="105" spans="2:7" x14ac:dyDescent="0.25">
      <c r="B105" s="17" t="s">
        <v>169</v>
      </c>
      <c r="C105" s="14" t="s">
        <v>170</v>
      </c>
    </row>
    <row r="106" spans="2:7" x14ac:dyDescent="0.25">
      <c r="B106" s="16" t="s">
        <v>149</v>
      </c>
      <c r="C106" s="6" t="s">
        <v>149</v>
      </c>
    </row>
    <row r="108" spans="2:7" x14ac:dyDescent="0.25">
      <c r="B108" s="13" t="s">
        <v>171</v>
      </c>
      <c r="C108" s="14" t="s">
        <v>149</v>
      </c>
    </row>
    <row r="110" spans="2:7" x14ac:dyDescent="0.25">
      <c r="B110" s="13" t="s">
        <v>172</v>
      </c>
      <c r="C110" s="23">
        <v>45322</v>
      </c>
      <c r="D110" s="105"/>
      <c r="E110" s="16"/>
      <c r="F110" s="22"/>
    </row>
    <row r="111" spans="2:7" x14ac:dyDescent="0.25">
      <c r="B111" s="13" t="s">
        <v>159</v>
      </c>
      <c r="C111" s="14" t="s">
        <v>160</v>
      </c>
      <c r="D111" s="13" t="s">
        <v>161</v>
      </c>
      <c r="E111" s="17" t="s">
        <v>162</v>
      </c>
      <c r="F111" s="12" t="s">
        <v>163</v>
      </c>
      <c r="G111" s="11"/>
    </row>
    <row r="112" spans="2:7" x14ac:dyDescent="0.25">
      <c r="B112" s="20" t="s">
        <v>149</v>
      </c>
      <c r="C112" s="21" t="s">
        <v>149</v>
      </c>
      <c r="D112" s="20" t="s">
        <v>149</v>
      </c>
      <c r="E112" s="19" t="s">
        <v>149</v>
      </c>
      <c r="F112" s="18" t="s">
        <v>149</v>
      </c>
    </row>
    <row r="113" spans="2:4" x14ac:dyDescent="0.25">
      <c r="B113" s="3" t="s">
        <v>164</v>
      </c>
    </row>
    <row r="114" spans="2:4" x14ac:dyDescent="0.25">
      <c r="B114" s="3"/>
    </row>
    <row r="115" spans="2:4" x14ac:dyDescent="0.25">
      <c r="B115" s="3" t="s">
        <v>165</v>
      </c>
    </row>
    <row r="116" spans="2:4" x14ac:dyDescent="0.25">
      <c r="B116" s="13" t="s">
        <v>166</v>
      </c>
      <c r="C116" s="14" t="s">
        <v>167</v>
      </c>
      <c r="D116" s="3"/>
    </row>
    <row r="117" spans="2:4" x14ac:dyDescent="0.25">
      <c r="B117" s="105" t="s">
        <v>149</v>
      </c>
      <c r="C117" s="6" t="s">
        <v>149</v>
      </c>
    </row>
    <row r="119" spans="2:4" x14ac:dyDescent="0.25">
      <c r="B119" s="13" t="s">
        <v>168</v>
      </c>
      <c r="C119" s="14" t="s">
        <v>167</v>
      </c>
    </row>
    <row r="120" spans="2:4" x14ac:dyDescent="0.25">
      <c r="B120" s="105" t="s">
        <v>149</v>
      </c>
      <c r="C120" s="6" t="s">
        <v>149</v>
      </c>
    </row>
    <row r="122" spans="2:4" x14ac:dyDescent="0.25">
      <c r="B122" s="13" t="s">
        <v>149</v>
      </c>
      <c r="C122" s="14" t="s">
        <v>149</v>
      </c>
    </row>
    <row r="123" spans="2:4" x14ac:dyDescent="0.25">
      <c r="B123" s="105" t="s">
        <v>149</v>
      </c>
      <c r="C123" s="6" t="s">
        <v>149</v>
      </c>
    </row>
    <row r="125" spans="2:4" x14ac:dyDescent="0.25">
      <c r="B125" s="17" t="s">
        <v>169</v>
      </c>
      <c r="C125" s="14" t="s">
        <v>170</v>
      </c>
    </row>
    <row r="126" spans="2:4" x14ac:dyDescent="0.25">
      <c r="B126" s="16" t="s">
        <v>149</v>
      </c>
      <c r="C126" s="6" t="s">
        <v>149</v>
      </c>
    </row>
    <row r="128" spans="2:4" x14ac:dyDescent="0.25">
      <c r="B128" s="13" t="s">
        <v>171</v>
      </c>
      <c r="C128" s="14" t="s">
        <v>149</v>
      </c>
    </row>
    <row r="131" spans="2:80" x14ac:dyDescent="0.25">
      <c r="B131" s="3" t="s">
        <v>173</v>
      </c>
    </row>
    <row r="133" spans="2:80" x14ac:dyDescent="0.25">
      <c r="B133" s="13" t="s">
        <v>159</v>
      </c>
      <c r="C133" s="14" t="s">
        <v>174</v>
      </c>
      <c r="D133" s="13" t="s">
        <v>175</v>
      </c>
      <c r="E133" s="13" t="s">
        <v>176</v>
      </c>
      <c r="F133" s="11"/>
    </row>
    <row r="134" spans="2:80" x14ac:dyDescent="0.25">
      <c r="B134" s="105" t="s">
        <v>149</v>
      </c>
      <c r="C134" s="6" t="s">
        <v>149</v>
      </c>
      <c r="D134" s="105" t="s">
        <v>149</v>
      </c>
      <c r="E134" s="105" t="s">
        <v>149</v>
      </c>
    </row>
    <row r="137" spans="2:80" x14ac:dyDescent="0.25">
      <c r="B137" s="3" t="s">
        <v>177</v>
      </c>
      <c r="C137" s="15" t="s">
        <v>149</v>
      </c>
      <c r="D137" s="3"/>
      <c r="E137" s="3"/>
      <c r="F137" s="11"/>
      <c r="G137" s="11"/>
      <c r="H137" s="11"/>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row>
    <row r="139" spans="2:80" x14ac:dyDescent="0.25">
      <c r="B139" s="3" t="s">
        <v>178</v>
      </c>
    </row>
    <row r="141" spans="2:80" x14ac:dyDescent="0.25">
      <c r="B141" s="13" t="s">
        <v>179</v>
      </c>
      <c r="C141" s="14" t="s">
        <v>167</v>
      </c>
      <c r="D141" s="3"/>
    </row>
    <row r="142" spans="2:80" x14ac:dyDescent="0.25">
      <c r="B142" s="105" t="s">
        <v>149</v>
      </c>
      <c r="C142" s="6" t="s">
        <v>149</v>
      </c>
    </row>
    <row r="145" spans="2:80" x14ac:dyDescent="0.25">
      <c r="B145" s="13" t="s">
        <v>180</v>
      </c>
      <c r="C145" s="14" t="s">
        <v>181</v>
      </c>
      <c r="D145" s="3"/>
    </row>
    <row r="146" spans="2:80" x14ac:dyDescent="0.25">
      <c r="B146" s="105" t="s">
        <v>149</v>
      </c>
      <c r="C146" s="6" t="s">
        <v>149</v>
      </c>
    </row>
    <row r="149" spans="2:80" x14ac:dyDescent="0.25">
      <c r="B149" s="3" t="s">
        <v>182</v>
      </c>
    </row>
    <row r="152" spans="2:80" x14ac:dyDescent="0.25">
      <c r="B152" s="3" t="s">
        <v>183</v>
      </c>
    </row>
    <row r="154" spans="2:80" x14ac:dyDescent="0.25">
      <c r="B154" s="13" t="s">
        <v>159</v>
      </c>
      <c r="C154" s="14" t="s">
        <v>184</v>
      </c>
      <c r="D154" s="13" t="s">
        <v>174</v>
      </c>
      <c r="E154" s="13" t="s">
        <v>175</v>
      </c>
      <c r="F154" s="12" t="s">
        <v>176</v>
      </c>
      <c r="G154" s="11"/>
    </row>
    <row r="155" spans="2:80" x14ac:dyDescent="0.25">
      <c r="B155" s="105" t="s">
        <v>149</v>
      </c>
      <c r="C155" s="6" t="s">
        <v>149</v>
      </c>
      <c r="D155" s="105" t="s">
        <v>149</v>
      </c>
      <c r="E155" s="105" t="s">
        <v>149</v>
      </c>
      <c r="F155" s="10" t="s">
        <v>149</v>
      </c>
    </row>
    <row r="158" spans="2:80" x14ac:dyDescent="0.25">
      <c r="B158" s="3" t="s">
        <v>177</v>
      </c>
      <c r="C158" s="15" t="s">
        <v>149</v>
      </c>
      <c r="D158" s="3"/>
      <c r="E158" s="3"/>
      <c r="F158" s="11"/>
      <c r="G158" s="11"/>
      <c r="H158" s="11"/>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row>
    <row r="160" spans="2:80" x14ac:dyDescent="0.25">
      <c r="B160" s="3" t="s">
        <v>178</v>
      </c>
    </row>
    <row r="162" spans="2:7" x14ac:dyDescent="0.25">
      <c r="B162" s="13" t="s">
        <v>179</v>
      </c>
      <c r="C162" s="14" t="s">
        <v>167</v>
      </c>
      <c r="D162" s="3"/>
    </row>
    <row r="163" spans="2:7" x14ac:dyDescent="0.25">
      <c r="B163" s="105" t="s">
        <v>149</v>
      </c>
      <c r="C163" s="6" t="s">
        <v>149</v>
      </c>
    </row>
    <row r="166" spans="2:7" x14ac:dyDescent="0.25">
      <c r="B166" s="13" t="s">
        <v>180</v>
      </c>
      <c r="C166" s="14" t="s">
        <v>181</v>
      </c>
      <c r="D166" s="3"/>
    </row>
    <row r="167" spans="2:7" x14ac:dyDescent="0.25">
      <c r="B167" s="105" t="s">
        <v>149</v>
      </c>
      <c r="C167" s="6" t="s">
        <v>149</v>
      </c>
    </row>
    <row r="170" spans="2:7" x14ac:dyDescent="0.25">
      <c r="B170" s="3" t="s">
        <v>182</v>
      </c>
    </row>
    <row r="173" spans="2:7" x14ac:dyDescent="0.25">
      <c r="B173" s="3" t="s">
        <v>185</v>
      </c>
    </row>
    <row r="174" spans="2:7" x14ac:dyDescent="0.25">
      <c r="B174" s="13" t="s">
        <v>159</v>
      </c>
      <c r="C174" s="14" t="s">
        <v>186</v>
      </c>
      <c r="D174" s="13" t="s">
        <v>187</v>
      </c>
      <c r="E174" s="13" t="s">
        <v>188</v>
      </c>
      <c r="F174" s="12" t="s">
        <v>189</v>
      </c>
      <c r="G174" s="11"/>
    </row>
    <row r="175" spans="2:7" x14ac:dyDescent="0.25">
      <c r="B175" s="105" t="s">
        <v>149</v>
      </c>
      <c r="C175" s="6" t="s">
        <v>149</v>
      </c>
      <c r="D175" s="105" t="s">
        <v>149</v>
      </c>
      <c r="E175" s="105" t="s">
        <v>149</v>
      </c>
      <c r="F175" s="10" t="s">
        <v>149</v>
      </c>
    </row>
    <row r="176" spans="2:7" x14ac:dyDescent="0.25">
      <c r="B176" s="2" t="s">
        <v>190</v>
      </c>
    </row>
  </sheetData>
  <mergeCells count="3">
    <mergeCell ref="B1:E1"/>
    <mergeCell ref="C3:C7"/>
    <mergeCell ref="D3:D7"/>
  </mergeCells>
  <hyperlinks>
    <hyperlink ref="A1" location="Index!A1" display="Index" xr:uid="{F70F6520-9C25-4BB6-A7E8-6E3931DC94A4}"/>
  </hyperlink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CBEBF-9234-46FF-9AA7-5382352516EF}">
  <sheetPr codeName="Sheet46"/>
  <dimension ref="A1:CB176"/>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06" t="s">
        <v>95</v>
      </c>
      <c r="C1" s="206"/>
      <c r="D1" s="206"/>
      <c r="E1" s="206"/>
    </row>
    <row r="3" spans="1:9" ht="18" customHeight="1" x14ac:dyDescent="0.25">
      <c r="B3" s="35" t="s">
        <v>540</v>
      </c>
      <c r="C3" s="207"/>
      <c r="D3" s="208"/>
    </row>
    <row r="4" spans="1:9" ht="18" customHeight="1" x14ac:dyDescent="0.25">
      <c r="B4" s="109" t="s">
        <v>541</v>
      </c>
      <c r="C4" s="207"/>
      <c r="D4" s="208"/>
    </row>
    <row r="5" spans="1:9" ht="18" customHeight="1" x14ac:dyDescent="0.25">
      <c r="B5" s="109" t="s">
        <v>115</v>
      </c>
      <c r="C5" s="207"/>
      <c r="D5" s="208"/>
    </row>
    <row r="6" spans="1:9" ht="18" customHeight="1" x14ac:dyDescent="0.25">
      <c r="B6" s="109" t="s">
        <v>542</v>
      </c>
      <c r="C6" s="207"/>
      <c r="D6" s="208"/>
    </row>
    <row r="7" spans="1:9" ht="18" customHeight="1" x14ac:dyDescent="0.25">
      <c r="B7" s="109" t="s">
        <v>543</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1952</v>
      </c>
      <c r="C15" s="4" t="s">
        <v>140</v>
      </c>
      <c r="D15" s="2" t="s">
        <v>220</v>
      </c>
      <c r="E15" s="2" t="s">
        <v>236</v>
      </c>
      <c r="F15" s="5">
        <v>28948</v>
      </c>
      <c r="G15" s="5">
        <v>528.37</v>
      </c>
      <c r="H15" s="5">
        <v>9.5500000000000007</v>
      </c>
    </row>
    <row r="16" spans="1:9" x14ac:dyDescent="0.25">
      <c r="B16" s="2" t="s">
        <v>2620</v>
      </c>
      <c r="C16" s="4" t="s">
        <v>140</v>
      </c>
      <c r="D16" s="2" t="s">
        <v>261</v>
      </c>
      <c r="E16" s="2" t="s">
        <v>394</v>
      </c>
      <c r="F16" s="5">
        <v>7507</v>
      </c>
      <c r="G16" s="5">
        <v>515.20000000000005</v>
      </c>
      <c r="H16" s="5">
        <v>9.31</v>
      </c>
    </row>
    <row r="17" spans="2:8" x14ac:dyDescent="0.25">
      <c r="B17" s="2" t="s">
        <v>2625</v>
      </c>
      <c r="C17" s="4" t="s">
        <v>140</v>
      </c>
      <c r="D17" s="2" t="s">
        <v>396</v>
      </c>
      <c r="E17" s="2" t="s">
        <v>401</v>
      </c>
      <c r="F17" s="5">
        <v>4981</v>
      </c>
      <c r="G17" s="5">
        <v>507.41</v>
      </c>
      <c r="H17" s="5">
        <v>9.17</v>
      </c>
    </row>
    <row r="18" spans="2:8" x14ac:dyDescent="0.25">
      <c r="B18" s="2" t="s">
        <v>1964</v>
      </c>
      <c r="C18" s="4" t="s">
        <v>140</v>
      </c>
      <c r="D18" s="2" t="s">
        <v>220</v>
      </c>
      <c r="E18" s="2" t="s">
        <v>224</v>
      </c>
      <c r="F18" s="5">
        <v>46691</v>
      </c>
      <c r="G18" s="5">
        <v>480.05</v>
      </c>
      <c r="H18" s="5">
        <v>8.67</v>
      </c>
    </row>
    <row r="19" spans="2:8" x14ac:dyDescent="0.25">
      <c r="B19" s="2" t="s">
        <v>2626</v>
      </c>
      <c r="C19" s="4" t="s">
        <v>140</v>
      </c>
      <c r="D19" s="2" t="s">
        <v>229</v>
      </c>
      <c r="E19" s="2" t="s">
        <v>402</v>
      </c>
      <c r="F19" s="5">
        <v>14578</v>
      </c>
      <c r="G19" s="5">
        <v>431.2</v>
      </c>
      <c r="H19" s="5">
        <v>7.79</v>
      </c>
    </row>
    <row r="20" spans="2:8" x14ac:dyDescent="0.25">
      <c r="B20" s="2" t="s">
        <v>2668</v>
      </c>
      <c r="C20" s="4" t="s">
        <v>140</v>
      </c>
      <c r="D20" s="2" t="s">
        <v>261</v>
      </c>
      <c r="E20" s="2" t="s">
        <v>544</v>
      </c>
      <c r="F20" s="5">
        <v>47227</v>
      </c>
      <c r="G20" s="5">
        <v>337.84</v>
      </c>
      <c r="H20" s="5">
        <v>6.1</v>
      </c>
    </row>
    <row r="21" spans="2:8" x14ac:dyDescent="0.25">
      <c r="B21" s="2" t="s">
        <v>2552</v>
      </c>
      <c r="C21" s="4" t="s">
        <v>140</v>
      </c>
      <c r="D21" s="2" t="s">
        <v>234</v>
      </c>
      <c r="E21" s="2" t="s">
        <v>235</v>
      </c>
      <c r="F21" s="5">
        <v>8512</v>
      </c>
      <c r="G21" s="5">
        <v>296.2</v>
      </c>
      <c r="H21" s="5">
        <v>5.35</v>
      </c>
    </row>
    <row r="22" spans="2:8" x14ac:dyDescent="0.25">
      <c r="B22" s="2" t="s">
        <v>2630</v>
      </c>
      <c r="C22" s="4" t="s">
        <v>140</v>
      </c>
      <c r="D22" s="2" t="s">
        <v>261</v>
      </c>
      <c r="E22" s="2" t="s">
        <v>408</v>
      </c>
      <c r="F22" s="5">
        <v>17706</v>
      </c>
      <c r="G22" s="5">
        <v>288.13</v>
      </c>
      <c r="H22" s="5">
        <v>5.21</v>
      </c>
    </row>
    <row r="23" spans="2:8" x14ac:dyDescent="0.25">
      <c r="B23" s="2" t="s">
        <v>2550</v>
      </c>
      <c r="C23" s="4" t="s">
        <v>140</v>
      </c>
      <c r="D23" s="2" t="s">
        <v>225</v>
      </c>
      <c r="E23" s="2" t="s">
        <v>226</v>
      </c>
      <c r="F23" s="5">
        <v>13342</v>
      </c>
      <c r="G23" s="5">
        <v>221.6</v>
      </c>
      <c r="H23" s="5">
        <v>4</v>
      </c>
    </row>
    <row r="24" spans="2:8" x14ac:dyDescent="0.25">
      <c r="B24" s="2" t="s">
        <v>545</v>
      </c>
      <c r="C24" s="4" t="s">
        <v>140</v>
      </c>
      <c r="D24" s="2" t="s">
        <v>273</v>
      </c>
      <c r="E24" s="2" t="s">
        <v>546</v>
      </c>
      <c r="F24" s="5">
        <v>21580</v>
      </c>
      <c r="G24" s="5">
        <v>204.96</v>
      </c>
      <c r="H24" s="5">
        <v>3.7</v>
      </c>
    </row>
    <row r="25" spans="2:8" x14ac:dyDescent="0.25">
      <c r="B25" s="2" t="s">
        <v>1983</v>
      </c>
      <c r="C25" s="4" t="s">
        <v>140</v>
      </c>
      <c r="D25" s="2" t="s">
        <v>225</v>
      </c>
      <c r="E25" s="2" t="s">
        <v>228</v>
      </c>
      <c r="F25" s="5">
        <v>3941</v>
      </c>
      <c r="G25" s="5">
        <v>150.38999999999999</v>
      </c>
      <c r="H25" s="5">
        <v>2.72</v>
      </c>
    </row>
    <row r="26" spans="2:8" x14ac:dyDescent="0.25">
      <c r="B26" s="2" t="s">
        <v>2621</v>
      </c>
      <c r="C26" s="4" t="s">
        <v>140</v>
      </c>
      <c r="D26" s="2" t="s">
        <v>225</v>
      </c>
      <c r="E26" s="2" t="s">
        <v>395</v>
      </c>
      <c r="F26" s="5">
        <v>8219</v>
      </c>
      <c r="G26" s="5">
        <v>129.53</v>
      </c>
      <c r="H26" s="5">
        <v>2.34</v>
      </c>
    </row>
    <row r="27" spans="2:8" x14ac:dyDescent="0.25">
      <c r="B27" s="2" t="s">
        <v>2652</v>
      </c>
      <c r="C27" s="4" t="s">
        <v>140</v>
      </c>
      <c r="D27" s="2" t="s">
        <v>349</v>
      </c>
      <c r="E27" s="2" t="s">
        <v>512</v>
      </c>
      <c r="F27" s="5">
        <v>3316</v>
      </c>
      <c r="G27" s="5">
        <v>111.84</v>
      </c>
      <c r="H27" s="5">
        <v>2.02</v>
      </c>
    </row>
    <row r="28" spans="2:8" x14ac:dyDescent="0.25">
      <c r="B28" s="2" t="s">
        <v>2669</v>
      </c>
      <c r="C28" s="4" t="s">
        <v>140</v>
      </c>
      <c r="D28" s="2" t="s">
        <v>248</v>
      </c>
      <c r="E28" s="2" t="s">
        <v>547</v>
      </c>
      <c r="F28" s="5">
        <v>431</v>
      </c>
      <c r="G28" s="5">
        <v>111.66</v>
      </c>
      <c r="H28" s="5">
        <v>2.02</v>
      </c>
    </row>
    <row r="29" spans="2:8" x14ac:dyDescent="0.25">
      <c r="B29" s="2" t="s">
        <v>1984</v>
      </c>
      <c r="C29" s="4" t="s">
        <v>140</v>
      </c>
      <c r="D29" s="2" t="s">
        <v>231</v>
      </c>
      <c r="E29" s="2" t="s">
        <v>232</v>
      </c>
      <c r="F29" s="5">
        <v>22820</v>
      </c>
      <c r="G29" s="5">
        <v>100.76</v>
      </c>
      <c r="H29" s="5">
        <v>1.82</v>
      </c>
    </row>
    <row r="30" spans="2:8" x14ac:dyDescent="0.25">
      <c r="B30" s="2" t="s">
        <v>2629</v>
      </c>
      <c r="C30" s="4" t="s">
        <v>140</v>
      </c>
      <c r="D30" s="2" t="s">
        <v>220</v>
      </c>
      <c r="E30" s="2" t="s">
        <v>405</v>
      </c>
      <c r="F30" s="5">
        <v>6560</v>
      </c>
      <c r="G30" s="5">
        <v>100.63</v>
      </c>
      <c r="H30" s="5">
        <v>1.82</v>
      </c>
    </row>
    <row r="31" spans="2:8" x14ac:dyDescent="0.25">
      <c r="B31" s="2" t="s">
        <v>2561</v>
      </c>
      <c r="C31" s="4" t="s">
        <v>140</v>
      </c>
      <c r="D31" s="2" t="s">
        <v>231</v>
      </c>
      <c r="E31" s="2" t="s">
        <v>256</v>
      </c>
      <c r="F31" s="5">
        <v>3476</v>
      </c>
      <c r="G31" s="5">
        <v>86.26</v>
      </c>
      <c r="H31" s="5">
        <v>1.56</v>
      </c>
    </row>
    <row r="32" spans="2:8" x14ac:dyDescent="0.25">
      <c r="B32" s="2" t="s">
        <v>2670</v>
      </c>
      <c r="C32" s="4" t="s">
        <v>140</v>
      </c>
      <c r="D32" s="2" t="s">
        <v>261</v>
      </c>
      <c r="E32" s="2" t="s">
        <v>548</v>
      </c>
      <c r="F32" s="5">
        <v>48618</v>
      </c>
      <c r="G32" s="5">
        <v>83.19</v>
      </c>
      <c r="H32" s="5">
        <v>1.5</v>
      </c>
    </row>
    <row r="33" spans="2:8" x14ac:dyDescent="0.25">
      <c r="B33" s="2" t="s">
        <v>2559</v>
      </c>
      <c r="C33" s="4" t="s">
        <v>140</v>
      </c>
      <c r="D33" s="2" t="s">
        <v>248</v>
      </c>
      <c r="E33" s="2" t="s">
        <v>249</v>
      </c>
      <c r="F33" s="5">
        <v>1346</v>
      </c>
      <c r="G33" s="5">
        <v>82.39</v>
      </c>
      <c r="H33" s="5">
        <v>1.49</v>
      </c>
    </row>
    <row r="34" spans="2:8" x14ac:dyDescent="0.25">
      <c r="B34" s="2" t="s">
        <v>2666</v>
      </c>
      <c r="C34" s="4" t="s">
        <v>140</v>
      </c>
      <c r="D34" s="2" t="s">
        <v>349</v>
      </c>
      <c r="E34" s="2" t="s">
        <v>530</v>
      </c>
      <c r="F34" s="5">
        <v>14441</v>
      </c>
      <c r="G34" s="5">
        <v>77.650000000000006</v>
      </c>
      <c r="H34" s="5">
        <v>1.4</v>
      </c>
    </row>
    <row r="35" spans="2:8" x14ac:dyDescent="0.25">
      <c r="B35" s="2" t="s">
        <v>1966</v>
      </c>
      <c r="C35" s="4" t="s">
        <v>140</v>
      </c>
      <c r="D35" s="2" t="s">
        <v>278</v>
      </c>
      <c r="E35" s="2" t="s">
        <v>279</v>
      </c>
      <c r="F35" s="5">
        <v>2021</v>
      </c>
      <c r="G35" s="5">
        <v>76.650000000000006</v>
      </c>
      <c r="H35" s="5">
        <v>1.38</v>
      </c>
    </row>
    <row r="36" spans="2:8" x14ac:dyDescent="0.25">
      <c r="B36" s="2" t="s">
        <v>2671</v>
      </c>
      <c r="C36" s="4" t="s">
        <v>140</v>
      </c>
      <c r="D36" s="2" t="s">
        <v>220</v>
      </c>
      <c r="E36" s="2" t="s">
        <v>549</v>
      </c>
      <c r="F36" s="5">
        <v>28428</v>
      </c>
      <c r="G36" s="5">
        <v>65.099999999999994</v>
      </c>
      <c r="H36" s="5">
        <v>1.18</v>
      </c>
    </row>
    <row r="37" spans="2:8" x14ac:dyDescent="0.25">
      <c r="B37" s="2" t="s">
        <v>1985</v>
      </c>
      <c r="C37" s="4" t="s">
        <v>140</v>
      </c>
      <c r="D37" s="2" t="s">
        <v>220</v>
      </c>
      <c r="E37" s="2" t="s">
        <v>221</v>
      </c>
      <c r="F37" s="5">
        <v>3818</v>
      </c>
      <c r="G37" s="5">
        <v>55.84</v>
      </c>
      <c r="H37" s="5">
        <v>1.01</v>
      </c>
    </row>
    <row r="38" spans="2:8" x14ac:dyDescent="0.25">
      <c r="B38" s="2" t="s">
        <v>2623</v>
      </c>
      <c r="C38" s="4" t="s">
        <v>140</v>
      </c>
      <c r="D38" s="2" t="s">
        <v>396</v>
      </c>
      <c r="E38" s="2" t="s">
        <v>398</v>
      </c>
      <c r="F38" s="5">
        <v>2838</v>
      </c>
      <c r="G38" s="5">
        <v>46.87</v>
      </c>
      <c r="H38" s="5">
        <v>0.85</v>
      </c>
    </row>
    <row r="39" spans="2:8" x14ac:dyDescent="0.25">
      <c r="B39" s="2" t="s">
        <v>2579</v>
      </c>
      <c r="C39" s="4" t="s">
        <v>140</v>
      </c>
      <c r="D39" s="2" t="s">
        <v>290</v>
      </c>
      <c r="E39" s="2" t="s">
        <v>291</v>
      </c>
      <c r="F39" s="5">
        <v>9335</v>
      </c>
      <c r="G39" s="5">
        <v>40.18</v>
      </c>
      <c r="H39" s="5">
        <v>0.73</v>
      </c>
    </row>
    <row r="40" spans="2:8" x14ac:dyDescent="0.25">
      <c r="B40" s="2" t="s">
        <v>2672</v>
      </c>
      <c r="C40" s="4" t="s">
        <v>140</v>
      </c>
      <c r="D40" s="2" t="s">
        <v>332</v>
      </c>
      <c r="E40" s="2" t="s">
        <v>550</v>
      </c>
      <c r="F40" s="5">
        <v>74</v>
      </c>
      <c r="G40" s="5">
        <v>28.63</v>
      </c>
      <c r="H40" s="5">
        <v>0.52</v>
      </c>
    </row>
    <row r="41" spans="2:8" x14ac:dyDescent="0.25">
      <c r="B41" s="2" t="s">
        <v>1986</v>
      </c>
      <c r="C41" s="4" t="s">
        <v>140</v>
      </c>
      <c r="D41" s="2" t="s">
        <v>222</v>
      </c>
      <c r="E41" s="2" t="s">
        <v>223</v>
      </c>
      <c r="F41" s="5">
        <v>927</v>
      </c>
      <c r="G41" s="5">
        <v>26.45</v>
      </c>
      <c r="H41" s="5">
        <v>0.48</v>
      </c>
    </row>
    <row r="42" spans="2:8" x14ac:dyDescent="0.25">
      <c r="B42" s="2" t="s">
        <v>2673</v>
      </c>
      <c r="C42" s="4" t="s">
        <v>140</v>
      </c>
      <c r="D42" s="2" t="s">
        <v>261</v>
      </c>
      <c r="E42" s="2" t="s">
        <v>551</v>
      </c>
      <c r="F42" s="5">
        <v>3226</v>
      </c>
      <c r="G42" s="5">
        <v>9.33</v>
      </c>
      <c r="H42" s="5">
        <v>0.17</v>
      </c>
    </row>
    <row r="43" spans="2:8" x14ac:dyDescent="0.25">
      <c r="B43" s="2" t="s">
        <v>2674</v>
      </c>
      <c r="C43" s="4" t="s">
        <v>140</v>
      </c>
      <c r="D43" s="2" t="s">
        <v>240</v>
      </c>
      <c r="E43" s="2" t="s">
        <v>552</v>
      </c>
      <c r="F43" s="5">
        <v>13</v>
      </c>
      <c r="G43" s="5">
        <v>0.54</v>
      </c>
      <c r="H43" s="5">
        <v>0.01</v>
      </c>
    </row>
    <row r="44" spans="2:8" x14ac:dyDescent="0.25">
      <c r="B44" s="3" t="s">
        <v>200</v>
      </c>
      <c r="C44" s="15"/>
      <c r="D44" s="3"/>
      <c r="E44" s="3"/>
      <c r="F44" s="11"/>
      <c r="G44" s="11">
        <f>SUM(G12:G43)</f>
        <v>5194.8500000000004</v>
      </c>
      <c r="H44" s="11">
        <f>SUM(H12:H43)</f>
        <v>93.87</v>
      </c>
    </row>
    <row r="45" spans="2:8" x14ac:dyDescent="0.25">
      <c r="B45" s="31" t="s">
        <v>120</v>
      </c>
      <c r="C45" s="32" t="s">
        <v>121</v>
      </c>
      <c r="D45" s="31" t="s">
        <v>122</v>
      </c>
      <c r="E45" s="31" t="s">
        <v>123</v>
      </c>
      <c r="F45" s="30" t="s">
        <v>124</v>
      </c>
      <c r="G45" s="30" t="s">
        <v>125</v>
      </c>
      <c r="H45" s="30" t="s">
        <v>126</v>
      </c>
    </row>
    <row r="46" spans="2:8" x14ac:dyDescent="0.25">
      <c r="B46" s="3" t="s">
        <v>127</v>
      </c>
    </row>
    <row r="47" spans="2:8" x14ac:dyDescent="0.25">
      <c r="B47" s="3" t="s">
        <v>128</v>
      </c>
    </row>
    <row r="48" spans="2:8" x14ac:dyDescent="0.25">
      <c r="B48" s="3" t="s">
        <v>553</v>
      </c>
    </row>
    <row r="49" spans="2:8" x14ac:dyDescent="0.25">
      <c r="B49" s="2" t="s">
        <v>2675</v>
      </c>
      <c r="C49" s="4">
        <v>7.92</v>
      </c>
      <c r="D49" s="2" t="s">
        <v>134</v>
      </c>
      <c r="E49" s="2" t="s">
        <v>554</v>
      </c>
      <c r="F49" s="5">
        <v>8627</v>
      </c>
      <c r="G49" s="5">
        <v>2.48</v>
      </c>
      <c r="H49" s="5">
        <v>0.04</v>
      </c>
    </row>
    <row r="50" spans="2:8" x14ac:dyDescent="0.25">
      <c r="B50" s="3" t="s">
        <v>135</v>
      </c>
      <c r="C50" s="15"/>
      <c r="D50" s="3"/>
      <c r="E50" s="3"/>
      <c r="F50" s="11"/>
      <c r="G50" s="11">
        <f>SUM(G45:G49)</f>
        <v>2.48</v>
      </c>
      <c r="H50" s="11">
        <f>SUM(H45:H49)</f>
        <v>0.04</v>
      </c>
    </row>
    <row r="51" spans="2:8" x14ac:dyDescent="0.25">
      <c r="B51" s="3" t="s">
        <v>491</v>
      </c>
      <c r="C51" s="15"/>
      <c r="D51" s="3"/>
      <c r="E51" s="3"/>
      <c r="F51" s="11"/>
      <c r="G51" s="11">
        <v>331.08</v>
      </c>
      <c r="H51" s="11">
        <v>5.98</v>
      </c>
    </row>
    <row r="52" spans="2:8" x14ac:dyDescent="0.25">
      <c r="B52" s="3" t="s">
        <v>142</v>
      </c>
      <c r="C52" s="15"/>
      <c r="D52" s="3"/>
      <c r="E52" s="3"/>
      <c r="F52" s="11"/>
      <c r="G52" s="11">
        <v>5528.41</v>
      </c>
      <c r="H52" s="11">
        <v>99.89</v>
      </c>
    </row>
    <row r="53" spans="2:8" x14ac:dyDescent="0.25">
      <c r="B53" s="3" t="s">
        <v>143</v>
      </c>
      <c r="C53" s="15"/>
      <c r="D53" s="3"/>
      <c r="E53" s="3"/>
      <c r="F53" s="11"/>
      <c r="G53" s="11">
        <v>6.7743341000004307</v>
      </c>
      <c r="H53" s="11">
        <v>0.10999999999999943</v>
      </c>
    </row>
    <row r="54" spans="2:8" x14ac:dyDescent="0.25">
      <c r="B54" s="3" t="s">
        <v>144</v>
      </c>
      <c r="C54" s="15"/>
      <c r="D54" s="3"/>
      <c r="E54" s="3"/>
      <c r="F54" s="11"/>
      <c r="G54" s="11">
        <v>5535.1843341000003</v>
      </c>
      <c r="H54" s="11">
        <v>100</v>
      </c>
    </row>
    <row r="55" spans="2:8" x14ac:dyDescent="0.25">
      <c r="B55" s="2" t="s">
        <v>145</v>
      </c>
    </row>
    <row r="56" spans="2:8" x14ac:dyDescent="0.25">
      <c r="B56" s="3" t="s">
        <v>146</v>
      </c>
    </row>
    <row r="57" spans="2:8" x14ac:dyDescent="0.25">
      <c r="B57" s="3" t="s">
        <v>147</v>
      </c>
      <c r="C57" s="4" t="s">
        <v>148</v>
      </c>
    </row>
    <row r="58" spans="2:8" x14ac:dyDescent="0.25">
      <c r="B58" s="3" t="s">
        <v>150</v>
      </c>
      <c r="C58" s="4" t="s">
        <v>149</v>
      </c>
    </row>
    <row r="59" spans="2:8" x14ac:dyDescent="0.25">
      <c r="B59" s="3" t="s">
        <v>202</v>
      </c>
      <c r="C59" s="4" t="s">
        <v>149</v>
      </c>
    </row>
    <row r="60" spans="2:8" x14ac:dyDescent="0.25">
      <c r="B60" s="3" t="s">
        <v>151</v>
      </c>
      <c r="C60" s="4" t="s">
        <v>152</v>
      </c>
    </row>
    <row r="61" spans="2:8" x14ac:dyDescent="0.25">
      <c r="B61" s="3" t="s">
        <v>555</v>
      </c>
      <c r="C61" s="15"/>
    </row>
    <row r="62" spans="2:8" x14ac:dyDescent="0.25">
      <c r="B62" s="3" t="s">
        <v>556</v>
      </c>
      <c r="C62" s="15"/>
    </row>
    <row r="63" spans="2:8" x14ac:dyDescent="0.25">
      <c r="B63" s="3" t="s">
        <v>557</v>
      </c>
      <c r="C63" s="15"/>
    </row>
    <row r="64" spans="2:8" x14ac:dyDescent="0.25">
      <c r="B64" s="3" t="s">
        <v>558</v>
      </c>
      <c r="C64" s="15"/>
    </row>
    <row r="65" spans="2:3" x14ac:dyDescent="0.25">
      <c r="B65" s="3" t="s">
        <v>559</v>
      </c>
      <c r="C65" s="15"/>
    </row>
    <row r="66" spans="2:3" x14ac:dyDescent="0.25">
      <c r="B66" s="3" t="s">
        <v>560</v>
      </c>
      <c r="C66" s="15"/>
    </row>
    <row r="67" spans="2:3" x14ac:dyDescent="0.25">
      <c r="B67" s="3" t="s">
        <v>561</v>
      </c>
      <c r="C67" s="15"/>
    </row>
    <row r="68" spans="2:3" x14ac:dyDescent="0.25">
      <c r="B68" s="3" t="s">
        <v>562</v>
      </c>
      <c r="C68" s="15"/>
    </row>
    <row r="69" spans="2:3" x14ac:dyDescent="0.25">
      <c r="B69" s="3" t="s">
        <v>3421</v>
      </c>
      <c r="C69" s="15"/>
    </row>
    <row r="70" spans="2:3" x14ac:dyDescent="0.25">
      <c r="B70" s="2" t="s">
        <v>153</v>
      </c>
    </row>
    <row r="71" spans="2:3" x14ac:dyDescent="0.25">
      <c r="B71" s="2" t="s">
        <v>204</v>
      </c>
    </row>
    <row r="74" spans="2:3" x14ac:dyDescent="0.25">
      <c r="B74" s="13" t="s">
        <v>2546</v>
      </c>
      <c r="C74" s="14"/>
    </row>
    <row r="75" spans="2:3" ht="30" x14ac:dyDescent="0.25">
      <c r="B75" s="13" t="s">
        <v>205</v>
      </c>
      <c r="C75" s="153" t="s">
        <v>206</v>
      </c>
    </row>
    <row r="76" spans="2:3" x14ac:dyDescent="0.25">
      <c r="B76" s="105" t="s">
        <v>207</v>
      </c>
      <c r="C76" s="111" t="s">
        <v>3515</v>
      </c>
    </row>
    <row r="77" spans="2:3" x14ac:dyDescent="0.25">
      <c r="B77" s="105" t="s">
        <v>208</v>
      </c>
      <c r="C77" s="111" t="s">
        <v>3515</v>
      </c>
    </row>
    <row r="78" spans="2:3" x14ac:dyDescent="0.25">
      <c r="B78" s="105" t="s">
        <v>209</v>
      </c>
      <c r="C78" s="111" t="s">
        <v>3515</v>
      </c>
    </row>
    <row r="79" spans="2:3" x14ac:dyDescent="0.25">
      <c r="B79" s="105" t="s">
        <v>210</v>
      </c>
      <c r="C79" s="111" t="s">
        <v>3515</v>
      </c>
    </row>
    <row r="80" spans="2:3" x14ac:dyDescent="0.25">
      <c r="B80" s="105" t="s">
        <v>211</v>
      </c>
      <c r="C80" s="111" t="s">
        <v>3515</v>
      </c>
    </row>
    <row r="81" spans="2:7" x14ac:dyDescent="0.25">
      <c r="B81" s="105" t="s">
        <v>212</v>
      </c>
      <c r="C81" s="111" t="s">
        <v>3515</v>
      </c>
    </row>
    <row r="82" spans="2:7" x14ac:dyDescent="0.25">
      <c r="B82" s="13" t="s">
        <v>213</v>
      </c>
      <c r="C82" s="111" t="s">
        <v>3515</v>
      </c>
    </row>
    <row r="84" spans="2:7" x14ac:dyDescent="0.25">
      <c r="B84" s="105" t="s">
        <v>154</v>
      </c>
      <c r="C84" s="6"/>
      <c r="D84" s="105"/>
    </row>
    <row r="85" spans="2:7" ht="30" x14ac:dyDescent="0.25">
      <c r="B85" s="7" t="s">
        <v>155</v>
      </c>
      <c r="C85" s="8" t="s">
        <v>156</v>
      </c>
      <c r="D85" s="7" t="s">
        <v>157</v>
      </c>
    </row>
    <row r="86" spans="2:7" x14ac:dyDescent="0.25">
      <c r="B86" s="105" t="s">
        <v>149</v>
      </c>
      <c r="C86" s="6" t="s">
        <v>149</v>
      </c>
      <c r="D86" s="105" t="s">
        <v>149</v>
      </c>
    </row>
    <row r="88" spans="2:7" x14ac:dyDescent="0.25">
      <c r="B88" s="13" t="s">
        <v>158</v>
      </c>
      <c r="C88" s="23">
        <v>45322</v>
      </c>
      <c r="D88" s="105"/>
      <c r="E88" s="16"/>
      <c r="F88" s="22"/>
    </row>
    <row r="89" spans="2:7" x14ac:dyDescent="0.25">
      <c r="B89" s="13" t="s">
        <v>159</v>
      </c>
      <c r="C89" s="14" t="s">
        <v>160</v>
      </c>
      <c r="D89" s="13" t="s">
        <v>161</v>
      </c>
      <c r="E89" s="17" t="s">
        <v>162</v>
      </c>
      <c r="F89" s="12" t="s">
        <v>163</v>
      </c>
      <c r="G89" s="11"/>
    </row>
    <row r="90" spans="2:7" x14ac:dyDescent="0.25">
      <c r="B90" s="20" t="s">
        <v>149</v>
      </c>
      <c r="C90" s="21" t="s">
        <v>149</v>
      </c>
      <c r="D90" s="20" t="s">
        <v>149</v>
      </c>
      <c r="E90" s="19" t="s">
        <v>149</v>
      </c>
      <c r="F90" s="18" t="s">
        <v>149</v>
      </c>
    </row>
    <row r="93" spans="2:7" x14ac:dyDescent="0.25">
      <c r="B93" s="3" t="s">
        <v>164</v>
      </c>
    </row>
    <row r="94" spans="2:7" x14ac:dyDescent="0.25">
      <c r="B94" s="3"/>
    </row>
    <row r="95" spans="2:7" x14ac:dyDescent="0.25">
      <c r="B95" s="3" t="s">
        <v>165</v>
      </c>
    </row>
    <row r="96" spans="2:7" x14ac:dyDescent="0.25">
      <c r="B96" s="13" t="s">
        <v>166</v>
      </c>
      <c r="C96" s="14" t="s">
        <v>167</v>
      </c>
      <c r="D96" s="3"/>
    </row>
    <row r="97" spans="2:7" x14ac:dyDescent="0.25">
      <c r="B97" s="105" t="s">
        <v>149</v>
      </c>
      <c r="C97" s="6" t="s">
        <v>149</v>
      </c>
    </row>
    <row r="99" spans="2:7" x14ac:dyDescent="0.25">
      <c r="B99" s="13" t="s">
        <v>168</v>
      </c>
      <c r="C99" s="14" t="s">
        <v>167</v>
      </c>
    </row>
    <row r="100" spans="2:7" x14ac:dyDescent="0.25">
      <c r="B100" s="105" t="s">
        <v>149</v>
      </c>
      <c r="C100" s="6" t="s">
        <v>149</v>
      </c>
    </row>
    <row r="102" spans="2:7" x14ac:dyDescent="0.25">
      <c r="B102" s="13" t="s">
        <v>149</v>
      </c>
      <c r="C102" s="14" t="s">
        <v>149</v>
      </c>
    </row>
    <row r="103" spans="2:7" x14ac:dyDescent="0.25">
      <c r="B103" s="105" t="s">
        <v>149</v>
      </c>
      <c r="C103" s="6" t="s">
        <v>149</v>
      </c>
    </row>
    <row r="105" spans="2:7" x14ac:dyDescent="0.25">
      <c r="B105" s="17" t="s">
        <v>169</v>
      </c>
      <c r="C105" s="14" t="s">
        <v>170</v>
      </c>
    </row>
    <row r="106" spans="2:7" x14ac:dyDescent="0.25">
      <c r="B106" s="16" t="s">
        <v>149</v>
      </c>
      <c r="C106" s="6" t="s">
        <v>149</v>
      </c>
    </row>
    <row r="108" spans="2:7" x14ac:dyDescent="0.25">
      <c r="B108" s="13" t="s">
        <v>171</v>
      </c>
      <c r="C108" s="14" t="s">
        <v>149</v>
      </c>
    </row>
    <row r="110" spans="2:7" x14ac:dyDescent="0.25">
      <c r="B110" s="13" t="s">
        <v>172</v>
      </c>
      <c r="C110" s="23">
        <v>45322</v>
      </c>
      <c r="D110" s="105"/>
      <c r="E110" s="16"/>
      <c r="F110" s="22"/>
    </row>
    <row r="111" spans="2:7" x14ac:dyDescent="0.25">
      <c r="B111" s="13" t="s">
        <v>159</v>
      </c>
      <c r="C111" s="14" t="s">
        <v>160</v>
      </c>
      <c r="D111" s="13" t="s">
        <v>161</v>
      </c>
      <c r="E111" s="17" t="s">
        <v>162</v>
      </c>
      <c r="F111" s="12" t="s">
        <v>163</v>
      </c>
      <c r="G111" s="11"/>
    </row>
    <row r="112" spans="2:7" x14ac:dyDescent="0.25">
      <c r="B112" s="20" t="s">
        <v>149</v>
      </c>
      <c r="C112" s="21" t="s">
        <v>149</v>
      </c>
      <c r="D112" s="20" t="s">
        <v>149</v>
      </c>
      <c r="E112" s="19" t="s">
        <v>149</v>
      </c>
      <c r="F112" s="18" t="s">
        <v>149</v>
      </c>
    </row>
    <row r="113" spans="2:4" x14ac:dyDescent="0.25">
      <c r="B113" s="3" t="s">
        <v>164</v>
      </c>
    </row>
    <row r="114" spans="2:4" x14ac:dyDescent="0.25">
      <c r="B114" s="3"/>
    </row>
    <row r="115" spans="2:4" x14ac:dyDescent="0.25">
      <c r="B115" s="3" t="s">
        <v>165</v>
      </c>
    </row>
    <row r="116" spans="2:4" x14ac:dyDescent="0.25">
      <c r="B116" s="13" t="s">
        <v>166</v>
      </c>
      <c r="C116" s="14" t="s">
        <v>167</v>
      </c>
      <c r="D116" s="3"/>
    </row>
    <row r="117" spans="2:4" x14ac:dyDescent="0.25">
      <c r="B117" s="105" t="s">
        <v>149</v>
      </c>
      <c r="C117" s="6" t="s">
        <v>149</v>
      </c>
    </row>
    <row r="119" spans="2:4" x14ac:dyDescent="0.25">
      <c r="B119" s="13" t="s">
        <v>168</v>
      </c>
      <c r="C119" s="14" t="s">
        <v>167</v>
      </c>
    </row>
    <row r="120" spans="2:4" x14ac:dyDescent="0.25">
      <c r="B120" s="105" t="s">
        <v>149</v>
      </c>
      <c r="C120" s="6" t="s">
        <v>149</v>
      </c>
    </row>
    <row r="122" spans="2:4" x14ac:dyDescent="0.25">
      <c r="B122" s="13" t="s">
        <v>149</v>
      </c>
      <c r="C122" s="14" t="s">
        <v>149</v>
      </c>
    </row>
    <row r="123" spans="2:4" x14ac:dyDescent="0.25">
      <c r="B123" s="105" t="s">
        <v>149</v>
      </c>
      <c r="C123" s="6" t="s">
        <v>149</v>
      </c>
    </row>
    <row r="125" spans="2:4" x14ac:dyDescent="0.25">
      <c r="B125" s="17" t="s">
        <v>169</v>
      </c>
      <c r="C125" s="14" t="s">
        <v>170</v>
      </c>
    </row>
    <row r="126" spans="2:4" x14ac:dyDescent="0.25">
      <c r="B126" s="16" t="s">
        <v>149</v>
      </c>
      <c r="C126" s="6" t="s">
        <v>149</v>
      </c>
    </row>
    <row r="128" spans="2:4" x14ac:dyDescent="0.25">
      <c r="B128" s="13" t="s">
        <v>171</v>
      </c>
      <c r="C128" s="14" t="s">
        <v>149</v>
      </c>
    </row>
    <row r="131" spans="2:80" x14ac:dyDescent="0.25">
      <c r="B131" s="3" t="s">
        <v>173</v>
      </c>
    </row>
    <row r="133" spans="2:80" x14ac:dyDescent="0.25">
      <c r="B133" s="13" t="s">
        <v>159</v>
      </c>
      <c r="C133" s="14" t="s">
        <v>174</v>
      </c>
      <c r="D133" s="13" t="s">
        <v>175</v>
      </c>
      <c r="E133" s="13" t="s">
        <v>176</v>
      </c>
      <c r="F133" s="11"/>
    </row>
    <row r="134" spans="2:80" x14ac:dyDescent="0.25">
      <c r="B134" s="105" t="s">
        <v>149</v>
      </c>
      <c r="C134" s="6" t="s">
        <v>149</v>
      </c>
      <c r="D134" s="105" t="s">
        <v>149</v>
      </c>
      <c r="E134" s="105" t="s">
        <v>149</v>
      </c>
    </row>
    <row r="137" spans="2:80" x14ac:dyDescent="0.25">
      <c r="B137" s="3" t="s">
        <v>177</v>
      </c>
      <c r="C137" s="15" t="s">
        <v>149</v>
      </c>
      <c r="D137" s="3"/>
      <c r="E137" s="3"/>
      <c r="F137" s="11"/>
      <c r="G137" s="11"/>
      <c r="H137" s="11"/>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row>
    <row r="139" spans="2:80" x14ac:dyDescent="0.25">
      <c r="B139" s="3" t="s">
        <v>178</v>
      </c>
    </row>
    <row r="141" spans="2:80" x14ac:dyDescent="0.25">
      <c r="B141" s="13" t="s">
        <v>179</v>
      </c>
      <c r="C141" s="14" t="s">
        <v>167</v>
      </c>
      <c r="D141" s="3"/>
    </row>
    <row r="142" spans="2:80" x14ac:dyDescent="0.25">
      <c r="B142" s="105" t="s">
        <v>149</v>
      </c>
      <c r="C142" s="6" t="s">
        <v>149</v>
      </c>
    </row>
    <row r="145" spans="2:80" x14ac:dyDescent="0.25">
      <c r="B145" s="13" t="s">
        <v>180</v>
      </c>
      <c r="C145" s="14" t="s">
        <v>181</v>
      </c>
      <c r="D145" s="3"/>
    </row>
    <row r="146" spans="2:80" x14ac:dyDescent="0.25">
      <c r="B146" s="105" t="s">
        <v>149</v>
      </c>
      <c r="C146" s="6" t="s">
        <v>149</v>
      </c>
    </row>
    <row r="149" spans="2:80" x14ac:dyDescent="0.25">
      <c r="B149" s="3" t="s">
        <v>182</v>
      </c>
    </row>
    <row r="152" spans="2:80" x14ac:dyDescent="0.25">
      <c r="B152" s="3" t="s">
        <v>183</v>
      </c>
    </row>
    <row r="154" spans="2:80" x14ac:dyDescent="0.25">
      <c r="B154" s="13" t="s">
        <v>159</v>
      </c>
      <c r="C154" s="14" t="s">
        <v>184</v>
      </c>
      <c r="D154" s="13" t="s">
        <v>174</v>
      </c>
      <c r="E154" s="13" t="s">
        <v>175</v>
      </c>
      <c r="F154" s="12" t="s">
        <v>176</v>
      </c>
      <c r="G154" s="11"/>
    </row>
    <row r="155" spans="2:80" x14ac:dyDescent="0.25">
      <c r="B155" s="105" t="s">
        <v>149</v>
      </c>
      <c r="C155" s="6" t="s">
        <v>149</v>
      </c>
      <c r="D155" s="105" t="s">
        <v>149</v>
      </c>
      <c r="E155" s="105" t="s">
        <v>149</v>
      </c>
      <c r="F155" s="10" t="s">
        <v>149</v>
      </c>
    </row>
    <row r="158" spans="2:80" x14ac:dyDescent="0.25">
      <c r="B158" s="3" t="s">
        <v>177</v>
      </c>
      <c r="C158" s="15" t="s">
        <v>149</v>
      </c>
      <c r="D158" s="3"/>
      <c r="E158" s="3"/>
      <c r="F158" s="11"/>
      <c r="G158" s="11"/>
      <c r="H158" s="11"/>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row>
    <row r="160" spans="2:80" x14ac:dyDescent="0.25">
      <c r="B160" s="3" t="s">
        <v>178</v>
      </c>
    </row>
    <row r="162" spans="2:7" x14ac:dyDescent="0.25">
      <c r="B162" s="13" t="s">
        <v>179</v>
      </c>
      <c r="C162" s="14" t="s">
        <v>167</v>
      </c>
      <c r="D162" s="3"/>
    </row>
    <row r="163" spans="2:7" x14ac:dyDescent="0.25">
      <c r="B163" s="105" t="s">
        <v>149</v>
      </c>
      <c r="C163" s="6" t="s">
        <v>149</v>
      </c>
    </row>
    <row r="166" spans="2:7" x14ac:dyDescent="0.25">
      <c r="B166" s="13" t="s">
        <v>180</v>
      </c>
      <c r="C166" s="14" t="s">
        <v>181</v>
      </c>
      <c r="D166" s="3"/>
    </row>
    <row r="167" spans="2:7" x14ac:dyDescent="0.25">
      <c r="B167" s="105" t="s">
        <v>149</v>
      </c>
      <c r="C167" s="6" t="s">
        <v>149</v>
      </c>
    </row>
    <row r="170" spans="2:7" x14ac:dyDescent="0.25">
      <c r="B170" s="3" t="s">
        <v>182</v>
      </c>
    </row>
    <row r="173" spans="2:7" x14ac:dyDescent="0.25">
      <c r="B173" s="3" t="s">
        <v>185</v>
      </c>
    </row>
    <row r="174" spans="2:7" x14ac:dyDescent="0.25">
      <c r="B174" s="13" t="s">
        <v>159</v>
      </c>
      <c r="C174" s="14" t="s">
        <v>186</v>
      </c>
      <c r="D174" s="13" t="s">
        <v>187</v>
      </c>
      <c r="E174" s="13" t="s">
        <v>188</v>
      </c>
      <c r="F174" s="12" t="s">
        <v>189</v>
      </c>
      <c r="G174" s="11"/>
    </row>
    <row r="175" spans="2:7" x14ac:dyDescent="0.25">
      <c r="B175" s="105" t="s">
        <v>149</v>
      </c>
      <c r="C175" s="6" t="s">
        <v>149</v>
      </c>
      <c r="D175" s="105" t="s">
        <v>149</v>
      </c>
      <c r="E175" s="105" t="s">
        <v>149</v>
      </c>
      <c r="F175" s="10" t="s">
        <v>149</v>
      </c>
    </row>
    <row r="176" spans="2:7" x14ac:dyDescent="0.25">
      <c r="B176" s="2" t="s">
        <v>190</v>
      </c>
    </row>
  </sheetData>
  <mergeCells count="3">
    <mergeCell ref="B1:E1"/>
    <mergeCell ref="C3:C7"/>
    <mergeCell ref="D3:D7"/>
  </mergeCells>
  <hyperlinks>
    <hyperlink ref="A1" location="Index!A1" display="Index" xr:uid="{A998D3A4-BF1E-46BF-B1C7-7A6939CA37C2}"/>
  </hyperlink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8925-68E6-4227-AC8F-3F21FAD027B2}">
  <sheetPr codeName="Sheet45"/>
  <dimension ref="A1:CB144"/>
  <sheetViews>
    <sheetView workbookViewId="0">
      <selection activeCell="E8" sqref="E8"/>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06" t="s">
        <v>93</v>
      </c>
      <c r="C1" s="206"/>
      <c r="D1" s="206"/>
      <c r="E1" s="206"/>
    </row>
    <row r="3" spans="1:9" ht="15" customHeight="1" x14ac:dyDescent="0.25">
      <c r="B3" s="35" t="s">
        <v>563</v>
      </c>
      <c r="C3" s="207"/>
      <c r="D3" s="208"/>
    </row>
    <row r="4" spans="1:9" ht="15" customHeight="1" x14ac:dyDescent="0.25">
      <c r="B4" s="109" t="s">
        <v>564</v>
      </c>
      <c r="C4" s="207"/>
      <c r="D4" s="208"/>
    </row>
    <row r="5" spans="1:9" ht="15" customHeight="1" x14ac:dyDescent="0.25">
      <c r="B5" s="39" t="s">
        <v>115</v>
      </c>
      <c r="C5" s="207"/>
      <c r="D5" s="208"/>
    </row>
    <row r="6" spans="1:9" ht="15" customHeight="1" x14ac:dyDescent="0.25">
      <c r="B6" s="39" t="s">
        <v>565</v>
      </c>
      <c r="C6" s="207"/>
      <c r="D6" s="208"/>
    </row>
    <row r="7" spans="1:9" ht="30" customHeight="1" x14ac:dyDescent="0.25">
      <c r="B7" s="109" t="s">
        <v>566</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1964</v>
      </c>
      <c r="C15" s="4" t="s">
        <v>140</v>
      </c>
      <c r="D15" s="2" t="s">
        <v>220</v>
      </c>
      <c r="E15" s="2" t="s">
        <v>224</v>
      </c>
      <c r="F15" s="5">
        <v>21274</v>
      </c>
      <c r="G15" s="5">
        <v>218.73</v>
      </c>
      <c r="H15" s="5">
        <v>26.79</v>
      </c>
    </row>
    <row r="16" spans="1:9" x14ac:dyDescent="0.25">
      <c r="B16" s="2" t="s">
        <v>1985</v>
      </c>
      <c r="C16" s="4" t="s">
        <v>140</v>
      </c>
      <c r="D16" s="2" t="s">
        <v>220</v>
      </c>
      <c r="E16" s="2" t="s">
        <v>221</v>
      </c>
      <c r="F16" s="5">
        <v>13279</v>
      </c>
      <c r="G16" s="5">
        <v>194.21</v>
      </c>
      <c r="H16" s="5">
        <v>23.79</v>
      </c>
    </row>
    <row r="17" spans="2:8" x14ac:dyDescent="0.25">
      <c r="B17" s="2" t="s">
        <v>2629</v>
      </c>
      <c r="C17" s="4" t="s">
        <v>140</v>
      </c>
      <c r="D17" s="2" t="s">
        <v>220</v>
      </c>
      <c r="E17" s="2" t="s">
        <v>405</v>
      </c>
      <c r="F17" s="5">
        <v>5865</v>
      </c>
      <c r="G17" s="5">
        <v>89.97</v>
      </c>
      <c r="H17" s="5">
        <v>11.02</v>
      </c>
    </row>
    <row r="18" spans="2:8" x14ac:dyDescent="0.25">
      <c r="B18" s="2" t="s">
        <v>2551</v>
      </c>
      <c r="C18" s="4" t="s">
        <v>140</v>
      </c>
      <c r="D18" s="2" t="s">
        <v>220</v>
      </c>
      <c r="E18" s="2" t="s">
        <v>233</v>
      </c>
      <c r="F18" s="5">
        <v>8408</v>
      </c>
      <c r="G18" s="5">
        <v>89.78</v>
      </c>
      <c r="H18" s="5">
        <v>11</v>
      </c>
    </row>
    <row r="19" spans="2:8" x14ac:dyDescent="0.25">
      <c r="B19" s="2" t="s">
        <v>1952</v>
      </c>
      <c r="C19" s="4" t="s">
        <v>140</v>
      </c>
      <c r="D19" s="2" t="s">
        <v>220</v>
      </c>
      <c r="E19" s="2" t="s">
        <v>236</v>
      </c>
      <c r="F19" s="5">
        <v>4878</v>
      </c>
      <c r="G19" s="5">
        <v>89.04</v>
      </c>
      <c r="H19" s="5">
        <v>10.91</v>
      </c>
    </row>
    <row r="20" spans="2:8" x14ac:dyDescent="0.25">
      <c r="B20" s="2" t="s">
        <v>2676</v>
      </c>
      <c r="C20" s="4" t="s">
        <v>140</v>
      </c>
      <c r="D20" s="2" t="s">
        <v>220</v>
      </c>
      <c r="E20" s="2" t="s">
        <v>567</v>
      </c>
      <c r="F20" s="5">
        <v>27678</v>
      </c>
      <c r="G20" s="5">
        <v>40.770000000000003</v>
      </c>
      <c r="H20" s="5">
        <v>4.99</v>
      </c>
    </row>
    <row r="21" spans="2:8" x14ac:dyDescent="0.25">
      <c r="B21" s="2" t="s">
        <v>2677</v>
      </c>
      <c r="C21" s="4" t="s">
        <v>140</v>
      </c>
      <c r="D21" s="2" t="s">
        <v>220</v>
      </c>
      <c r="E21" s="2" t="s">
        <v>568</v>
      </c>
      <c r="F21" s="5">
        <v>47205</v>
      </c>
      <c r="G21" s="5">
        <v>39.82</v>
      </c>
      <c r="H21" s="5">
        <v>4.88</v>
      </c>
    </row>
    <row r="22" spans="2:8" x14ac:dyDescent="0.25">
      <c r="B22" s="2" t="s">
        <v>2671</v>
      </c>
      <c r="C22" s="4" t="s">
        <v>140</v>
      </c>
      <c r="D22" s="2" t="s">
        <v>220</v>
      </c>
      <c r="E22" s="2" t="s">
        <v>549</v>
      </c>
      <c r="F22" s="5">
        <v>9299</v>
      </c>
      <c r="G22" s="5">
        <v>21.29</v>
      </c>
      <c r="H22" s="5">
        <v>2.61</v>
      </c>
    </row>
    <row r="23" spans="2:8" x14ac:dyDescent="0.25">
      <c r="B23" s="2" t="s">
        <v>2678</v>
      </c>
      <c r="C23" s="4" t="s">
        <v>140</v>
      </c>
      <c r="D23" s="2" t="s">
        <v>220</v>
      </c>
      <c r="E23" s="2" t="s">
        <v>569</v>
      </c>
      <c r="F23" s="5">
        <v>7341</v>
      </c>
      <c r="G23" s="5">
        <v>19.13</v>
      </c>
      <c r="H23" s="5">
        <v>2.34</v>
      </c>
    </row>
    <row r="24" spans="2:8" x14ac:dyDescent="0.25">
      <c r="B24" s="2" t="s">
        <v>2679</v>
      </c>
      <c r="C24" s="4" t="s">
        <v>140</v>
      </c>
      <c r="D24" s="2" t="s">
        <v>220</v>
      </c>
      <c r="E24" s="2" t="s">
        <v>570</v>
      </c>
      <c r="F24" s="5">
        <v>8877</v>
      </c>
      <c r="G24" s="5">
        <v>12.86</v>
      </c>
      <c r="H24" s="5">
        <v>1.58</v>
      </c>
    </row>
    <row r="25" spans="2:8" x14ac:dyDescent="0.25">
      <c r="B25" s="3" t="s">
        <v>200</v>
      </c>
      <c r="C25" s="15"/>
      <c r="D25" s="3"/>
      <c r="E25" s="3"/>
      <c r="F25" s="11"/>
      <c r="G25" s="11">
        <f>SUM(G12:G24)</f>
        <v>815.59999999999991</v>
      </c>
      <c r="H25" s="11">
        <f>SUM(H12:H24)</f>
        <v>99.909999999999982</v>
      </c>
    </row>
    <row r="26" spans="2:8" x14ac:dyDescent="0.25">
      <c r="B26" s="3" t="s">
        <v>142</v>
      </c>
      <c r="C26" s="15"/>
      <c r="D26" s="3"/>
      <c r="E26" s="3"/>
      <c r="F26" s="11"/>
      <c r="G26" s="11">
        <v>815.6</v>
      </c>
      <c r="H26" s="11">
        <v>99.91</v>
      </c>
    </row>
    <row r="27" spans="2:8" x14ac:dyDescent="0.25">
      <c r="B27" s="3" t="s">
        <v>143</v>
      </c>
      <c r="C27" s="15"/>
      <c r="D27" s="3"/>
      <c r="E27" s="3"/>
      <c r="F27" s="11"/>
      <c r="G27" s="11">
        <v>0.86012519999997039</v>
      </c>
      <c r="H27" s="11">
        <v>9.0000000000003411E-2</v>
      </c>
    </row>
    <row r="28" spans="2:8" x14ac:dyDescent="0.25">
      <c r="B28" s="3" t="s">
        <v>144</v>
      </c>
      <c r="C28" s="15"/>
      <c r="D28" s="3"/>
      <c r="E28" s="3"/>
      <c r="F28" s="11"/>
      <c r="G28" s="11">
        <v>816.46012519999999</v>
      </c>
      <c r="H28" s="11">
        <v>100</v>
      </c>
    </row>
    <row r="29" spans="2:8" x14ac:dyDescent="0.25">
      <c r="B29" s="2" t="s">
        <v>145</v>
      </c>
    </row>
    <row r="30" spans="2:8" x14ac:dyDescent="0.25">
      <c r="B30" s="3" t="s">
        <v>146</v>
      </c>
    </row>
    <row r="31" spans="2:8" x14ac:dyDescent="0.25">
      <c r="B31" s="3" t="s">
        <v>147</v>
      </c>
      <c r="C31" s="4" t="s">
        <v>148</v>
      </c>
    </row>
    <row r="32" spans="2:8" x14ac:dyDescent="0.25">
      <c r="B32" s="3" t="s">
        <v>150</v>
      </c>
      <c r="C32" s="4" t="s">
        <v>149</v>
      </c>
    </row>
    <row r="33" spans="2:3" x14ac:dyDescent="0.25">
      <c r="B33" s="3" t="s">
        <v>202</v>
      </c>
      <c r="C33" s="4" t="s">
        <v>149</v>
      </c>
    </row>
    <row r="34" spans="2:3" x14ac:dyDescent="0.25">
      <c r="B34" s="3" t="s">
        <v>151</v>
      </c>
      <c r="C34" s="4" t="s">
        <v>152</v>
      </c>
    </row>
    <row r="35" spans="2:3" x14ac:dyDescent="0.25">
      <c r="B35" s="3" t="s">
        <v>571</v>
      </c>
      <c r="C35" s="15"/>
    </row>
    <row r="36" spans="2:3" x14ac:dyDescent="0.25">
      <c r="B36" s="3" t="s">
        <v>572</v>
      </c>
      <c r="C36" s="15"/>
    </row>
    <row r="37" spans="2:3" x14ac:dyDescent="0.25">
      <c r="B37" s="3" t="s">
        <v>573</v>
      </c>
      <c r="C37" s="15"/>
    </row>
    <row r="38" spans="2:3" x14ac:dyDescent="0.25">
      <c r="B38" s="2" t="s">
        <v>153</v>
      </c>
    </row>
    <row r="39" spans="2:3" x14ac:dyDescent="0.25">
      <c r="B39" s="2" t="s">
        <v>204</v>
      </c>
    </row>
    <row r="42" spans="2:3" x14ac:dyDescent="0.25">
      <c r="B42" s="13" t="s">
        <v>2546</v>
      </c>
      <c r="C42" s="14"/>
    </row>
    <row r="43" spans="2:3" ht="30" x14ac:dyDescent="0.25">
      <c r="B43" s="13" t="s">
        <v>205</v>
      </c>
      <c r="C43" s="153" t="s">
        <v>206</v>
      </c>
    </row>
    <row r="44" spans="2:3" x14ac:dyDescent="0.25">
      <c r="B44" s="105" t="s">
        <v>207</v>
      </c>
      <c r="C44" s="111" t="s">
        <v>3515</v>
      </c>
    </row>
    <row r="45" spans="2:3" x14ac:dyDescent="0.25">
      <c r="B45" s="105" t="s">
        <v>208</v>
      </c>
      <c r="C45" s="111" t="s">
        <v>3515</v>
      </c>
    </row>
    <row r="46" spans="2:3" x14ac:dyDescent="0.25">
      <c r="B46" s="105" t="s">
        <v>209</v>
      </c>
      <c r="C46" s="111" t="s">
        <v>3515</v>
      </c>
    </row>
    <row r="47" spans="2:3" x14ac:dyDescent="0.25">
      <c r="B47" s="105" t="s">
        <v>210</v>
      </c>
      <c r="C47" s="111" t="s">
        <v>3515</v>
      </c>
    </row>
    <row r="48" spans="2:3" x14ac:dyDescent="0.25">
      <c r="B48" s="105" t="s">
        <v>211</v>
      </c>
      <c r="C48" s="111" t="s">
        <v>3515</v>
      </c>
    </row>
    <row r="49" spans="2:7" x14ac:dyDescent="0.25">
      <c r="B49" s="105" t="s">
        <v>212</v>
      </c>
      <c r="C49" s="111" t="s">
        <v>3515</v>
      </c>
    </row>
    <row r="50" spans="2:7" x14ac:dyDescent="0.25">
      <c r="B50" s="13" t="s">
        <v>213</v>
      </c>
      <c r="C50" s="111" t="s">
        <v>3515</v>
      </c>
    </row>
    <row r="52" spans="2:7" x14ac:dyDescent="0.25">
      <c r="B52" s="105" t="s">
        <v>154</v>
      </c>
      <c r="C52" s="6"/>
      <c r="D52" s="105"/>
    </row>
    <row r="53" spans="2:7" ht="30" x14ac:dyDescent="0.25">
      <c r="B53" s="7" t="s">
        <v>155</v>
      </c>
      <c r="C53" s="8" t="s">
        <v>156</v>
      </c>
      <c r="D53" s="7" t="s">
        <v>157</v>
      </c>
    </row>
    <row r="54" spans="2:7" x14ac:dyDescent="0.25">
      <c r="B54" s="105" t="s">
        <v>149</v>
      </c>
      <c r="C54" s="6" t="s">
        <v>149</v>
      </c>
      <c r="D54" s="105" t="s">
        <v>149</v>
      </c>
    </row>
    <row r="56" spans="2:7" x14ac:dyDescent="0.25">
      <c r="B56" s="13" t="s">
        <v>158</v>
      </c>
      <c r="C56" s="23">
        <v>45322</v>
      </c>
      <c r="D56" s="105"/>
      <c r="E56" s="16"/>
      <c r="F56" s="22"/>
    </row>
    <row r="57" spans="2:7" x14ac:dyDescent="0.25">
      <c r="B57" s="13" t="s">
        <v>159</v>
      </c>
      <c r="C57" s="14" t="s">
        <v>160</v>
      </c>
      <c r="D57" s="13" t="s">
        <v>161</v>
      </c>
      <c r="E57" s="17" t="s">
        <v>162</v>
      </c>
      <c r="F57" s="12" t="s">
        <v>163</v>
      </c>
      <c r="G57" s="11"/>
    </row>
    <row r="58" spans="2:7" x14ac:dyDescent="0.25">
      <c r="B58" s="20" t="s">
        <v>149</v>
      </c>
      <c r="C58" s="21" t="s">
        <v>149</v>
      </c>
      <c r="D58" s="20" t="s">
        <v>149</v>
      </c>
      <c r="E58" s="19" t="s">
        <v>149</v>
      </c>
      <c r="F58" s="18" t="s">
        <v>149</v>
      </c>
    </row>
    <row r="61" spans="2:7" x14ac:dyDescent="0.25">
      <c r="B61" s="3" t="s">
        <v>164</v>
      </c>
    </row>
    <row r="62" spans="2:7" x14ac:dyDescent="0.25">
      <c r="B62" s="3"/>
    </row>
    <row r="63" spans="2:7" x14ac:dyDescent="0.25">
      <c r="B63" s="3" t="s">
        <v>165</v>
      </c>
    </row>
    <row r="64" spans="2:7" x14ac:dyDescent="0.25">
      <c r="B64" s="13" t="s">
        <v>166</v>
      </c>
      <c r="C64" s="14" t="s">
        <v>167</v>
      </c>
      <c r="D64" s="3"/>
    </row>
    <row r="65" spans="2:7" x14ac:dyDescent="0.25">
      <c r="B65" s="105" t="s">
        <v>149</v>
      </c>
      <c r="C65" s="6" t="s">
        <v>149</v>
      </c>
    </row>
    <row r="67" spans="2:7" x14ac:dyDescent="0.25">
      <c r="B67" s="13" t="s">
        <v>168</v>
      </c>
      <c r="C67" s="14" t="s">
        <v>167</v>
      </c>
    </row>
    <row r="68" spans="2:7" x14ac:dyDescent="0.25">
      <c r="B68" s="105" t="s">
        <v>149</v>
      </c>
      <c r="C68" s="6" t="s">
        <v>149</v>
      </c>
    </row>
    <row r="70" spans="2:7" x14ac:dyDescent="0.25">
      <c r="B70" s="13" t="s">
        <v>149</v>
      </c>
      <c r="C70" s="14" t="s">
        <v>149</v>
      </c>
    </row>
    <row r="71" spans="2:7" x14ac:dyDescent="0.25">
      <c r="B71" s="105" t="s">
        <v>149</v>
      </c>
      <c r="C71" s="6" t="s">
        <v>149</v>
      </c>
    </row>
    <row r="73" spans="2:7" x14ac:dyDescent="0.25">
      <c r="B73" s="17" t="s">
        <v>169</v>
      </c>
      <c r="C73" s="14" t="s">
        <v>170</v>
      </c>
    </row>
    <row r="74" spans="2:7" x14ac:dyDescent="0.25">
      <c r="B74" s="16" t="s">
        <v>149</v>
      </c>
      <c r="C74" s="6" t="s">
        <v>149</v>
      </c>
    </row>
    <row r="76" spans="2:7" x14ac:dyDescent="0.25">
      <c r="B76" s="13" t="s">
        <v>171</v>
      </c>
      <c r="C76" s="14" t="s">
        <v>149</v>
      </c>
    </row>
    <row r="78" spans="2:7" x14ac:dyDescent="0.25">
      <c r="B78" s="13" t="s">
        <v>172</v>
      </c>
      <c r="C78" s="23">
        <v>45322</v>
      </c>
      <c r="D78" s="105"/>
      <c r="E78" s="16"/>
      <c r="F78" s="22"/>
    </row>
    <row r="79" spans="2:7" x14ac:dyDescent="0.25">
      <c r="B79" s="13" t="s">
        <v>159</v>
      </c>
      <c r="C79" s="14" t="s">
        <v>160</v>
      </c>
      <c r="D79" s="13" t="s">
        <v>161</v>
      </c>
      <c r="E79" s="17" t="s">
        <v>162</v>
      </c>
      <c r="F79" s="12" t="s">
        <v>163</v>
      </c>
      <c r="G79" s="11"/>
    </row>
    <row r="80" spans="2:7" x14ac:dyDescent="0.25">
      <c r="B80" s="20" t="s">
        <v>149</v>
      </c>
      <c r="C80" s="21" t="s">
        <v>149</v>
      </c>
      <c r="D80" s="20" t="s">
        <v>149</v>
      </c>
      <c r="E80" s="19" t="s">
        <v>149</v>
      </c>
      <c r="F80" s="18" t="s">
        <v>149</v>
      </c>
    </row>
    <row r="81" spans="2:4" x14ac:dyDescent="0.25">
      <c r="B81" s="3" t="s">
        <v>164</v>
      </c>
    </row>
    <row r="82" spans="2:4" x14ac:dyDescent="0.25">
      <c r="B82" s="3"/>
    </row>
    <row r="83" spans="2:4" x14ac:dyDescent="0.25">
      <c r="B83" s="3" t="s">
        <v>165</v>
      </c>
    </row>
    <row r="84" spans="2:4" x14ac:dyDescent="0.25">
      <c r="B84" s="13" t="s">
        <v>166</v>
      </c>
      <c r="C84" s="14" t="s">
        <v>167</v>
      </c>
      <c r="D84" s="3"/>
    </row>
    <row r="85" spans="2:4" x14ac:dyDescent="0.25">
      <c r="B85" s="105" t="s">
        <v>149</v>
      </c>
      <c r="C85" s="6" t="s">
        <v>149</v>
      </c>
    </row>
    <row r="87" spans="2:4" x14ac:dyDescent="0.25">
      <c r="B87" s="13" t="s">
        <v>168</v>
      </c>
      <c r="C87" s="14" t="s">
        <v>167</v>
      </c>
    </row>
    <row r="88" spans="2:4" x14ac:dyDescent="0.25">
      <c r="B88" s="105" t="s">
        <v>149</v>
      </c>
      <c r="C88" s="6" t="s">
        <v>149</v>
      </c>
    </row>
    <row r="90" spans="2:4" x14ac:dyDescent="0.25">
      <c r="B90" s="13" t="s">
        <v>149</v>
      </c>
      <c r="C90" s="14" t="s">
        <v>149</v>
      </c>
    </row>
    <row r="91" spans="2:4" x14ac:dyDescent="0.25">
      <c r="B91" s="105" t="s">
        <v>149</v>
      </c>
      <c r="C91" s="6" t="s">
        <v>149</v>
      </c>
    </row>
    <row r="93" spans="2:4" x14ac:dyDescent="0.25">
      <c r="B93" s="17" t="s">
        <v>169</v>
      </c>
      <c r="C93" s="14" t="s">
        <v>170</v>
      </c>
    </row>
    <row r="94" spans="2:4" x14ac:dyDescent="0.25">
      <c r="B94" s="16" t="s">
        <v>149</v>
      </c>
      <c r="C94" s="6" t="s">
        <v>149</v>
      </c>
    </row>
    <row r="96" spans="2:4" x14ac:dyDescent="0.25">
      <c r="B96" s="13" t="s">
        <v>171</v>
      </c>
      <c r="C96" s="14" t="s">
        <v>149</v>
      </c>
    </row>
    <row r="99" spans="2:80" x14ac:dyDescent="0.25">
      <c r="B99" s="3" t="s">
        <v>173</v>
      </c>
    </row>
    <row r="101" spans="2:80" x14ac:dyDescent="0.25">
      <c r="B101" s="13" t="s">
        <v>159</v>
      </c>
      <c r="C101" s="14" t="s">
        <v>174</v>
      </c>
      <c r="D101" s="13" t="s">
        <v>175</v>
      </c>
      <c r="E101" s="13" t="s">
        <v>176</v>
      </c>
      <c r="F101" s="11"/>
    </row>
    <row r="102" spans="2:80" x14ac:dyDescent="0.25">
      <c r="B102" s="105" t="s">
        <v>149</v>
      </c>
      <c r="C102" s="6" t="s">
        <v>149</v>
      </c>
      <c r="D102" s="105" t="s">
        <v>149</v>
      </c>
      <c r="E102" s="105" t="s">
        <v>149</v>
      </c>
    </row>
    <row r="105" spans="2:80" x14ac:dyDescent="0.25">
      <c r="B105" s="3" t="s">
        <v>177</v>
      </c>
      <c r="C105" s="15" t="s">
        <v>149</v>
      </c>
      <c r="D105" s="3"/>
      <c r="E105" s="3"/>
      <c r="F105" s="11"/>
      <c r="G105" s="11"/>
      <c r="H105" s="11"/>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row>
    <row r="107" spans="2:80" x14ac:dyDescent="0.25">
      <c r="B107" s="3" t="s">
        <v>178</v>
      </c>
    </row>
    <row r="109" spans="2:80" x14ac:dyDescent="0.25">
      <c r="B109" s="13" t="s">
        <v>179</v>
      </c>
      <c r="C109" s="14" t="s">
        <v>167</v>
      </c>
      <c r="D109" s="3"/>
    </row>
    <row r="110" spans="2:80" x14ac:dyDescent="0.25">
      <c r="B110" s="105" t="s">
        <v>149</v>
      </c>
      <c r="C110" s="6" t="s">
        <v>149</v>
      </c>
    </row>
    <row r="113" spans="2:80" x14ac:dyDescent="0.25">
      <c r="B113" s="13" t="s">
        <v>180</v>
      </c>
      <c r="C113" s="14" t="s">
        <v>181</v>
      </c>
      <c r="D113" s="3"/>
    </row>
    <row r="114" spans="2:80" x14ac:dyDescent="0.25">
      <c r="B114" s="105" t="s">
        <v>149</v>
      </c>
      <c r="C114" s="6" t="s">
        <v>149</v>
      </c>
    </row>
    <row r="117" spans="2:80" x14ac:dyDescent="0.25">
      <c r="B117" s="3" t="s">
        <v>182</v>
      </c>
    </row>
    <row r="120" spans="2:80" x14ac:dyDescent="0.25">
      <c r="B120" s="3" t="s">
        <v>183</v>
      </c>
    </row>
    <row r="122" spans="2:80" x14ac:dyDescent="0.25">
      <c r="B122" s="13" t="s">
        <v>159</v>
      </c>
      <c r="C122" s="14" t="s">
        <v>184</v>
      </c>
      <c r="D122" s="13" t="s">
        <v>174</v>
      </c>
      <c r="E122" s="13" t="s">
        <v>175</v>
      </c>
      <c r="F122" s="12" t="s">
        <v>176</v>
      </c>
      <c r="G122" s="11"/>
    </row>
    <row r="123" spans="2:80" x14ac:dyDescent="0.25">
      <c r="B123" s="105" t="s">
        <v>149</v>
      </c>
      <c r="C123" s="6" t="s">
        <v>149</v>
      </c>
      <c r="D123" s="105" t="s">
        <v>149</v>
      </c>
      <c r="E123" s="105" t="s">
        <v>149</v>
      </c>
      <c r="F123" s="10" t="s">
        <v>149</v>
      </c>
    </row>
    <row r="126" spans="2:80" x14ac:dyDescent="0.25">
      <c r="B126" s="3" t="s">
        <v>177</v>
      </c>
      <c r="C126" s="15" t="s">
        <v>149</v>
      </c>
      <c r="D126" s="3"/>
      <c r="E126" s="3"/>
      <c r="F126" s="11"/>
      <c r="G126" s="11"/>
      <c r="H126" s="11"/>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8" spans="2:80" x14ac:dyDescent="0.25">
      <c r="B128" s="3" t="s">
        <v>178</v>
      </c>
    </row>
    <row r="130" spans="2:7" x14ac:dyDescent="0.25">
      <c r="B130" s="13" t="s">
        <v>179</v>
      </c>
      <c r="C130" s="14" t="s">
        <v>167</v>
      </c>
      <c r="D130" s="3"/>
    </row>
    <row r="131" spans="2:7" x14ac:dyDescent="0.25">
      <c r="B131" s="105" t="s">
        <v>149</v>
      </c>
      <c r="C131" s="6" t="s">
        <v>149</v>
      </c>
    </row>
    <row r="134" spans="2:7" x14ac:dyDescent="0.25">
      <c r="B134" s="13" t="s">
        <v>180</v>
      </c>
      <c r="C134" s="14" t="s">
        <v>181</v>
      </c>
      <c r="D134" s="3"/>
    </row>
    <row r="135" spans="2:7" x14ac:dyDescent="0.25">
      <c r="B135" s="105" t="s">
        <v>149</v>
      </c>
      <c r="C135" s="6" t="s">
        <v>149</v>
      </c>
    </row>
    <row r="138" spans="2:7" x14ac:dyDescent="0.25">
      <c r="B138" s="3" t="s">
        <v>182</v>
      </c>
    </row>
    <row r="141" spans="2:7" x14ac:dyDescent="0.25">
      <c r="B141" s="3" t="s">
        <v>185</v>
      </c>
    </row>
    <row r="142" spans="2:7" x14ac:dyDescent="0.25">
      <c r="B142" s="13" t="s">
        <v>159</v>
      </c>
      <c r="C142" s="14" t="s">
        <v>186</v>
      </c>
      <c r="D142" s="13" t="s">
        <v>187</v>
      </c>
      <c r="E142" s="13" t="s">
        <v>188</v>
      </c>
      <c r="F142" s="12" t="s">
        <v>189</v>
      </c>
      <c r="G142" s="11"/>
    </row>
    <row r="143" spans="2:7" x14ac:dyDescent="0.25">
      <c r="B143" s="105" t="s">
        <v>149</v>
      </c>
      <c r="C143" s="6" t="s">
        <v>149</v>
      </c>
      <c r="D143" s="105" t="s">
        <v>149</v>
      </c>
      <c r="E143" s="105" t="s">
        <v>149</v>
      </c>
      <c r="F143" s="10" t="s">
        <v>149</v>
      </c>
    </row>
    <row r="144" spans="2:7" x14ac:dyDescent="0.25">
      <c r="B144" s="2" t="s">
        <v>190</v>
      </c>
    </row>
  </sheetData>
  <mergeCells count="3">
    <mergeCell ref="B1:E1"/>
    <mergeCell ref="C3:C7"/>
    <mergeCell ref="D3:D7"/>
  </mergeCells>
  <hyperlinks>
    <hyperlink ref="A1" location="Index!A1" display="Index" xr:uid="{4527C9AE-BFCE-4436-AD71-CECB94201D6A}"/>
  </hyperlink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448D2-70B7-4671-A1C0-FCB3404C710F}">
  <sheetPr codeName="Sheet44"/>
  <dimension ref="A1:CB191"/>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06" t="s">
        <v>91</v>
      </c>
      <c r="C1" s="206"/>
      <c r="D1" s="206"/>
      <c r="E1" s="206"/>
    </row>
    <row r="3" spans="1:9" ht="15" customHeight="1" x14ac:dyDescent="0.25">
      <c r="B3" s="35" t="s">
        <v>91</v>
      </c>
      <c r="C3" s="207"/>
      <c r="D3" s="208"/>
    </row>
    <row r="4" spans="1:9" ht="15" customHeight="1" x14ac:dyDescent="0.25">
      <c r="B4" s="39" t="s">
        <v>574</v>
      </c>
      <c r="C4" s="207"/>
      <c r="D4" s="208"/>
    </row>
    <row r="5" spans="1:9" ht="15" customHeight="1" x14ac:dyDescent="0.25">
      <c r="B5" s="39" t="s">
        <v>115</v>
      </c>
      <c r="C5" s="207"/>
      <c r="D5" s="208"/>
    </row>
    <row r="6" spans="1:9" ht="15" customHeight="1" x14ac:dyDescent="0.25">
      <c r="B6" s="39" t="s">
        <v>565</v>
      </c>
      <c r="C6" s="207"/>
      <c r="D6" s="208"/>
    </row>
    <row r="7" spans="1:9" ht="30" customHeight="1" x14ac:dyDescent="0.25">
      <c r="B7" s="109" t="s">
        <v>575</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2680</v>
      </c>
      <c r="C15" s="4" t="s">
        <v>140</v>
      </c>
      <c r="D15" s="2" t="s">
        <v>261</v>
      </c>
      <c r="E15" s="2" t="s">
        <v>576</v>
      </c>
      <c r="F15" s="5">
        <v>265605</v>
      </c>
      <c r="G15" s="5">
        <v>1325.5</v>
      </c>
      <c r="H15" s="5">
        <v>5.44</v>
      </c>
    </row>
    <row r="16" spans="1:9" x14ac:dyDescent="0.25">
      <c r="B16" s="2" t="s">
        <v>2681</v>
      </c>
      <c r="C16" s="4" t="s">
        <v>140</v>
      </c>
      <c r="D16" s="2" t="s">
        <v>261</v>
      </c>
      <c r="E16" s="2" t="s">
        <v>577</v>
      </c>
      <c r="F16" s="5">
        <v>283762</v>
      </c>
      <c r="G16" s="5">
        <v>1257.78</v>
      </c>
      <c r="H16" s="5">
        <v>5.16</v>
      </c>
    </row>
    <row r="17" spans="2:8" x14ac:dyDescent="0.25">
      <c r="B17" s="2" t="s">
        <v>1971</v>
      </c>
      <c r="C17" s="4" t="s">
        <v>140</v>
      </c>
      <c r="D17" s="2" t="s">
        <v>248</v>
      </c>
      <c r="E17" s="2" t="s">
        <v>429</v>
      </c>
      <c r="F17" s="5">
        <v>104636</v>
      </c>
      <c r="G17" s="5">
        <v>1203.73</v>
      </c>
      <c r="H17" s="5">
        <v>4.9400000000000004</v>
      </c>
    </row>
    <row r="18" spans="2:8" x14ac:dyDescent="0.25">
      <c r="B18" s="2" t="s">
        <v>2682</v>
      </c>
      <c r="C18" s="4" t="s">
        <v>140</v>
      </c>
      <c r="D18" s="2" t="s">
        <v>248</v>
      </c>
      <c r="E18" s="2" t="s">
        <v>578</v>
      </c>
      <c r="F18" s="5">
        <v>76166</v>
      </c>
      <c r="G18" s="5">
        <v>1146.56</v>
      </c>
      <c r="H18" s="5">
        <v>4.7</v>
      </c>
    </row>
    <row r="19" spans="2:8" x14ac:dyDescent="0.25">
      <c r="B19" s="2" t="s">
        <v>2683</v>
      </c>
      <c r="C19" s="4" t="s">
        <v>140</v>
      </c>
      <c r="D19" s="2" t="s">
        <v>261</v>
      </c>
      <c r="E19" s="2" t="s">
        <v>579</v>
      </c>
      <c r="F19" s="5">
        <v>583094</v>
      </c>
      <c r="G19" s="5">
        <v>1021.29</v>
      </c>
      <c r="H19" s="5">
        <v>4.1900000000000004</v>
      </c>
    </row>
    <row r="20" spans="2:8" x14ac:dyDescent="0.25">
      <c r="B20" s="2" t="s">
        <v>2684</v>
      </c>
      <c r="C20" s="4" t="s">
        <v>140</v>
      </c>
      <c r="D20" s="2" t="s">
        <v>240</v>
      </c>
      <c r="E20" s="2" t="s">
        <v>580</v>
      </c>
      <c r="F20" s="5">
        <v>412514</v>
      </c>
      <c r="G20" s="5">
        <v>941.56</v>
      </c>
      <c r="H20" s="5">
        <v>3.86</v>
      </c>
    </row>
    <row r="21" spans="2:8" x14ac:dyDescent="0.25">
      <c r="B21" s="2" t="s">
        <v>2645</v>
      </c>
      <c r="C21" s="4" t="s">
        <v>140</v>
      </c>
      <c r="D21" s="2" t="s">
        <v>361</v>
      </c>
      <c r="E21" s="2" t="s">
        <v>501</v>
      </c>
      <c r="F21" s="5">
        <v>128635</v>
      </c>
      <c r="G21" s="5">
        <v>741.97</v>
      </c>
      <c r="H21" s="5">
        <v>3.04</v>
      </c>
    </row>
    <row r="22" spans="2:8" x14ac:dyDescent="0.25">
      <c r="B22" s="2" t="s">
        <v>2553</v>
      </c>
      <c r="C22" s="4" t="s">
        <v>140</v>
      </c>
      <c r="D22" s="2" t="s">
        <v>225</v>
      </c>
      <c r="E22" s="2" t="s">
        <v>237</v>
      </c>
      <c r="F22" s="5">
        <v>8470</v>
      </c>
      <c r="G22" s="5">
        <v>707.51</v>
      </c>
      <c r="H22" s="5">
        <v>2.9</v>
      </c>
    </row>
    <row r="23" spans="2:8" x14ac:dyDescent="0.25">
      <c r="B23" s="2" t="s">
        <v>2685</v>
      </c>
      <c r="C23" s="4" t="s">
        <v>140</v>
      </c>
      <c r="D23" s="2" t="s">
        <v>581</v>
      </c>
      <c r="E23" s="2" t="s">
        <v>582</v>
      </c>
      <c r="F23" s="5">
        <v>313937</v>
      </c>
      <c r="G23" s="5">
        <v>690.19</v>
      </c>
      <c r="H23" s="5">
        <v>2.83</v>
      </c>
    </row>
    <row r="24" spans="2:8" x14ac:dyDescent="0.25">
      <c r="B24" s="2" t="s">
        <v>2686</v>
      </c>
      <c r="C24" s="4" t="s">
        <v>140</v>
      </c>
      <c r="D24" s="2" t="s">
        <v>266</v>
      </c>
      <c r="E24" s="2" t="s">
        <v>583</v>
      </c>
      <c r="F24" s="5">
        <v>19243</v>
      </c>
      <c r="G24" s="5">
        <v>689.19</v>
      </c>
      <c r="H24" s="5">
        <v>2.83</v>
      </c>
    </row>
    <row r="25" spans="2:8" x14ac:dyDescent="0.25">
      <c r="B25" s="2" t="s">
        <v>2687</v>
      </c>
      <c r="C25" s="4" t="s">
        <v>140</v>
      </c>
      <c r="D25" s="2" t="s">
        <v>246</v>
      </c>
      <c r="E25" s="2" t="s">
        <v>584</v>
      </c>
      <c r="F25" s="5">
        <v>16251</v>
      </c>
      <c r="G25" s="5">
        <v>671.16</v>
      </c>
      <c r="H25" s="5">
        <v>2.75</v>
      </c>
    </row>
    <row r="26" spans="2:8" x14ac:dyDescent="0.25">
      <c r="B26" s="2" t="s">
        <v>2688</v>
      </c>
      <c r="C26" s="4" t="s">
        <v>140</v>
      </c>
      <c r="D26" s="2" t="s">
        <v>250</v>
      </c>
      <c r="E26" s="2" t="s">
        <v>585</v>
      </c>
      <c r="F26" s="5">
        <v>52902</v>
      </c>
      <c r="G26" s="5">
        <v>669.42</v>
      </c>
      <c r="H26" s="5">
        <v>2.75</v>
      </c>
    </row>
    <row r="27" spans="2:8" x14ac:dyDescent="0.25">
      <c r="B27" s="2" t="s">
        <v>1960</v>
      </c>
      <c r="C27" s="4" t="s">
        <v>140</v>
      </c>
      <c r="D27" s="2" t="s">
        <v>246</v>
      </c>
      <c r="E27" s="2" t="s">
        <v>431</v>
      </c>
      <c r="F27" s="5">
        <v>15042</v>
      </c>
      <c r="G27" s="5">
        <v>653.29999999999995</v>
      </c>
      <c r="H27" s="5">
        <v>2.68</v>
      </c>
    </row>
    <row r="28" spans="2:8" x14ac:dyDescent="0.25">
      <c r="B28" s="2" t="s">
        <v>2689</v>
      </c>
      <c r="C28" s="4" t="s">
        <v>140</v>
      </c>
      <c r="D28" s="2" t="s">
        <v>288</v>
      </c>
      <c r="E28" s="2" t="s">
        <v>586</v>
      </c>
      <c r="F28" s="5">
        <v>83323</v>
      </c>
      <c r="G28" s="5">
        <v>650.59</v>
      </c>
      <c r="H28" s="5">
        <v>2.67</v>
      </c>
    </row>
    <row r="29" spans="2:8" x14ac:dyDescent="0.25">
      <c r="B29" s="2" t="s">
        <v>2690</v>
      </c>
      <c r="C29" s="4" t="s">
        <v>140</v>
      </c>
      <c r="D29" s="2" t="s">
        <v>248</v>
      </c>
      <c r="E29" s="2" t="s">
        <v>587</v>
      </c>
      <c r="F29" s="5">
        <v>12913</v>
      </c>
      <c r="G29" s="5">
        <v>645.14</v>
      </c>
      <c r="H29" s="5">
        <v>2.65</v>
      </c>
    </row>
    <row r="30" spans="2:8" x14ac:dyDescent="0.25">
      <c r="B30" s="2" t="s">
        <v>2691</v>
      </c>
      <c r="C30" s="4" t="s">
        <v>140</v>
      </c>
      <c r="D30" s="2" t="s">
        <v>246</v>
      </c>
      <c r="E30" s="2" t="s">
        <v>588</v>
      </c>
      <c r="F30" s="5">
        <v>52026</v>
      </c>
      <c r="G30" s="5">
        <v>642.65</v>
      </c>
      <c r="H30" s="5">
        <v>2.64</v>
      </c>
    </row>
    <row r="31" spans="2:8" x14ac:dyDescent="0.25">
      <c r="B31" s="2" t="s">
        <v>2692</v>
      </c>
      <c r="C31" s="4" t="s">
        <v>140</v>
      </c>
      <c r="D31" s="2" t="s">
        <v>261</v>
      </c>
      <c r="E31" s="2" t="s">
        <v>589</v>
      </c>
      <c r="F31" s="5">
        <v>16220</v>
      </c>
      <c r="G31" s="5">
        <v>578.66999999999996</v>
      </c>
      <c r="H31" s="5">
        <v>2.37</v>
      </c>
    </row>
    <row r="32" spans="2:8" x14ac:dyDescent="0.25">
      <c r="B32" s="2" t="s">
        <v>2693</v>
      </c>
      <c r="C32" s="4" t="s">
        <v>140</v>
      </c>
      <c r="D32" s="2" t="s">
        <v>250</v>
      </c>
      <c r="E32" s="2" t="s">
        <v>590</v>
      </c>
      <c r="F32" s="5">
        <v>23662</v>
      </c>
      <c r="G32" s="5">
        <v>573.52</v>
      </c>
      <c r="H32" s="5">
        <v>2.35</v>
      </c>
    </row>
    <row r="33" spans="2:8" x14ac:dyDescent="0.25">
      <c r="B33" s="2" t="s">
        <v>2570</v>
      </c>
      <c r="C33" s="4" t="s">
        <v>140</v>
      </c>
      <c r="D33" s="2" t="s">
        <v>225</v>
      </c>
      <c r="E33" s="2" t="s">
        <v>276</v>
      </c>
      <c r="F33" s="5">
        <v>34988</v>
      </c>
      <c r="G33" s="5">
        <v>542.59</v>
      </c>
      <c r="H33" s="5">
        <v>2.23</v>
      </c>
    </row>
    <row r="34" spans="2:8" x14ac:dyDescent="0.25">
      <c r="B34" s="2" t="s">
        <v>1978</v>
      </c>
      <c r="C34" s="4" t="s">
        <v>140</v>
      </c>
      <c r="D34" s="2" t="s">
        <v>423</v>
      </c>
      <c r="E34" s="2" t="s">
        <v>424</v>
      </c>
      <c r="F34" s="5">
        <v>51129</v>
      </c>
      <c r="G34" s="5">
        <v>512.52</v>
      </c>
      <c r="H34" s="5">
        <v>2.1</v>
      </c>
    </row>
    <row r="35" spans="2:8" x14ac:dyDescent="0.25">
      <c r="B35" s="2" t="s">
        <v>1981</v>
      </c>
      <c r="C35" s="4" t="s">
        <v>140</v>
      </c>
      <c r="D35" s="2" t="s">
        <v>246</v>
      </c>
      <c r="E35" s="2" t="s">
        <v>422</v>
      </c>
      <c r="F35" s="5">
        <v>33621</v>
      </c>
      <c r="G35" s="5">
        <v>505.44</v>
      </c>
      <c r="H35" s="5">
        <v>2.0699999999999998</v>
      </c>
    </row>
    <row r="36" spans="2:8" x14ac:dyDescent="0.25">
      <c r="B36" s="2" t="s">
        <v>2694</v>
      </c>
      <c r="C36" s="4" t="s">
        <v>140</v>
      </c>
      <c r="D36" s="2" t="s">
        <v>250</v>
      </c>
      <c r="E36" s="2" t="s">
        <v>591</v>
      </c>
      <c r="F36" s="5">
        <v>45396</v>
      </c>
      <c r="G36" s="5">
        <v>485.78</v>
      </c>
      <c r="H36" s="5">
        <v>1.99</v>
      </c>
    </row>
    <row r="37" spans="2:8" x14ac:dyDescent="0.25">
      <c r="B37" s="2" t="s">
        <v>2695</v>
      </c>
      <c r="C37" s="4" t="s">
        <v>140</v>
      </c>
      <c r="D37" s="2" t="s">
        <v>371</v>
      </c>
      <c r="E37" s="2" t="s">
        <v>592</v>
      </c>
      <c r="F37" s="5">
        <v>45866</v>
      </c>
      <c r="G37" s="5">
        <v>477.01</v>
      </c>
      <c r="H37" s="5">
        <v>1.96</v>
      </c>
    </row>
    <row r="38" spans="2:8" x14ac:dyDescent="0.25">
      <c r="B38" s="2" t="s">
        <v>2696</v>
      </c>
      <c r="C38" s="4" t="s">
        <v>140</v>
      </c>
      <c r="D38" s="2" t="s">
        <v>288</v>
      </c>
      <c r="E38" s="2" t="s">
        <v>593</v>
      </c>
      <c r="F38" s="5">
        <v>106466</v>
      </c>
      <c r="G38" s="5">
        <v>459.83</v>
      </c>
      <c r="H38" s="5">
        <v>1.89</v>
      </c>
    </row>
    <row r="39" spans="2:8" x14ac:dyDescent="0.25">
      <c r="B39" s="2" t="s">
        <v>2677</v>
      </c>
      <c r="C39" s="4" t="s">
        <v>140</v>
      </c>
      <c r="D39" s="2" t="s">
        <v>220</v>
      </c>
      <c r="E39" s="2" t="s">
        <v>568</v>
      </c>
      <c r="F39" s="5">
        <v>525298</v>
      </c>
      <c r="G39" s="5">
        <v>443.09</v>
      </c>
      <c r="H39" s="5">
        <v>1.82</v>
      </c>
    </row>
    <row r="40" spans="2:8" x14ac:dyDescent="0.25">
      <c r="B40" s="2" t="s">
        <v>1979</v>
      </c>
      <c r="C40" s="4" t="s">
        <v>140</v>
      </c>
      <c r="D40" s="2" t="s">
        <v>263</v>
      </c>
      <c r="E40" s="2" t="s">
        <v>421</v>
      </c>
      <c r="F40" s="5">
        <v>6582</v>
      </c>
      <c r="G40" s="5">
        <v>425.02</v>
      </c>
      <c r="H40" s="5">
        <v>1.74</v>
      </c>
    </row>
    <row r="41" spans="2:8" x14ac:dyDescent="0.25">
      <c r="B41" s="2" t="s">
        <v>2697</v>
      </c>
      <c r="C41" s="4" t="s">
        <v>140</v>
      </c>
      <c r="D41" s="2" t="s">
        <v>240</v>
      </c>
      <c r="E41" s="2" t="s">
        <v>594</v>
      </c>
      <c r="F41" s="5">
        <v>83412</v>
      </c>
      <c r="G41" s="5">
        <v>390.83</v>
      </c>
      <c r="H41" s="5">
        <v>1.6</v>
      </c>
    </row>
    <row r="42" spans="2:8" x14ac:dyDescent="0.25">
      <c r="B42" s="2" t="s">
        <v>2698</v>
      </c>
      <c r="C42" s="4" t="s">
        <v>140</v>
      </c>
      <c r="D42" s="2" t="s">
        <v>248</v>
      </c>
      <c r="E42" s="2" t="s">
        <v>595</v>
      </c>
      <c r="F42" s="5">
        <v>33718</v>
      </c>
      <c r="G42" s="5">
        <v>377.73</v>
      </c>
      <c r="H42" s="5">
        <v>1.55</v>
      </c>
    </row>
    <row r="43" spans="2:8" x14ac:dyDescent="0.25">
      <c r="B43" s="2" t="s">
        <v>2699</v>
      </c>
      <c r="C43" s="4" t="s">
        <v>140</v>
      </c>
      <c r="D43" s="2" t="s">
        <v>250</v>
      </c>
      <c r="E43" s="2" t="s">
        <v>596</v>
      </c>
      <c r="F43" s="5">
        <v>28275</v>
      </c>
      <c r="G43" s="5">
        <v>374.28</v>
      </c>
      <c r="H43" s="5">
        <v>1.54</v>
      </c>
    </row>
    <row r="44" spans="2:8" x14ac:dyDescent="0.25">
      <c r="B44" s="2" t="s">
        <v>2554</v>
      </c>
      <c r="C44" s="4" t="s">
        <v>140</v>
      </c>
      <c r="D44" s="2" t="s">
        <v>238</v>
      </c>
      <c r="E44" s="2" t="s">
        <v>239</v>
      </c>
      <c r="F44" s="5">
        <v>256</v>
      </c>
      <c r="G44" s="5">
        <v>365</v>
      </c>
      <c r="H44" s="5">
        <v>1.5</v>
      </c>
    </row>
    <row r="45" spans="2:8" x14ac:dyDescent="0.25">
      <c r="B45" s="2" t="s">
        <v>597</v>
      </c>
      <c r="C45" s="4" t="s">
        <v>140</v>
      </c>
      <c r="D45" s="2" t="s">
        <v>220</v>
      </c>
      <c r="E45" s="2" t="s">
        <v>598</v>
      </c>
      <c r="F45" s="5">
        <v>225118</v>
      </c>
      <c r="G45" s="5">
        <v>314.83</v>
      </c>
      <c r="H45" s="5">
        <v>1.29</v>
      </c>
    </row>
    <row r="46" spans="2:8" x14ac:dyDescent="0.25">
      <c r="B46" s="2" t="s">
        <v>2700</v>
      </c>
      <c r="C46" s="4" t="s">
        <v>140</v>
      </c>
      <c r="D46" s="2" t="s">
        <v>371</v>
      </c>
      <c r="E46" s="2" t="s">
        <v>599</v>
      </c>
      <c r="F46" s="5">
        <v>343947</v>
      </c>
      <c r="G46" s="5">
        <v>312.82</v>
      </c>
      <c r="H46" s="5">
        <v>1.28</v>
      </c>
    </row>
    <row r="47" spans="2:8" x14ac:dyDescent="0.25">
      <c r="B47" s="2" t="s">
        <v>2701</v>
      </c>
      <c r="C47" s="4" t="s">
        <v>140</v>
      </c>
      <c r="D47" s="2" t="s">
        <v>261</v>
      </c>
      <c r="E47" s="2" t="s">
        <v>600</v>
      </c>
      <c r="F47" s="5">
        <v>179129</v>
      </c>
      <c r="G47" s="5">
        <v>310.25</v>
      </c>
      <c r="H47" s="5">
        <v>1.27</v>
      </c>
    </row>
    <row r="48" spans="2:8" x14ac:dyDescent="0.25">
      <c r="B48" s="2" t="s">
        <v>2565</v>
      </c>
      <c r="C48" s="4" t="s">
        <v>140</v>
      </c>
      <c r="D48" s="2" t="s">
        <v>263</v>
      </c>
      <c r="E48" s="2" t="s">
        <v>264</v>
      </c>
      <c r="F48" s="5">
        <v>4943</v>
      </c>
      <c r="G48" s="5">
        <v>276.43</v>
      </c>
      <c r="H48" s="5">
        <v>1.1299999999999999</v>
      </c>
    </row>
    <row r="49" spans="2:8" x14ac:dyDescent="0.25">
      <c r="B49" s="2" t="s">
        <v>298</v>
      </c>
      <c r="C49" s="4" t="s">
        <v>140</v>
      </c>
      <c r="D49" s="2" t="s">
        <v>220</v>
      </c>
      <c r="E49" s="2" t="s">
        <v>299</v>
      </c>
      <c r="F49" s="5">
        <v>53856</v>
      </c>
      <c r="G49" s="5">
        <v>268.66000000000003</v>
      </c>
      <c r="H49" s="5">
        <v>1.1000000000000001</v>
      </c>
    </row>
    <row r="50" spans="2:8" x14ac:dyDescent="0.25">
      <c r="B50" s="2" t="s">
        <v>2702</v>
      </c>
      <c r="C50" s="4" t="s">
        <v>140</v>
      </c>
      <c r="D50" s="2" t="s">
        <v>248</v>
      </c>
      <c r="E50" s="2" t="s">
        <v>601</v>
      </c>
      <c r="F50" s="5">
        <v>11390</v>
      </c>
      <c r="G50" s="5">
        <v>247.65</v>
      </c>
      <c r="H50" s="5">
        <v>1.02</v>
      </c>
    </row>
    <row r="51" spans="2:8" x14ac:dyDescent="0.25">
      <c r="B51" s="2" t="s">
        <v>602</v>
      </c>
      <c r="C51" s="4" t="s">
        <v>140</v>
      </c>
      <c r="D51" s="2" t="s">
        <v>332</v>
      </c>
      <c r="E51" s="2" t="s">
        <v>603</v>
      </c>
      <c r="F51" s="5">
        <v>9748</v>
      </c>
      <c r="G51" s="5">
        <v>223.32</v>
      </c>
      <c r="H51" s="5">
        <v>0.92</v>
      </c>
    </row>
    <row r="52" spans="2:8" x14ac:dyDescent="0.25">
      <c r="B52" s="2" t="s">
        <v>604</v>
      </c>
      <c r="C52" s="4" t="s">
        <v>140</v>
      </c>
      <c r="D52" s="2" t="s">
        <v>349</v>
      </c>
      <c r="E52" s="2" t="s">
        <v>605</v>
      </c>
      <c r="F52" s="5">
        <v>25322</v>
      </c>
      <c r="G52" s="5">
        <v>218.41</v>
      </c>
      <c r="H52" s="5">
        <v>0.9</v>
      </c>
    </row>
    <row r="53" spans="2:8" x14ac:dyDescent="0.25">
      <c r="B53" s="2" t="s">
        <v>2703</v>
      </c>
      <c r="C53" s="4" t="s">
        <v>140</v>
      </c>
      <c r="D53" s="2" t="s">
        <v>238</v>
      </c>
      <c r="E53" s="2" t="s">
        <v>606</v>
      </c>
      <c r="F53" s="5">
        <v>1263</v>
      </c>
      <c r="G53" s="5">
        <v>206.33</v>
      </c>
      <c r="H53" s="5">
        <v>0.85</v>
      </c>
    </row>
    <row r="54" spans="2:8" x14ac:dyDescent="0.25">
      <c r="B54" s="2" t="s">
        <v>2704</v>
      </c>
      <c r="C54" s="4" t="s">
        <v>140</v>
      </c>
      <c r="D54" s="2" t="s">
        <v>246</v>
      </c>
      <c r="E54" s="2" t="s">
        <v>607</v>
      </c>
      <c r="F54" s="5">
        <v>4908</v>
      </c>
      <c r="G54" s="5">
        <v>201.59</v>
      </c>
      <c r="H54" s="5">
        <v>0.83</v>
      </c>
    </row>
    <row r="55" spans="2:8" x14ac:dyDescent="0.25">
      <c r="B55" s="2" t="s">
        <v>2705</v>
      </c>
      <c r="C55" s="4" t="s">
        <v>140</v>
      </c>
      <c r="D55" s="2" t="s">
        <v>419</v>
      </c>
      <c r="E55" s="2" t="s">
        <v>608</v>
      </c>
      <c r="F55" s="5">
        <v>6659</v>
      </c>
      <c r="G55" s="5">
        <v>198.65</v>
      </c>
      <c r="H55" s="5">
        <v>0.81</v>
      </c>
    </row>
    <row r="56" spans="2:8" x14ac:dyDescent="0.25">
      <c r="B56" s="2" t="s">
        <v>609</v>
      </c>
      <c r="C56" s="4" t="s">
        <v>140</v>
      </c>
      <c r="D56" s="2" t="s">
        <v>273</v>
      </c>
      <c r="E56" s="2" t="s">
        <v>610</v>
      </c>
      <c r="F56" s="5">
        <v>51982</v>
      </c>
      <c r="G56" s="5">
        <v>195.84</v>
      </c>
      <c r="H56" s="5">
        <v>0.8</v>
      </c>
    </row>
    <row r="57" spans="2:8" x14ac:dyDescent="0.25">
      <c r="B57" s="2" t="s">
        <v>2651</v>
      </c>
      <c r="C57" s="4" t="s">
        <v>140</v>
      </c>
      <c r="D57" s="2" t="s">
        <v>242</v>
      </c>
      <c r="E57" s="2" t="s">
        <v>511</v>
      </c>
      <c r="F57" s="5">
        <v>18770</v>
      </c>
      <c r="G57" s="5">
        <v>191.12</v>
      </c>
      <c r="H57" s="5">
        <v>0.78</v>
      </c>
    </row>
    <row r="58" spans="2:8" x14ac:dyDescent="0.25">
      <c r="B58" s="2" t="s">
        <v>2706</v>
      </c>
      <c r="C58" s="4" t="s">
        <v>140</v>
      </c>
      <c r="D58" s="2" t="s">
        <v>273</v>
      </c>
      <c r="E58" s="2" t="s">
        <v>611</v>
      </c>
      <c r="F58" s="5">
        <v>76281</v>
      </c>
      <c r="G58" s="5">
        <v>185.55</v>
      </c>
      <c r="H58" s="5">
        <v>0.76</v>
      </c>
    </row>
    <row r="59" spans="2:8" x14ac:dyDescent="0.25">
      <c r="B59" s="2" t="s">
        <v>2707</v>
      </c>
      <c r="C59" s="4" t="s">
        <v>140</v>
      </c>
      <c r="D59" s="2" t="s">
        <v>238</v>
      </c>
      <c r="E59" s="2" t="s">
        <v>612</v>
      </c>
      <c r="F59" s="5">
        <v>13277</v>
      </c>
      <c r="G59" s="5">
        <v>161.87</v>
      </c>
      <c r="H59" s="5">
        <v>0.66</v>
      </c>
    </row>
    <row r="60" spans="2:8" x14ac:dyDescent="0.25">
      <c r="B60" s="2" t="s">
        <v>2708</v>
      </c>
      <c r="C60" s="4" t="s">
        <v>140</v>
      </c>
      <c r="D60" s="2" t="s">
        <v>327</v>
      </c>
      <c r="E60" s="2" t="s">
        <v>613</v>
      </c>
      <c r="F60" s="5">
        <v>19279</v>
      </c>
      <c r="G60" s="5">
        <v>152.33000000000001</v>
      </c>
      <c r="H60" s="5">
        <v>0.62</v>
      </c>
    </row>
    <row r="61" spans="2:8" x14ac:dyDescent="0.25">
      <c r="B61" s="2" t="s">
        <v>2709</v>
      </c>
      <c r="C61" s="4" t="s">
        <v>140</v>
      </c>
      <c r="D61" s="2" t="s">
        <v>238</v>
      </c>
      <c r="E61" s="2" t="s">
        <v>614</v>
      </c>
      <c r="F61" s="5">
        <v>19877</v>
      </c>
      <c r="G61" s="5">
        <v>137.16999999999999</v>
      </c>
      <c r="H61" s="5">
        <v>0.56000000000000005</v>
      </c>
    </row>
    <row r="62" spans="2:8" x14ac:dyDescent="0.25">
      <c r="B62" s="2" t="s">
        <v>615</v>
      </c>
      <c r="C62" s="4" t="s">
        <v>140</v>
      </c>
      <c r="D62" s="2" t="s">
        <v>261</v>
      </c>
      <c r="E62" s="2" t="s">
        <v>616</v>
      </c>
      <c r="F62" s="5">
        <v>3216</v>
      </c>
      <c r="G62" s="5">
        <v>131.71</v>
      </c>
      <c r="H62" s="5">
        <v>0.54</v>
      </c>
    </row>
    <row r="63" spans="2:8" x14ac:dyDescent="0.25">
      <c r="B63" s="2" t="s">
        <v>2710</v>
      </c>
      <c r="C63" s="4" t="s">
        <v>140</v>
      </c>
      <c r="D63" s="2" t="s">
        <v>445</v>
      </c>
      <c r="E63" s="2" t="s">
        <v>617</v>
      </c>
      <c r="F63" s="5">
        <v>19653</v>
      </c>
      <c r="G63" s="5">
        <v>129.43</v>
      </c>
      <c r="H63" s="5">
        <v>0.53</v>
      </c>
    </row>
    <row r="64" spans="2:8" x14ac:dyDescent="0.25">
      <c r="B64" s="2" t="s">
        <v>1970</v>
      </c>
      <c r="C64" s="4" t="s">
        <v>140</v>
      </c>
      <c r="D64" s="2" t="s">
        <v>229</v>
      </c>
      <c r="E64" s="2" t="s">
        <v>269</v>
      </c>
      <c r="F64" s="5">
        <v>6366</v>
      </c>
      <c r="G64" s="5">
        <v>69.8</v>
      </c>
      <c r="H64" s="5">
        <v>0.28999999999999998</v>
      </c>
    </row>
    <row r="65" spans="2:8" x14ac:dyDescent="0.25">
      <c r="B65" s="3" t="s">
        <v>200</v>
      </c>
      <c r="C65" s="15"/>
      <c r="D65" s="3"/>
      <c r="E65" s="3"/>
      <c r="F65" s="11"/>
      <c r="G65" s="11">
        <f>SUM(G12:G64)</f>
        <v>24302.610000000004</v>
      </c>
      <c r="H65" s="11">
        <f>SUM(H12:H64)</f>
        <v>99.679999999999978</v>
      </c>
    </row>
    <row r="66" spans="2:8" x14ac:dyDescent="0.25">
      <c r="B66" s="3" t="s">
        <v>303</v>
      </c>
      <c r="C66" s="15"/>
      <c r="D66" s="3"/>
      <c r="E66" s="3"/>
      <c r="F66" s="11"/>
      <c r="G66" s="11">
        <v>120.02</v>
      </c>
      <c r="H66" s="11">
        <v>0.49</v>
      </c>
    </row>
    <row r="67" spans="2:8" x14ac:dyDescent="0.25">
      <c r="B67" s="3" t="s">
        <v>142</v>
      </c>
      <c r="C67" s="15"/>
      <c r="D67" s="3"/>
      <c r="E67" s="3"/>
      <c r="F67" s="11"/>
      <c r="G67" s="11">
        <v>24422.63</v>
      </c>
      <c r="H67" s="11">
        <v>100.17</v>
      </c>
    </row>
    <row r="68" spans="2:8" x14ac:dyDescent="0.25">
      <c r="B68" s="3" t="s">
        <v>143</v>
      </c>
      <c r="C68" s="15"/>
      <c r="D68" s="3"/>
      <c r="E68" s="3"/>
      <c r="F68" s="11"/>
      <c r="G68" s="11">
        <v>-41.882335500001787</v>
      </c>
      <c r="H68" s="11">
        <v>-0.17000000000000171</v>
      </c>
    </row>
    <row r="69" spans="2:8" x14ac:dyDescent="0.25">
      <c r="B69" s="3" t="s">
        <v>144</v>
      </c>
      <c r="C69" s="15"/>
      <c r="D69" s="3"/>
      <c r="E69" s="3"/>
      <c r="F69" s="11"/>
      <c r="G69" s="11">
        <v>24380.747664499999</v>
      </c>
      <c r="H69" s="11">
        <v>100</v>
      </c>
    </row>
    <row r="70" spans="2:8" x14ac:dyDescent="0.25">
      <c r="B70" s="2" t="s">
        <v>145</v>
      </c>
    </row>
    <row r="71" spans="2:8" x14ac:dyDescent="0.25">
      <c r="B71" s="3" t="s">
        <v>146</v>
      </c>
    </row>
    <row r="72" spans="2:8" x14ac:dyDescent="0.25">
      <c r="B72" s="3" t="s">
        <v>147</v>
      </c>
      <c r="C72" s="4" t="s">
        <v>148</v>
      </c>
    </row>
    <row r="73" spans="2:8" x14ac:dyDescent="0.25">
      <c r="B73" s="3" t="s">
        <v>150</v>
      </c>
      <c r="C73" s="4" t="s">
        <v>149</v>
      </c>
    </row>
    <row r="74" spans="2:8" x14ac:dyDescent="0.25">
      <c r="B74" s="3" t="s">
        <v>202</v>
      </c>
      <c r="C74" s="4" t="s">
        <v>149</v>
      </c>
    </row>
    <row r="75" spans="2:8" x14ac:dyDescent="0.25">
      <c r="B75" s="3" t="s">
        <v>151</v>
      </c>
      <c r="C75" s="4" t="s">
        <v>152</v>
      </c>
    </row>
    <row r="76" spans="2:8" x14ac:dyDescent="0.25">
      <c r="B76" s="3" t="s">
        <v>618</v>
      </c>
      <c r="C76" s="15"/>
    </row>
    <row r="77" spans="2:8" x14ac:dyDescent="0.25">
      <c r="B77" s="3" t="s">
        <v>619</v>
      </c>
      <c r="C77" s="15"/>
    </row>
    <row r="78" spans="2:8" x14ac:dyDescent="0.25">
      <c r="B78" s="3" t="s">
        <v>620</v>
      </c>
      <c r="C78" s="15"/>
    </row>
    <row r="79" spans="2:8" x14ac:dyDescent="0.25">
      <c r="B79" s="3" t="s">
        <v>621</v>
      </c>
      <c r="C79" s="15"/>
    </row>
    <row r="80" spans="2:8" x14ac:dyDescent="0.25">
      <c r="B80" s="3" t="s">
        <v>622</v>
      </c>
      <c r="C80" s="15"/>
    </row>
    <row r="81" spans="2:3" x14ac:dyDescent="0.25">
      <c r="B81" s="3" t="s">
        <v>623</v>
      </c>
      <c r="C81" s="15"/>
    </row>
    <row r="82" spans="2:3" x14ac:dyDescent="0.25">
      <c r="B82" s="3" t="s">
        <v>624</v>
      </c>
      <c r="C82" s="15"/>
    </row>
    <row r="83" spans="2:3" x14ac:dyDescent="0.25">
      <c r="B83" s="3" t="s">
        <v>625</v>
      </c>
      <c r="C83" s="15"/>
    </row>
    <row r="84" spans="2:3" x14ac:dyDescent="0.25">
      <c r="B84" s="3" t="s">
        <v>3422</v>
      </c>
      <c r="C84" s="15"/>
    </row>
    <row r="85" spans="2:3" x14ac:dyDescent="0.25">
      <c r="B85" s="2" t="s">
        <v>153</v>
      </c>
    </row>
    <row r="86" spans="2:3" x14ac:dyDescent="0.25">
      <c r="B86" s="2" t="s">
        <v>204</v>
      </c>
    </row>
    <row r="89" spans="2:3" x14ac:dyDescent="0.25">
      <c r="B89" s="13" t="s">
        <v>2546</v>
      </c>
      <c r="C89" s="14"/>
    </row>
    <row r="90" spans="2:3" ht="30" x14ac:dyDescent="0.25">
      <c r="B90" s="13" t="s">
        <v>205</v>
      </c>
      <c r="C90" s="153" t="s">
        <v>206</v>
      </c>
    </row>
    <row r="91" spans="2:3" x14ac:dyDescent="0.25">
      <c r="B91" s="105" t="s">
        <v>207</v>
      </c>
      <c r="C91" s="111" t="s">
        <v>3515</v>
      </c>
    </row>
    <row r="92" spans="2:3" x14ac:dyDescent="0.25">
      <c r="B92" s="105" t="s">
        <v>208</v>
      </c>
      <c r="C92" s="111" t="s">
        <v>3515</v>
      </c>
    </row>
    <row r="93" spans="2:3" x14ac:dyDescent="0.25">
      <c r="B93" s="105" t="s">
        <v>209</v>
      </c>
      <c r="C93" s="111" t="s">
        <v>3515</v>
      </c>
    </row>
    <row r="94" spans="2:3" x14ac:dyDescent="0.25">
      <c r="B94" s="105" t="s">
        <v>210</v>
      </c>
      <c r="C94" s="111" t="s">
        <v>3515</v>
      </c>
    </row>
    <row r="95" spans="2:3" x14ac:dyDescent="0.25">
      <c r="B95" s="105" t="s">
        <v>211</v>
      </c>
      <c r="C95" s="111" t="s">
        <v>3515</v>
      </c>
    </row>
    <row r="96" spans="2:3" x14ac:dyDescent="0.25">
      <c r="B96" s="105" t="s">
        <v>212</v>
      </c>
      <c r="C96" s="111" t="s">
        <v>3515</v>
      </c>
    </row>
    <row r="97" spans="2:7" x14ac:dyDescent="0.25">
      <c r="B97" s="13" t="s">
        <v>213</v>
      </c>
      <c r="C97" s="111" t="s">
        <v>3515</v>
      </c>
    </row>
    <row r="99" spans="2:7" x14ac:dyDescent="0.25">
      <c r="B99" s="105" t="s">
        <v>154</v>
      </c>
      <c r="C99" s="6"/>
      <c r="D99" s="105"/>
    </row>
    <row r="100" spans="2:7" ht="30" x14ac:dyDescent="0.25">
      <c r="B100" s="7" t="s">
        <v>155</v>
      </c>
      <c r="C100" s="8" t="s">
        <v>156</v>
      </c>
      <c r="D100" s="7" t="s">
        <v>157</v>
      </c>
    </row>
    <row r="101" spans="2:7" x14ac:dyDescent="0.25">
      <c r="B101" s="105" t="s">
        <v>149</v>
      </c>
      <c r="C101" s="6" t="s">
        <v>149</v>
      </c>
      <c r="D101" s="105" t="s">
        <v>149</v>
      </c>
    </row>
    <row r="103" spans="2:7" x14ac:dyDescent="0.25">
      <c r="B103" s="13" t="s">
        <v>158</v>
      </c>
      <c r="C103" s="23">
        <v>45322</v>
      </c>
      <c r="D103" s="105"/>
      <c r="E103" s="16"/>
      <c r="F103" s="22"/>
    </row>
    <row r="104" spans="2:7" x14ac:dyDescent="0.25">
      <c r="B104" s="13" t="s">
        <v>159</v>
      </c>
      <c r="C104" s="14" t="s">
        <v>160</v>
      </c>
      <c r="D104" s="13" t="s">
        <v>161</v>
      </c>
      <c r="E104" s="17" t="s">
        <v>162</v>
      </c>
      <c r="F104" s="12" t="s">
        <v>163</v>
      </c>
      <c r="G104" s="11"/>
    </row>
    <row r="105" spans="2:7" x14ac:dyDescent="0.25">
      <c r="B105" s="20" t="s">
        <v>149</v>
      </c>
      <c r="C105" s="21" t="s">
        <v>149</v>
      </c>
      <c r="D105" s="20" t="s">
        <v>149</v>
      </c>
      <c r="E105" s="19" t="s">
        <v>149</v>
      </c>
      <c r="F105" s="18" t="s">
        <v>149</v>
      </c>
    </row>
    <row r="108" spans="2:7" x14ac:dyDescent="0.25">
      <c r="B108" s="3" t="s">
        <v>164</v>
      </c>
    </row>
    <row r="109" spans="2:7" x14ac:dyDescent="0.25">
      <c r="B109" s="3"/>
    </row>
    <row r="110" spans="2:7" x14ac:dyDescent="0.25">
      <c r="B110" s="3" t="s">
        <v>165</v>
      </c>
    </row>
    <row r="111" spans="2:7" x14ac:dyDescent="0.25">
      <c r="B111" s="13" t="s">
        <v>166</v>
      </c>
      <c r="C111" s="14" t="s">
        <v>167</v>
      </c>
      <c r="D111" s="3"/>
    </row>
    <row r="112" spans="2:7" x14ac:dyDescent="0.25">
      <c r="B112" s="105" t="s">
        <v>149</v>
      </c>
      <c r="C112" s="6" t="s">
        <v>149</v>
      </c>
    </row>
    <row r="114" spans="2:7" x14ac:dyDescent="0.25">
      <c r="B114" s="13" t="s">
        <v>168</v>
      </c>
      <c r="C114" s="14" t="s">
        <v>167</v>
      </c>
    </row>
    <row r="115" spans="2:7" x14ac:dyDescent="0.25">
      <c r="B115" s="105" t="s">
        <v>149</v>
      </c>
      <c r="C115" s="6" t="s">
        <v>149</v>
      </c>
    </row>
    <row r="117" spans="2:7" x14ac:dyDescent="0.25">
      <c r="B117" s="13" t="s">
        <v>149</v>
      </c>
      <c r="C117" s="14" t="s">
        <v>149</v>
      </c>
    </row>
    <row r="118" spans="2:7" x14ac:dyDescent="0.25">
      <c r="B118" s="105" t="s">
        <v>149</v>
      </c>
      <c r="C118" s="6" t="s">
        <v>149</v>
      </c>
    </row>
    <row r="120" spans="2:7" x14ac:dyDescent="0.25">
      <c r="B120" s="17" t="s">
        <v>169</v>
      </c>
      <c r="C120" s="14" t="s">
        <v>170</v>
      </c>
    </row>
    <row r="121" spans="2:7" x14ac:dyDescent="0.25">
      <c r="B121" s="16" t="s">
        <v>149</v>
      </c>
      <c r="C121" s="6" t="s">
        <v>149</v>
      </c>
    </row>
    <row r="123" spans="2:7" x14ac:dyDescent="0.25">
      <c r="B123" s="13" t="s">
        <v>171</v>
      </c>
      <c r="C123" s="14" t="s">
        <v>149</v>
      </c>
    </row>
    <row r="125" spans="2:7" x14ac:dyDescent="0.25">
      <c r="B125" s="13" t="s">
        <v>172</v>
      </c>
      <c r="C125" s="23">
        <v>45322</v>
      </c>
      <c r="D125" s="105"/>
      <c r="E125" s="16"/>
      <c r="F125" s="22"/>
    </row>
    <row r="126" spans="2:7" x14ac:dyDescent="0.25">
      <c r="B126" s="13" t="s">
        <v>159</v>
      </c>
      <c r="C126" s="14" t="s">
        <v>160</v>
      </c>
      <c r="D126" s="13" t="s">
        <v>161</v>
      </c>
      <c r="E126" s="17" t="s">
        <v>162</v>
      </c>
      <c r="F126" s="12" t="s">
        <v>163</v>
      </c>
      <c r="G126" s="11"/>
    </row>
    <row r="127" spans="2:7" x14ac:dyDescent="0.25">
      <c r="B127" s="20" t="s">
        <v>149</v>
      </c>
      <c r="C127" s="21" t="s">
        <v>149</v>
      </c>
      <c r="D127" s="20" t="s">
        <v>149</v>
      </c>
      <c r="E127" s="19" t="s">
        <v>149</v>
      </c>
      <c r="F127" s="18" t="s">
        <v>149</v>
      </c>
    </row>
    <row r="128" spans="2:7" x14ac:dyDescent="0.25">
      <c r="B128" s="3" t="s">
        <v>164</v>
      </c>
    </row>
    <row r="129" spans="2:4" x14ac:dyDescent="0.25">
      <c r="B129" s="3"/>
    </row>
    <row r="130" spans="2:4" x14ac:dyDescent="0.25">
      <c r="B130" s="3" t="s">
        <v>165</v>
      </c>
    </row>
    <row r="131" spans="2:4" x14ac:dyDescent="0.25">
      <c r="B131" s="13" t="s">
        <v>166</v>
      </c>
      <c r="C131" s="14" t="s">
        <v>167</v>
      </c>
      <c r="D131" s="3"/>
    </row>
    <row r="132" spans="2:4" x14ac:dyDescent="0.25">
      <c r="B132" s="105" t="s">
        <v>149</v>
      </c>
      <c r="C132" s="6" t="s">
        <v>149</v>
      </c>
    </row>
    <row r="134" spans="2:4" x14ac:dyDescent="0.25">
      <c r="B134" s="13" t="s">
        <v>168</v>
      </c>
      <c r="C134" s="14" t="s">
        <v>167</v>
      </c>
    </row>
    <row r="135" spans="2:4" x14ac:dyDescent="0.25">
      <c r="B135" s="105" t="s">
        <v>149</v>
      </c>
      <c r="C135" s="6" t="s">
        <v>149</v>
      </c>
    </row>
    <row r="137" spans="2:4" x14ac:dyDescent="0.25">
      <c r="B137" s="13" t="s">
        <v>149</v>
      </c>
      <c r="C137" s="14" t="s">
        <v>149</v>
      </c>
    </row>
    <row r="138" spans="2:4" x14ac:dyDescent="0.25">
      <c r="B138" s="105" t="s">
        <v>149</v>
      </c>
      <c r="C138" s="6" t="s">
        <v>149</v>
      </c>
    </row>
    <row r="140" spans="2:4" x14ac:dyDescent="0.25">
      <c r="B140" s="17" t="s">
        <v>169</v>
      </c>
      <c r="C140" s="14" t="s">
        <v>170</v>
      </c>
    </row>
    <row r="141" spans="2:4" x14ac:dyDescent="0.25">
      <c r="B141" s="16" t="s">
        <v>149</v>
      </c>
      <c r="C141" s="6" t="s">
        <v>149</v>
      </c>
    </row>
    <row r="143" spans="2:4" x14ac:dyDescent="0.25">
      <c r="B143" s="13" t="s">
        <v>171</v>
      </c>
      <c r="C143" s="14" t="s">
        <v>149</v>
      </c>
    </row>
    <row r="146" spans="2:80" x14ac:dyDescent="0.25">
      <c r="B146" s="3" t="s">
        <v>173</v>
      </c>
    </row>
    <row r="148" spans="2:80" x14ac:dyDescent="0.25">
      <c r="B148" s="13" t="s">
        <v>159</v>
      </c>
      <c r="C148" s="14" t="s">
        <v>174</v>
      </c>
      <c r="D148" s="13" t="s">
        <v>175</v>
      </c>
      <c r="E148" s="13" t="s">
        <v>176</v>
      </c>
      <c r="F148" s="11"/>
    </row>
    <row r="149" spans="2:80" x14ac:dyDescent="0.25">
      <c r="B149" s="105" t="s">
        <v>149</v>
      </c>
      <c r="C149" s="6" t="s">
        <v>149</v>
      </c>
      <c r="D149" s="105" t="s">
        <v>149</v>
      </c>
      <c r="E149" s="105" t="s">
        <v>149</v>
      </c>
    </row>
    <row r="152" spans="2:80" x14ac:dyDescent="0.25">
      <c r="B152" s="3" t="s">
        <v>177</v>
      </c>
      <c r="C152" s="15" t="s">
        <v>149</v>
      </c>
      <c r="D152" s="3"/>
      <c r="E152" s="3"/>
      <c r="F152" s="11"/>
      <c r="G152" s="11"/>
      <c r="H152" s="11"/>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x14ac:dyDescent="0.25">
      <c r="B154" s="3" t="s">
        <v>178</v>
      </c>
    </row>
    <row r="156" spans="2:80" x14ac:dyDescent="0.25">
      <c r="B156" s="13" t="s">
        <v>179</v>
      </c>
      <c r="C156" s="14" t="s">
        <v>167</v>
      </c>
      <c r="D156" s="3"/>
    </row>
    <row r="157" spans="2:80" x14ac:dyDescent="0.25">
      <c r="B157" s="105" t="s">
        <v>149</v>
      </c>
      <c r="C157" s="6" t="s">
        <v>149</v>
      </c>
    </row>
    <row r="160" spans="2:80" x14ac:dyDescent="0.25">
      <c r="B160" s="13" t="s">
        <v>180</v>
      </c>
      <c r="C160" s="14" t="s">
        <v>181</v>
      </c>
      <c r="D160" s="3"/>
    </row>
    <row r="161" spans="2:80" x14ac:dyDescent="0.25">
      <c r="B161" s="105" t="s">
        <v>149</v>
      </c>
      <c r="C161" s="6" t="s">
        <v>149</v>
      </c>
    </row>
    <row r="164" spans="2:80" x14ac:dyDescent="0.25">
      <c r="B164" s="3" t="s">
        <v>182</v>
      </c>
    </row>
    <row r="167" spans="2:80" x14ac:dyDescent="0.25">
      <c r="B167" s="3" t="s">
        <v>183</v>
      </c>
    </row>
    <row r="169" spans="2:80" x14ac:dyDescent="0.25">
      <c r="B169" s="13" t="s">
        <v>159</v>
      </c>
      <c r="C169" s="14" t="s">
        <v>184</v>
      </c>
      <c r="D169" s="13" t="s">
        <v>174</v>
      </c>
      <c r="E169" s="13" t="s">
        <v>175</v>
      </c>
      <c r="F169" s="12" t="s">
        <v>176</v>
      </c>
      <c r="G169" s="11"/>
    </row>
    <row r="170" spans="2:80" x14ac:dyDescent="0.25">
      <c r="B170" s="105" t="s">
        <v>149</v>
      </c>
      <c r="C170" s="6" t="s">
        <v>149</v>
      </c>
      <c r="D170" s="105" t="s">
        <v>149</v>
      </c>
      <c r="E170" s="105" t="s">
        <v>149</v>
      </c>
      <c r="F170" s="10" t="s">
        <v>149</v>
      </c>
    </row>
    <row r="173" spans="2:80" x14ac:dyDescent="0.25">
      <c r="B173" s="3" t="s">
        <v>177</v>
      </c>
      <c r="C173" s="15" t="s">
        <v>149</v>
      </c>
      <c r="D173" s="3"/>
      <c r="E173" s="3"/>
      <c r="F173" s="11"/>
      <c r="G173" s="11"/>
      <c r="H173" s="11"/>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x14ac:dyDescent="0.25">
      <c r="B175" s="3" t="s">
        <v>178</v>
      </c>
    </row>
    <row r="177" spans="2:7" x14ac:dyDescent="0.25">
      <c r="B177" s="13" t="s">
        <v>179</v>
      </c>
      <c r="C177" s="14" t="s">
        <v>167</v>
      </c>
      <c r="D177" s="3"/>
    </row>
    <row r="178" spans="2:7" x14ac:dyDescent="0.25">
      <c r="B178" s="105" t="s">
        <v>149</v>
      </c>
      <c r="C178" s="6" t="s">
        <v>149</v>
      </c>
    </row>
    <row r="181" spans="2:7" x14ac:dyDescent="0.25">
      <c r="B181" s="13" t="s">
        <v>180</v>
      </c>
      <c r="C181" s="14" t="s">
        <v>181</v>
      </c>
      <c r="D181" s="3"/>
    </row>
    <row r="182" spans="2:7" x14ac:dyDescent="0.25">
      <c r="B182" s="105" t="s">
        <v>149</v>
      </c>
      <c r="C182" s="6" t="s">
        <v>149</v>
      </c>
    </row>
    <row r="185" spans="2:7" x14ac:dyDescent="0.25">
      <c r="B185" s="3" t="s">
        <v>182</v>
      </c>
    </row>
    <row r="188" spans="2:7" x14ac:dyDescent="0.25">
      <c r="B188" s="3" t="s">
        <v>185</v>
      </c>
    </row>
    <row r="189" spans="2:7" x14ac:dyDescent="0.25">
      <c r="B189" s="13" t="s">
        <v>159</v>
      </c>
      <c r="C189" s="14" t="s">
        <v>186</v>
      </c>
      <c r="D189" s="13" t="s">
        <v>187</v>
      </c>
      <c r="E189" s="13" t="s">
        <v>188</v>
      </c>
      <c r="F189" s="12" t="s">
        <v>189</v>
      </c>
      <c r="G189" s="11"/>
    </row>
    <row r="190" spans="2:7" x14ac:dyDescent="0.25">
      <c r="B190" s="105" t="s">
        <v>149</v>
      </c>
      <c r="C190" s="6" t="s">
        <v>149</v>
      </c>
      <c r="D190" s="105" t="s">
        <v>149</v>
      </c>
      <c r="E190" s="105" t="s">
        <v>149</v>
      </c>
      <c r="F190" s="10" t="s">
        <v>149</v>
      </c>
    </row>
    <row r="191" spans="2:7" x14ac:dyDescent="0.25">
      <c r="B191" s="2" t="s">
        <v>190</v>
      </c>
    </row>
  </sheetData>
  <mergeCells count="3">
    <mergeCell ref="B1:E1"/>
    <mergeCell ref="C3:C7"/>
    <mergeCell ref="D3:D7"/>
  </mergeCells>
  <hyperlinks>
    <hyperlink ref="A1" location="Index!A1" display="Index" xr:uid="{D22E4CB3-511F-4227-96F3-6E0B29DBD3A6}"/>
  </hyperlinks>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D0F13-99D0-4C1A-B9BE-33DE52268ABF}">
  <sheetPr codeName="Sheet43"/>
  <dimension ref="A1:CB166"/>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89</v>
      </c>
      <c r="C1" s="206"/>
      <c r="D1" s="206"/>
      <c r="E1" s="206"/>
    </row>
    <row r="3" spans="1:9" ht="15" customHeight="1" x14ac:dyDescent="0.25">
      <c r="B3" s="35" t="s">
        <v>626</v>
      </c>
      <c r="C3" s="207"/>
      <c r="D3" s="208"/>
    </row>
    <row r="4" spans="1:9" ht="15" customHeight="1" x14ac:dyDescent="0.25">
      <c r="B4" s="39" t="s">
        <v>627</v>
      </c>
      <c r="C4" s="207"/>
      <c r="D4" s="208"/>
    </row>
    <row r="5" spans="1:9" ht="15" customHeight="1" x14ac:dyDescent="0.25">
      <c r="B5" s="39" t="s">
        <v>115</v>
      </c>
      <c r="C5" s="207"/>
      <c r="D5" s="208"/>
    </row>
    <row r="6" spans="1:9" ht="15" customHeight="1" x14ac:dyDescent="0.25">
      <c r="B6" s="39" t="s">
        <v>565</v>
      </c>
      <c r="C6" s="207"/>
      <c r="D6" s="208"/>
    </row>
    <row r="7" spans="1:9" ht="30" customHeight="1" x14ac:dyDescent="0.25">
      <c r="B7" s="109" t="s">
        <v>628</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2619</v>
      </c>
      <c r="C15" s="4" t="s">
        <v>140</v>
      </c>
      <c r="D15" s="2" t="s">
        <v>390</v>
      </c>
      <c r="E15" s="2" t="s">
        <v>391</v>
      </c>
      <c r="F15" s="5">
        <v>47746</v>
      </c>
      <c r="G15" s="5">
        <v>558.96</v>
      </c>
      <c r="H15" s="5">
        <v>8.27</v>
      </c>
    </row>
    <row r="16" spans="1:9" x14ac:dyDescent="0.25">
      <c r="B16" s="2" t="s">
        <v>2711</v>
      </c>
      <c r="C16" s="4" t="s">
        <v>140</v>
      </c>
      <c r="D16" s="2" t="s">
        <v>278</v>
      </c>
      <c r="E16" s="2" t="s">
        <v>629</v>
      </c>
      <c r="F16" s="5">
        <v>382104</v>
      </c>
      <c r="G16" s="5">
        <v>533.23</v>
      </c>
      <c r="H16" s="5">
        <v>7.89</v>
      </c>
    </row>
    <row r="17" spans="2:8" x14ac:dyDescent="0.25">
      <c r="B17" s="2" t="s">
        <v>2621</v>
      </c>
      <c r="C17" s="4" t="s">
        <v>140</v>
      </c>
      <c r="D17" s="2" t="s">
        <v>225</v>
      </c>
      <c r="E17" s="2" t="s">
        <v>395</v>
      </c>
      <c r="F17" s="5">
        <v>32764</v>
      </c>
      <c r="G17" s="5">
        <v>516.36</v>
      </c>
      <c r="H17" s="5">
        <v>7.64</v>
      </c>
    </row>
    <row r="18" spans="2:8" x14ac:dyDescent="0.25">
      <c r="B18" s="2" t="s">
        <v>2550</v>
      </c>
      <c r="C18" s="4" t="s">
        <v>140</v>
      </c>
      <c r="D18" s="2" t="s">
        <v>225</v>
      </c>
      <c r="E18" s="2" t="s">
        <v>226</v>
      </c>
      <c r="F18" s="5">
        <v>30934</v>
      </c>
      <c r="G18" s="5">
        <v>513.78</v>
      </c>
      <c r="H18" s="5">
        <v>7.6</v>
      </c>
    </row>
    <row r="19" spans="2:8" x14ac:dyDescent="0.25">
      <c r="B19" s="2" t="s">
        <v>1983</v>
      </c>
      <c r="C19" s="4" t="s">
        <v>140</v>
      </c>
      <c r="D19" s="2" t="s">
        <v>225</v>
      </c>
      <c r="E19" s="2" t="s">
        <v>228</v>
      </c>
      <c r="F19" s="5">
        <v>12592</v>
      </c>
      <c r="G19" s="5">
        <v>480.5</v>
      </c>
      <c r="H19" s="5">
        <v>7.11</v>
      </c>
    </row>
    <row r="20" spans="2:8" x14ac:dyDescent="0.25">
      <c r="B20" s="2" t="s">
        <v>2712</v>
      </c>
      <c r="C20" s="4" t="s">
        <v>140</v>
      </c>
      <c r="D20" s="2" t="s">
        <v>278</v>
      </c>
      <c r="E20" s="2" t="s">
        <v>630</v>
      </c>
      <c r="F20" s="5">
        <v>9403</v>
      </c>
      <c r="G20" s="5">
        <v>473.13</v>
      </c>
      <c r="H20" s="5">
        <v>7</v>
      </c>
    </row>
    <row r="21" spans="2:8" x14ac:dyDescent="0.25">
      <c r="B21" s="2" t="s">
        <v>2713</v>
      </c>
      <c r="C21" s="4" t="s">
        <v>140</v>
      </c>
      <c r="D21" s="2" t="s">
        <v>280</v>
      </c>
      <c r="E21" s="2" t="s">
        <v>631</v>
      </c>
      <c r="F21" s="5">
        <v>42062</v>
      </c>
      <c r="G21" s="5">
        <v>411.03</v>
      </c>
      <c r="H21" s="5">
        <v>6.08</v>
      </c>
    </row>
    <row r="22" spans="2:8" x14ac:dyDescent="0.25">
      <c r="B22" s="2" t="s">
        <v>1978</v>
      </c>
      <c r="C22" s="4" t="s">
        <v>140</v>
      </c>
      <c r="D22" s="2" t="s">
        <v>423</v>
      </c>
      <c r="E22" s="2" t="s">
        <v>424</v>
      </c>
      <c r="F22" s="5">
        <v>37373</v>
      </c>
      <c r="G22" s="5">
        <v>374.63</v>
      </c>
      <c r="H22" s="5">
        <v>5.55</v>
      </c>
    </row>
    <row r="23" spans="2:8" x14ac:dyDescent="0.25">
      <c r="B23" s="2" t="s">
        <v>2631</v>
      </c>
      <c r="C23" s="4" t="s">
        <v>140</v>
      </c>
      <c r="D23" s="2" t="s">
        <v>225</v>
      </c>
      <c r="E23" s="2" t="s">
        <v>409</v>
      </c>
      <c r="F23" s="5">
        <v>23928</v>
      </c>
      <c r="G23" s="5">
        <v>319.12</v>
      </c>
      <c r="H23" s="5">
        <v>4.72</v>
      </c>
    </row>
    <row r="24" spans="2:8" x14ac:dyDescent="0.25">
      <c r="B24" s="2" t="s">
        <v>632</v>
      </c>
      <c r="C24" s="4" t="s">
        <v>140</v>
      </c>
      <c r="D24" s="2" t="s">
        <v>278</v>
      </c>
      <c r="E24" s="2" t="s">
        <v>633</v>
      </c>
      <c r="F24" s="5">
        <v>189356</v>
      </c>
      <c r="G24" s="5">
        <v>309.12</v>
      </c>
      <c r="H24" s="5">
        <v>4.58</v>
      </c>
    </row>
    <row r="25" spans="2:8" x14ac:dyDescent="0.25">
      <c r="B25" s="2" t="s">
        <v>2714</v>
      </c>
      <c r="C25" s="4" t="s">
        <v>140</v>
      </c>
      <c r="D25" s="2" t="s">
        <v>390</v>
      </c>
      <c r="E25" s="2" t="s">
        <v>634</v>
      </c>
      <c r="F25" s="5">
        <v>16164</v>
      </c>
      <c r="G25" s="5">
        <v>280.77999999999997</v>
      </c>
      <c r="H25" s="5">
        <v>4.16</v>
      </c>
    </row>
    <row r="26" spans="2:8" x14ac:dyDescent="0.25">
      <c r="B26" s="2" t="s">
        <v>2715</v>
      </c>
      <c r="C26" s="4" t="s">
        <v>140</v>
      </c>
      <c r="D26" s="2" t="s">
        <v>423</v>
      </c>
      <c r="E26" s="2" t="s">
        <v>635</v>
      </c>
      <c r="F26" s="5">
        <v>35963</v>
      </c>
      <c r="G26" s="5">
        <v>273.75</v>
      </c>
      <c r="H26" s="5">
        <v>4.05</v>
      </c>
    </row>
    <row r="27" spans="2:8" x14ac:dyDescent="0.25">
      <c r="B27" s="2" t="s">
        <v>2573</v>
      </c>
      <c r="C27" s="4" t="s">
        <v>140</v>
      </c>
      <c r="D27" s="2" t="s">
        <v>225</v>
      </c>
      <c r="E27" s="2" t="s">
        <v>283</v>
      </c>
      <c r="F27" s="5">
        <v>54032</v>
      </c>
      <c r="G27" s="5">
        <v>258.35000000000002</v>
      </c>
      <c r="H27" s="5">
        <v>3.82</v>
      </c>
    </row>
    <row r="28" spans="2:8" x14ac:dyDescent="0.25">
      <c r="B28" s="2" t="s">
        <v>2634</v>
      </c>
      <c r="C28" s="4" t="s">
        <v>140</v>
      </c>
      <c r="D28" s="2" t="s">
        <v>225</v>
      </c>
      <c r="E28" s="2" t="s">
        <v>444</v>
      </c>
      <c r="F28" s="5">
        <v>3517</v>
      </c>
      <c r="G28" s="5">
        <v>191.63</v>
      </c>
      <c r="H28" s="5">
        <v>2.84</v>
      </c>
    </row>
    <row r="29" spans="2:8" x14ac:dyDescent="0.25">
      <c r="B29" s="2" t="s">
        <v>2553</v>
      </c>
      <c r="C29" s="4" t="s">
        <v>140</v>
      </c>
      <c r="D29" s="2" t="s">
        <v>225</v>
      </c>
      <c r="E29" s="2" t="s">
        <v>237</v>
      </c>
      <c r="F29" s="5">
        <v>1979</v>
      </c>
      <c r="G29" s="5">
        <v>165.31</v>
      </c>
      <c r="H29" s="5">
        <v>2.4500000000000002</v>
      </c>
    </row>
    <row r="30" spans="2:8" x14ac:dyDescent="0.25">
      <c r="B30" s="2" t="s">
        <v>2716</v>
      </c>
      <c r="C30" s="4" t="s">
        <v>140</v>
      </c>
      <c r="D30" s="2" t="s">
        <v>390</v>
      </c>
      <c r="E30" s="2" t="s">
        <v>636</v>
      </c>
      <c r="F30" s="5">
        <v>1075819</v>
      </c>
      <c r="G30" s="5">
        <v>154.38</v>
      </c>
      <c r="H30" s="5">
        <v>2.29</v>
      </c>
    </row>
    <row r="31" spans="2:8" x14ac:dyDescent="0.25">
      <c r="B31" s="2" t="s">
        <v>2717</v>
      </c>
      <c r="C31" s="4" t="s">
        <v>140</v>
      </c>
      <c r="D31" s="2" t="s">
        <v>225</v>
      </c>
      <c r="E31" s="2" t="s">
        <v>637</v>
      </c>
      <c r="F31" s="5">
        <v>2332</v>
      </c>
      <c r="G31" s="5">
        <v>145.75</v>
      </c>
      <c r="H31" s="5">
        <v>2.16</v>
      </c>
    </row>
    <row r="32" spans="2:8" x14ac:dyDescent="0.25">
      <c r="B32" s="2" t="s">
        <v>2718</v>
      </c>
      <c r="C32" s="4" t="s">
        <v>140</v>
      </c>
      <c r="D32" s="2" t="s">
        <v>278</v>
      </c>
      <c r="E32" s="2" t="s">
        <v>638</v>
      </c>
      <c r="F32" s="5">
        <v>4141</v>
      </c>
      <c r="G32" s="5">
        <v>104.41</v>
      </c>
      <c r="H32" s="5">
        <v>1.55</v>
      </c>
    </row>
    <row r="33" spans="2:8" x14ac:dyDescent="0.25">
      <c r="B33" s="2" t="s">
        <v>2719</v>
      </c>
      <c r="C33" s="4" t="s">
        <v>140</v>
      </c>
      <c r="D33" s="2" t="s">
        <v>225</v>
      </c>
      <c r="E33" s="2" t="s">
        <v>639</v>
      </c>
      <c r="F33" s="5">
        <v>1338</v>
      </c>
      <c r="G33" s="5">
        <v>101.76</v>
      </c>
      <c r="H33" s="5">
        <v>1.51</v>
      </c>
    </row>
    <row r="34" spans="2:8" x14ac:dyDescent="0.25">
      <c r="B34" s="2" t="s">
        <v>2570</v>
      </c>
      <c r="C34" s="4" t="s">
        <v>140</v>
      </c>
      <c r="D34" s="2" t="s">
        <v>225</v>
      </c>
      <c r="E34" s="2" t="s">
        <v>276</v>
      </c>
      <c r="F34" s="5">
        <v>6195</v>
      </c>
      <c r="G34" s="5">
        <v>96.07</v>
      </c>
      <c r="H34" s="5">
        <v>1.42</v>
      </c>
    </row>
    <row r="35" spans="2:8" x14ac:dyDescent="0.25">
      <c r="B35" s="2" t="s">
        <v>2720</v>
      </c>
      <c r="C35" s="4" t="s">
        <v>140</v>
      </c>
      <c r="D35" s="2" t="s">
        <v>225</v>
      </c>
      <c r="E35" s="2" t="s">
        <v>640</v>
      </c>
      <c r="F35" s="5">
        <v>3170</v>
      </c>
      <c r="G35" s="5">
        <v>82.37</v>
      </c>
      <c r="H35" s="5">
        <v>1.22</v>
      </c>
    </row>
    <row r="36" spans="2:8" x14ac:dyDescent="0.25">
      <c r="B36" s="2" t="s">
        <v>1959</v>
      </c>
      <c r="C36" s="4" t="s">
        <v>140</v>
      </c>
      <c r="D36" s="2" t="s">
        <v>436</v>
      </c>
      <c r="E36" s="2" t="s">
        <v>437</v>
      </c>
      <c r="F36" s="5">
        <v>3208</v>
      </c>
      <c r="G36" s="5">
        <v>63.32</v>
      </c>
      <c r="H36" s="5">
        <v>0.94</v>
      </c>
    </row>
    <row r="37" spans="2:8" x14ac:dyDescent="0.25">
      <c r="B37" s="2" t="s">
        <v>2721</v>
      </c>
      <c r="C37" s="4" t="s">
        <v>140</v>
      </c>
      <c r="D37" s="2" t="s">
        <v>436</v>
      </c>
      <c r="E37" s="2" t="s">
        <v>641</v>
      </c>
      <c r="F37" s="5">
        <v>1039</v>
      </c>
      <c r="G37" s="5">
        <v>58.02</v>
      </c>
      <c r="H37" s="5">
        <v>0.86</v>
      </c>
    </row>
    <row r="38" spans="2:8" x14ac:dyDescent="0.25">
      <c r="B38" s="2" t="s">
        <v>2722</v>
      </c>
      <c r="C38" s="4" t="s">
        <v>140</v>
      </c>
      <c r="D38" s="2" t="s">
        <v>225</v>
      </c>
      <c r="E38" s="2" t="s">
        <v>642</v>
      </c>
      <c r="F38" s="5">
        <v>888</v>
      </c>
      <c r="G38" s="5">
        <v>57.91</v>
      </c>
      <c r="H38" s="5">
        <v>0.86</v>
      </c>
    </row>
    <row r="39" spans="2:8" x14ac:dyDescent="0.25">
      <c r="B39" s="2" t="s">
        <v>2723</v>
      </c>
      <c r="C39" s="4" t="s">
        <v>140</v>
      </c>
      <c r="D39" s="2" t="s">
        <v>225</v>
      </c>
      <c r="E39" s="2" t="s">
        <v>643</v>
      </c>
      <c r="F39" s="5">
        <v>7379</v>
      </c>
      <c r="G39" s="5">
        <v>56.67</v>
      </c>
      <c r="H39" s="5">
        <v>0.84</v>
      </c>
    </row>
    <row r="40" spans="2:8" x14ac:dyDescent="0.25">
      <c r="B40" s="2" t="s">
        <v>2724</v>
      </c>
      <c r="C40" s="4" t="s">
        <v>140</v>
      </c>
      <c r="D40" s="2" t="s">
        <v>225</v>
      </c>
      <c r="E40" s="2" t="s">
        <v>644</v>
      </c>
      <c r="F40" s="5">
        <v>6220</v>
      </c>
      <c r="G40" s="5">
        <v>52.77</v>
      </c>
      <c r="H40" s="5">
        <v>0.78</v>
      </c>
    </row>
    <row r="41" spans="2:8" x14ac:dyDescent="0.25">
      <c r="B41" s="2" t="s">
        <v>2725</v>
      </c>
      <c r="C41" s="4" t="s">
        <v>140</v>
      </c>
      <c r="D41" s="2" t="s">
        <v>225</v>
      </c>
      <c r="E41" s="2" t="s">
        <v>645</v>
      </c>
      <c r="F41" s="5">
        <v>3387</v>
      </c>
      <c r="G41" s="5">
        <v>30.51</v>
      </c>
      <c r="H41" s="5">
        <v>0.45</v>
      </c>
    </row>
    <row r="42" spans="2:8" x14ac:dyDescent="0.25">
      <c r="B42" s="2" t="s">
        <v>2726</v>
      </c>
      <c r="C42" s="4" t="s">
        <v>140</v>
      </c>
      <c r="D42" s="2" t="s">
        <v>436</v>
      </c>
      <c r="E42" s="2" t="s">
        <v>646</v>
      </c>
      <c r="F42" s="5">
        <v>2276</v>
      </c>
      <c r="G42" s="5">
        <v>28.25</v>
      </c>
      <c r="H42" s="5">
        <v>0.42</v>
      </c>
    </row>
    <row r="43" spans="2:8" x14ac:dyDescent="0.25">
      <c r="B43" s="2" t="s">
        <v>2727</v>
      </c>
      <c r="C43" s="4" t="s">
        <v>140</v>
      </c>
      <c r="D43" s="2" t="s">
        <v>225</v>
      </c>
      <c r="E43" s="2" t="s">
        <v>647</v>
      </c>
      <c r="F43" s="5">
        <v>2718</v>
      </c>
      <c r="G43" s="5">
        <v>28</v>
      </c>
      <c r="H43" s="5">
        <v>0.41</v>
      </c>
    </row>
    <row r="44" spans="2:8" x14ac:dyDescent="0.25">
      <c r="B44" s="2" t="s">
        <v>2728</v>
      </c>
      <c r="C44" s="4" t="s">
        <v>140</v>
      </c>
      <c r="D44" s="2" t="s">
        <v>225</v>
      </c>
      <c r="E44" s="2" t="s">
        <v>648</v>
      </c>
      <c r="F44" s="5">
        <v>2606</v>
      </c>
      <c r="G44" s="5">
        <v>22.83</v>
      </c>
      <c r="H44" s="5">
        <v>0.34</v>
      </c>
    </row>
    <row r="45" spans="2:8" x14ac:dyDescent="0.25">
      <c r="B45" s="3" t="s">
        <v>200</v>
      </c>
      <c r="C45" s="15"/>
      <c r="D45" s="3"/>
      <c r="E45" s="3"/>
      <c r="F45" s="11"/>
      <c r="G45" s="11">
        <f>SUM(G12:G44)</f>
        <v>6742.7000000000007</v>
      </c>
      <c r="H45" s="11">
        <f>SUM(H12:H44)</f>
        <v>99.81</v>
      </c>
    </row>
    <row r="46" spans="2:8" x14ac:dyDescent="0.25">
      <c r="B46" s="3" t="s">
        <v>303</v>
      </c>
      <c r="C46" s="15"/>
      <c r="D46" s="3"/>
      <c r="E46" s="3"/>
      <c r="F46" s="11"/>
      <c r="G46" s="11">
        <v>1.03</v>
      </c>
      <c r="H46" s="11">
        <v>0.02</v>
      </c>
    </row>
    <row r="47" spans="2:8" x14ac:dyDescent="0.25">
      <c r="B47" s="3" t="s">
        <v>142</v>
      </c>
      <c r="C47" s="15"/>
      <c r="D47" s="3"/>
      <c r="E47" s="3"/>
      <c r="F47" s="11"/>
      <c r="G47" s="11">
        <v>6743.73</v>
      </c>
      <c r="H47" s="11">
        <v>99.83</v>
      </c>
    </row>
    <row r="48" spans="2:8" x14ac:dyDescent="0.25">
      <c r="B48" s="3" t="s">
        <v>143</v>
      </c>
      <c r="C48" s="15"/>
      <c r="D48" s="3"/>
      <c r="E48" s="3"/>
      <c r="F48" s="11"/>
      <c r="G48" s="11">
        <v>12.182893400000211</v>
      </c>
      <c r="H48" s="11">
        <v>0.17000000000000171</v>
      </c>
    </row>
    <row r="49" spans="2:8" x14ac:dyDescent="0.25">
      <c r="B49" s="3" t="s">
        <v>144</v>
      </c>
      <c r="C49" s="15"/>
      <c r="D49" s="3"/>
      <c r="E49" s="3"/>
      <c r="F49" s="11"/>
      <c r="G49" s="11">
        <v>6755.9128934</v>
      </c>
      <c r="H49" s="11">
        <v>100</v>
      </c>
    </row>
    <row r="50" spans="2:8" x14ac:dyDescent="0.25">
      <c r="B50" s="2" t="s">
        <v>145</v>
      </c>
    </row>
    <row r="51" spans="2:8" x14ac:dyDescent="0.25">
      <c r="B51" s="3" t="s">
        <v>146</v>
      </c>
    </row>
    <row r="52" spans="2:8" x14ac:dyDescent="0.25">
      <c r="B52" s="3" t="s">
        <v>147</v>
      </c>
      <c r="C52" s="4" t="s">
        <v>148</v>
      </c>
    </row>
    <row r="53" spans="2:8" x14ac:dyDescent="0.25">
      <c r="B53" s="3" t="s">
        <v>150</v>
      </c>
      <c r="C53" s="4" t="s">
        <v>149</v>
      </c>
    </row>
    <row r="54" spans="2:8" x14ac:dyDescent="0.25">
      <c r="B54" s="3" t="s">
        <v>202</v>
      </c>
      <c r="C54" s="4" t="s">
        <v>149</v>
      </c>
    </row>
    <row r="55" spans="2:8" x14ac:dyDescent="0.25">
      <c r="B55" s="3" t="s">
        <v>151</v>
      </c>
      <c r="C55" s="4" t="s">
        <v>152</v>
      </c>
    </row>
    <row r="56" spans="2:8" x14ac:dyDescent="0.25">
      <c r="B56" s="3" t="s">
        <v>649</v>
      </c>
      <c r="C56" s="15"/>
    </row>
    <row r="57" spans="2:8" x14ac:dyDescent="0.25">
      <c r="B57" s="3" t="s">
        <v>650</v>
      </c>
      <c r="C57" s="15"/>
    </row>
    <row r="58" spans="2:8" x14ac:dyDescent="0.25">
      <c r="B58" s="3" t="s">
        <v>3423</v>
      </c>
      <c r="C58" s="15"/>
    </row>
    <row r="59" spans="2:8" x14ac:dyDescent="0.25">
      <c r="B59" s="2" t="s">
        <v>153</v>
      </c>
    </row>
    <row r="60" spans="2:8" x14ac:dyDescent="0.25">
      <c r="B60" s="2" t="s">
        <v>204</v>
      </c>
    </row>
    <row r="63" spans="2:8" x14ac:dyDescent="0.25">
      <c r="B63" s="13" t="s">
        <v>2546</v>
      </c>
      <c r="C63" s="14"/>
    </row>
    <row r="64" spans="2:8" ht="30" x14ac:dyDescent="0.25">
      <c r="B64" s="13" t="s">
        <v>205</v>
      </c>
      <c r="C64" s="153" t="s">
        <v>206</v>
      </c>
    </row>
    <row r="65" spans="2:7" x14ac:dyDescent="0.25">
      <c r="B65" s="105" t="s">
        <v>207</v>
      </c>
      <c r="C65" s="111" t="s">
        <v>3515</v>
      </c>
    </row>
    <row r="66" spans="2:7" x14ac:dyDescent="0.25">
      <c r="B66" s="105" t="s">
        <v>208</v>
      </c>
      <c r="C66" s="111" t="s">
        <v>3515</v>
      </c>
    </row>
    <row r="67" spans="2:7" x14ac:dyDescent="0.25">
      <c r="B67" s="105" t="s">
        <v>209</v>
      </c>
      <c r="C67" s="111" t="s">
        <v>3515</v>
      </c>
    </row>
    <row r="68" spans="2:7" x14ac:dyDescent="0.25">
      <c r="B68" s="105" t="s">
        <v>210</v>
      </c>
      <c r="C68" s="111" t="s">
        <v>3515</v>
      </c>
    </row>
    <row r="69" spans="2:7" x14ac:dyDescent="0.25">
      <c r="B69" s="105" t="s">
        <v>211</v>
      </c>
      <c r="C69" s="111" t="s">
        <v>3515</v>
      </c>
    </row>
    <row r="70" spans="2:7" x14ac:dyDescent="0.25">
      <c r="B70" s="105" t="s">
        <v>212</v>
      </c>
      <c r="C70" s="111" t="s">
        <v>3515</v>
      </c>
    </row>
    <row r="71" spans="2:7" x14ac:dyDescent="0.25">
      <c r="B71" s="13" t="s">
        <v>213</v>
      </c>
      <c r="C71" s="111" t="s">
        <v>3515</v>
      </c>
    </row>
    <row r="73" spans="2:7" x14ac:dyDescent="0.25">
      <c r="B73" s="105" t="s">
        <v>154</v>
      </c>
      <c r="C73" s="6"/>
      <c r="D73" s="105"/>
    </row>
    <row r="74" spans="2:7" ht="30" x14ac:dyDescent="0.25">
      <c r="B74" s="7" t="s">
        <v>155</v>
      </c>
      <c r="C74" s="8" t="s">
        <v>156</v>
      </c>
      <c r="D74" s="7" t="s">
        <v>157</v>
      </c>
    </row>
    <row r="75" spans="2:7" x14ac:dyDescent="0.25">
      <c r="B75" s="105" t="s">
        <v>1149</v>
      </c>
      <c r="C75" s="9">
        <v>0.01</v>
      </c>
      <c r="D75" s="9">
        <v>0</v>
      </c>
    </row>
    <row r="76" spans="2:7" x14ac:dyDescent="0.25">
      <c r="B76" s="105" t="s">
        <v>1373</v>
      </c>
      <c r="C76" s="111">
        <v>36.17</v>
      </c>
      <c r="D76" s="9">
        <v>76.09</v>
      </c>
    </row>
    <row r="78" spans="2:7" x14ac:dyDescent="0.25">
      <c r="B78" s="13" t="s">
        <v>158</v>
      </c>
      <c r="C78" s="23">
        <v>45322</v>
      </c>
      <c r="D78" s="105"/>
      <c r="E78" s="16"/>
      <c r="F78" s="22"/>
    </row>
    <row r="79" spans="2:7" x14ac:dyDescent="0.25">
      <c r="B79" s="13" t="s">
        <v>159</v>
      </c>
      <c r="C79" s="14" t="s">
        <v>160</v>
      </c>
      <c r="D79" s="13" t="s">
        <v>161</v>
      </c>
      <c r="E79" s="17" t="s">
        <v>162</v>
      </c>
      <c r="F79" s="12" t="s">
        <v>163</v>
      </c>
      <c r="G79" s="11"/>
    </row>
    <row r="80" spans="2:7" x14ac:dyDescent="0.25">
      <c r="B80" s="20" t="s">
        <v>149</v>
      </c>
      <c r="C80" s="21" t="s">
        <v>149</v>
      </c>
      <c r="D80" s="20" t="s">
        <v>149</v>
      </c>
      <c r="E80" s="19" t="s">
        <v>149</v>
      </c>
      <c r="F80" s="18" t="s">
        <v>149</v>
      </c>
    </row>
    <row r="83" spans="2:4" x14ac:dyDescent="0.25">
      <c r="B83" s="3" t="s">
        <v>164</v>
      </c>
    </row>
    <row r="84" spans="2:4" x14ac:dyDescent="0.25">
      <c r="B84" s="3"/>
    </row>
    <row r="85" spans="2:4" x14ac:dyDescent="0.25">
      <c r="B85" s="3" t="s">
        <v>165</v>
      </c>
    </row>
    <row r="86" spans="2:4" x14ac:dyDescent="0.25">
      <c r="B86" s="13" t="s">
        <v>166</v>
      </c>
      <c r="C86" s="14" t="s">
        <v>167</v>
      </c>
      <c r="D86" s="3"/>
    </row>
    <row r="87" spans="2:4" x14ac:dyDescent="0.25">
      <c r="B87" s="105" t="s">
        <v>149</v>
      </c>
      <c r="C87" s="6" t="s">
        <v>149</v>
      </c>
    </row>
    <row r="89" spans="2:4" x14ac:dyDescent="0.25">
      <c r="B89" s="13" t="s">
        <v>168</v>
      </c>
      <c r="C89" s="14" t="s">
        <v>167</v>
      </c>
    </row>
    <row r="90" spans="2:4" x14ac:dyDescent="0.25">
      <c r="B90" s="105" t="s">
        <v>149</v>
      </c>
      <c r="C90" s="6" t="s">
        <v>149</v>
      </c>
    </row>
    <row r="92" spans="2:4" x14ac:dyDescent="0.25">
      <c r="B92" s="13" t="s">
        <v>149</v>
      </c>
      <c r="C92" s="14" t="s">
        <v>149</v>
      </c>
    </row>
    <row r="93" spans="2:4" x14ac:dyDescent="0.25">
      <c r="B93" s="105" t="s">
        <v>149</v>
      </c>
      <c r="C93" s="6" t="s">
        <v>149</v>
      </c>
    </row>
    <row r="95" spans="2:4" x14ac:dyDescent="0.25">
      <c r="B95" s="17" t="s">
        <v>169</v>
      </c>
      <c r="C95" s="14" t="s">
        <v>170</v>
      </c>
    </row>
    <row r="96" spans="2:4" x14ac:dyDescent="0.25">
      <c r="B96" s="16" t="s">
        <v>149</v>
      </c>
      <c r="C96" s="6" t="s">
        <v>149</v>
      </c>
    </row>
    <row r="98" spans="2:7" x14ac:dyDescent="0.25">
      <c r="B98" s="13" t="s">
        <v>171</v>
      </c>
      <c r="C98" s="14" t="s">
        <v>149</v>
      </c>
    </row>
    <row r="100" spans="2:7" x14ac:dyDescent="0.25">
      <c r="B100" s="13" t="s">
        <v>172</v>
      </c>
      <c r="C100" s="23">
        <v>45322</v>
      </c>
      <c r="D100" s="105"/>
      <c r="E100" s="16"/>
      <c r="F100" s="22"/>
    </row>
    <row r="101" spans="2:7" x14ac:dyDescent="0.25">
      <c r="B101" s="13" t="s">
        <v>159</v>
      </c>
      <c r="C101" s="14" t="s">
        <v>160</v>
      </c>
      <c r="D101" s="13" t="s">
        <v>161</v>
      </c>
      <c r="E101" s="17" t="s">
        <v>162</v>
      </c>
      <c r="F101" s="12" t="s">
        <v>163</v>
      </c>
      <c r="G101" s="11"/>
    </row>
    <row r="102" spans="2:7" x14ac:dyDescent="0.25">
      <c r="B102" s="20" t="s">
        <v>149</v>
      </c>
      <c r="C102" s="21" t="s">
        <v>149</v>
      </c>
      <c r="D102" s="20" t="s">
        <v>149</v>
      </c>
      <c r="E102" s="19" t="s">
        <v>149</v>
      </c>
      <c r="F102" s="18" t="s">
        <v>149</v>
      </c>
    </row>
    <row r="103" spans="2:7" x14ac:dyDescent="0.25">
      <c r="B103" s="3" t="s">
        <v>164</v>
      </c>
    </row>
    <row r="104" spans="2:7" x14ac:dyDescent="0.25">
      <c r="B104" s="3"/>
    </row>
    <row r="105" spans="2:7" x14ac:dyDescent="0.25">
      <c r="B105" s="3" t="s">
        <v>165</v>
      </c>
    </row>
    <row r="106" spans="2:7" x14ac:dyDescent="0.25">
      <c r="B106" s="13" t="s">
        <v>166</v>
      </c>
      <c r="C106" s="14" t="s">
        <v>167</v>
      </c>
      <c r="D106" s="3"/>
    </row>
    <row r="107" spans="2:7" x14ac:dyDescent="0.25">
      <c r="B107" s="105" t="s">
        <v>149</v>
      </c>
      <c r="C107" s="6" t="s">
        <v>149</v>
      </c>
    </row>
    <row r="109" spans="2:7" x14ac:dyDescent="0.25">
      <c r="B109" s="13" t="s">
        <v>168</v>
      </c>
      <c r="C109" s="14" t="s">
        <v>167</v>
      </c>
    </row>
    <row r="110" spans="2:7" x14ac:dyDescent="0.25">
      <c r="B110" s="105" t="s">
        <v>149</v>
      </c>
      <c r="C110" s="6" t="s">
        <v>149</v>
      </c>
    </row>
    <row r="112" spans="2:7" x14ac:dyDescent="0.25">
      <c r="B112" s="13" t="s">
        <v>149</v>
      </c>
      <c r="C112" s="14" t="s">
        <v>149</v>
      </c>
    </row>
    <row r="113" spans="2:80" x14ac:dyDescent="0.25">
      <c r="B113" s="105" t="s">
        <v>149</v>
      </c>
      <c r="C113" s="6" t="s">
        <v>149</v>
      </c>
    </row>
    <row r="115" spans="2:80" x14ac:dyDescent="0.25">
      <c r="B115" s="17" t="s">
        <v>169</v>
      </c>
      <c r="C115" s="14" t="s">
        <v>170</v>
      </c>
    </row>
    <row r="116" spans="2:80" x14ac:dyDescent="0.25">
      <c r="B116" s="16" t="s">
        <v>149</v>
      </c>
      <c r="C116" s="6" t="s">
        <v>149</v>
      </c>
    </row>
    <row r="118" spans="2:80" x14ac:dyDescent="0.25">
      <c r="B118" s="13" t="s">
        <v>171</v>
      </c>
      <c r="C118" s="14" t="s">
        <v>149</v>
      </c>
    </row>
    <row r="121" spans="2:80" x14ac:dyDescent="0.25">
      <c r="B121" s="3" t="s">
        <v>173</v>
      </c>
    </row>
    <row r="123" spans="2:80" x14ac:dyDescent="0.25">
      <c r="B123" s="13" t="s">
        <v>159</v>
      </c>
      <c r="C123" s="14" t="s">
        <v>174</v>
      </c>
      <c r="D123" s="13" t="s">
        <v>175</v>
      </c>
      <c r="E123" s="13" t="s">
        <v>176</v>
      </c>
      <c r="F123" s="11"/>
    </row>
    <row r="124" spans="2:80" x14ac:dyDescent="0.25">
      <c r="B124" s="105" t="s">
        <v>149</v>
      </c>
      <c r="C124" s="6" t="s">
        <v>149</v>
      </c>
      <c r="D124" s="105" t="s">
        <v>149</v>
      </c>
      <c r="E124" s="105" t="s">
        <v>149</v>
      </c>
    </row>
    <row r="127" spans="2:80" x14ac:dyDescent="0.25">
      <c r="B127" s="3" t="s">
        <v>177</v>
      </c>
      <c r="C127" s="15" t="s">
        <v>149</v>
      </c>
      <c r="D127" s="3"/>
      <c r="E127" s="3"/>
      <c r="F127" s="11"/>
      <c r="G127" s="11"/>
      <c r="H127" s="11"/>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row>
    <row r="129" spans="2:7" x14ac:dyDescent="0.25">
      <c r="B129" s="3" t="s">
        <v>178</v>
      </c>
    </row>
    <row r="131" spans="2:7" x14ac:dyDescent="0.25">
      <c r="B131" s="13" t="s">
        <v>179</v>
      </c>
      <c r="C131" s="14" t="s">
        <v>167</v>
      </c>
      <c r="D131" s="3"/>
    </row>
    <row r="132" spans="2:7" x14ac:dyDescent="0.25">
      <c r="B132" s="105" t="s">
        <v>149</v>
      </c>
      <c r="C132" s="6" t="s">
        <v>149</v>
      </c>
    </row>
    <row r="135" spans="2:7" x14ac:dyDescent="0.25">
      <c r="B135" s="13" t="s">
        <v>180</v>
      </c>
      <c r="C135" s="14" t="s">
        <v>181</v>
      </c>
      <c r="D135" s="3"/>
    </row>
    <row r="136" spans="2:7" x14ac:dyDescent="0.25">
      <c r="B136" s="105" t="s">
        <v>149</v>
      </c>
      <c r="C136" s="6" t="s">
        <v>149</v>
      </c>
    </row>
    <row r="139" spans="2:7" x14ac:dyDescent="0.25">
      <c r="B139" s="3" t="s">
        <v>182</v>
      </c>
    </row>
    <row r="142" spans="2:7" x14ac:dyDescent="0.25">
      <c r="B142" s="3" t="s">
        <v>183</v>
      </c>
    </row>
    <row r="144" spans="2:7" x14ac:dyDescent="0.25">
      <c r="B144" s="13" t="s">
        <v>159</v>
      </c>
      <c r="C144" s="14" t="s">
        <v>184</v>
      </c>
      <c r="D144" s="13" t="s">
        <v>174</v>
      </c>
      <c r="E144" s="13" t="s">
        <v>175</v>
      </c>
      <c r="F144" s="12" t="s">
        <v>176</v>
      </c>
      <c r="G144" s="11"/>
    </row>
    <row r="145" spans="2:80" x14ac:dyDescent="0.25">
      <c r="B145" s="105" t="s">
        <v>149</v>
      </c>
      <c r="C145" s="6" t="s">
        <v>149</v>
      </c>
      <c r="D145" s="105" t="s">
        <v>149</v>
      </c>
      <c r="E145" s="105" t="s">
        <v>149</v>
      </c>
      <c r="F145" s="10" t="s">
        <v>149</v>
      </c>
    </row>
    <row r="148" spans="2:80" x14ac:dyDescent="0.25">
      <c r="B148" s="3" t="s">
        <v>177</v>
      </c>
      <c r="C148" s="15" t="s">
        <v>149</v>
      </c>
      <c r="D148" s="3"/>
      <c r="E148" s="3"/>
      <c r="F148" s="11"/>
      <c r="G148" s="11"/>
      <c r="H148" s="11"/>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row>
    <row r="150" spans="2:80" x14ac:dyDescent="0.25">
      <c r="B150" s="3" t="s">
        <v>178</v>
      </c>
    </row>
    <row r="152" spans="2:80" x14ac:dyDescent="0.25">
      <c r="B152" s="13" t="s">
        <v>179</v>
      </c>
      <c r="C152" s="14" t="s">
        <v>167</v>
      </c>
      <c r="D152" s="3"/>
    </row>
    <row r="153" spans="2:80" x14ac:dyDescent="0.25">
      <c r="B153" s="105" t="s">
        <v>149</v>
      </c>
      <c r="C153" s="6" t="s">
        <v>149</v>
      </c>
    </row>
    <row r="156" spans="2:80" x14ac:dyDescent="0.25">
      <c r="B156" s="13" t="s">
        <v>180</v>
      </c>
      <c r="C156" s="14" t="s">
        <v>181</v>
      </c>
      <c r="D156" s="3"/>
    </row>
    <row r="157" spans="2:80" x14ac:dyDescent="0.25">
      <c r="B157" s="105" t="s">
        <v>149</v>
      </c>
      <c r="C157" s="6" t="s">
        <v>149</v>
      </c>
    </row>
    <row r="160" spans="2:80" x14ac:dyDescent="0.25">
      <c r="B160" s="3" t="s">
        <v>182</v>
      </c>
    </row>
    <row r="163" spans="2:7" x14ac:dyDescent="0.25">
      <c r="B163" s="3" t="s">
        <v>185</v>
      </c>
    </row>
    <row r="164" spans="2:7" x14ac:dyDescent="0.25">
      <c r="B164" s="13" t="s">
        <v>159</v>
      </c>
      <c r="C164" s="14" t="s">
        <v>186</v>
      </c>
      <c r="D164" s="13" t="s">
        <v>187</v>
      </c>
      <c r="E164" s="13" t="s">
        <v>188</v>
      </c>
      <c r="F164" s="12" t="s">
        <v>189</v>
      </c>
      <c r="G164" s="11"/>
    </row>
    <row r="165" spans="2:7" x14ac:dyDescent="0.25">
      <c r="B165" s="105" t="s">
        <v>149</v>
      </c>
      <c r="C165" s="6" t="s">
        <v>149</v>
      </c>
      <c r="D165" s="105" t="s">
        <v>149</v>
      </c>
      <c r="E165" s="105" t="s">
        <v>149</v>
      </c>
      <c r="F165" s="10" t="s">
        <v>149</v>
      </c>
    </row>
    <row r="166" spans="2:7" x14ac:dyDescent="0.25">
      <c r="B166" s="2" t="s">
        <v>190</v>
      </c>
    </row>
  </sheetData>
  <mergeCells count="3">
    <mergeCell ref="B1:E1"/>
    <mergeCell ref="C3:C7"/>
    <mergeCell ref="D3:D7"/>
  </mergeCells>
  <hyperlinks>
    <hyperlink ref="A1" location="Index!A1" display="Index" xr:uid="{A9D33607-5855-46E9-BD1C-43993C3530BF}"/>
  </hyperlink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56301-E411-4189-8EC8-A81066DE53B3}">
  <sheetPr codeName="Sheet42"/>
  <dimension ref="A1:CB140"/>
  <sheetViews>
    <sheetView workbookViewId="0"/>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7.5703125" style="5" bestFit="1" customWidth="1"/>
    <col min="8" max="8" width="6.57031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7.5703125" style="2" bestFit="1" customWidth="1"/>
    <col min="264" max="264" width="6.5703125" style="2" bestFit="1" customWidth="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7.5703125" style="2" bestFit="1" customWidth="1"/>
    <col min="520" max="520" width="6.5703125" style="2" bestFit="1" customWidth="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7.5703125" style="2" bestFit="1" customWidth="1"/>
    <col min="776" max="776" width="6.5703125" style="2" bestFit="1" customWidth="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7.5703125" style="2" bestFit="1" customWidth="1"/>
    <col min="1032" max="1032" width="6.5703125" style="2" bestFit="1" customWidth="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7.5703125" style="2" bestFit="1" customWidth="1"/>
    <col min="1288" max="1288" width="6.5703125" style="2" bestFit="1" customWidth="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7.5703125" style="2" bestFit="1" customWidth="1"/>
    <col min="1544" max="1544" width="6.5703125" style="2" bestFit="1" customWidth="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7.5703125" style="2" bestFit="1" customWidth="1"/>
    <col min="1800" max="1800" width="6.5703125" style="2" bestFit="1" customWidth="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7.5703125" style="2" bestFit="1" customWidth="1"/>
    <col min="2056" max="2056" width="6.5703125" style="2" bestFit="1" customWidth="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7.5703125" style="2" bestFit="1" customWidth="1"/>
    <col min="2312" max="2312" width="6.5703125" style="2" bestFit="1" customWidth="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7.5703125" style="2" bestFit="1" customWidth="1"/>
    <col min="2568" max="2568" width="6.5703125" style="2" bestFit="1" customWidth="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7.5703125" style="2" bestFit="1" customWidth="1"/>
    <col min="2824" max="2824" width="6.5703125" style="2" bestFit="1" customWidth="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7.5703125" style="2" bestFit="1" customWidth="1"/>
    <col min="3080" max="3080" width="6.5703125" style="2" bestFit="1" customWidth="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7.5703125" style="2" bestFit="1" customWidth="1"/>
    <col min="3336" max="3336" width="6.5703125" style="2" bestFit="1" customWidth="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7.5703125" style="2" bestFit="1" customWidth="1"/>
    <col min="3592" max="3592" width="6.5703125" style="2" bestFit="1" customWidth="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7.5703125" style="2" bestFit="1" customWidth="1"/>
    <col min="3848" max="3848" width="6.5703125" style="2" bestFit="1" customWidth="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7.5703125" style="2" bestFit="1" customWidth="1"/>
    <col min="4104" max="4104" width="6.5703125" style="2" bestFit="1" customWidth="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7.5703125" style="2" bestFit="1" customWidth="1"/>
    <col min="4360" max="4360" width="6.5703125" style="2" bestFit="1" customWidth="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7.5703125" style="2" bestFit="1" customWidth="1"/>
    <col min="4616" max="4616" width="6.5703125" style="2" bestFit="1" customWidth="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7.5703125" style="2" bestFit="1" customWidth="1"/>
    <col min="4872" max="4872" width="6.5703125" style="2" bestFit="1" customWidth="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7.5703125" style="2" bestFit="1" customWidth="1"/>
    <col min="5128" max="5128" width="6.5703125" style="2" bestFit="1" customWidth="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7.5703125" style="2" bestFit="1" customWidth="1"/>
    <col min="5384" max="5384" width="6.5703125" style="2" bestFit="1" customWidth="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7.5703125" style="2" bestFit="1" customWidth="1"/>
    <col min="5640" max="5640" width="6.5703125" style="2" bestFit="1" customWidth="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7.5703125" style="2" bestFit="1" customWidth="1"/>
    <col min="5896" max="5896" width="6.5703125" style="2" bestFit="1" customWidth="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7.5703125" style="2" bestFit="1" customWidth="1"/>
    <col min="6152" max="6152" width="6.5703125" style="2" bestFit="1" customWidth="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7.5703125" style="2" bestFit="1" customWidth="1"/>
    <col min="6408" max="6408" width="6.5703125" style="2" bestFit="1" customWidth="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7.5703125" style="2" bestFit="1" customWidth="1"/>
    <col min="6664" max="6664" width="6.5703125" style="2" bestFit="1" customWidth="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7.5703125" style="2" bestFit="1" customWidth="1"/>
    <col min="6920" max="6920" width="6.5703125" style="2" bestFit="1" customWidth="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7.5703125" style="2" bestFit="1" customWidth="1"/>
    <col min="7176" max="7176" width="6.5703125" style="2" bestFit="1" customWidth="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7.5703125" style="2" bestFit="1" customWidth="1"/>
    <col min="7432" max="7432" width="6.5703125" style="2" bestFit="1" customWidth="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7.5703125" style="2" bestFit="1" customWidth="1"/>
    <col min="7688" max="7688" width="6.5703125" style="2" bestFit="1" customWidth="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7.5703125" style="2" bestFit="1" customWidth="1"/>
    <col min="7944" max="7944" width="6.5703125" style="2" bestFit="1" customWidth="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7.5703125" style="2" bestFit="1" customWidth="1"/>
    <col min="8200" max="8200" width="6.5703125" style="2" bestFit="1" customWidth="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7.5703125" style="2" bestFit="1" customWidth="1"/>
    <col min="8456" max="8456" width="6.5703125" style="2" bestFit="1" customWidth="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7.5703125" style="2" bestFit="1" customWidth="1"/>
    <col min="8712" max="8712" width="6.5703125" style="2" bestFit="1" customWidth="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7.5703125" style="2" bestFit="1" customWidth="1"/>
    <col min="8968" max="8968" width="6.5703125" style="2" bestFit="1" customWidth="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7.5703125" style="2" bestFit="1" customWidth="1"/>
    <col min="9224" max="9224" width="6.5703125" style="2" bestFit="1" customWidth="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7.5703125" style="2" bestFit="1" customWidth="1"/>
    <col min="9480" max="9480" width="6.5703125" style="2" bestFit="1" customWidth="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7.5703125" style="2" bestFit="1" customWidth="1"/>
    <col min="9736" max="9736" width="6.5703125" style="2" bestFit="1" customWidth="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7.5703125" style="2" bestFit="1" customWidth="1"/>
    <col min="9992" max="9992" width="6.5703125" style="2" bestFit="1" customWidth="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7.5703125" style="2" bestFit="1" customWidth="1"/>
    <col min="10248" max="10248" width="6.5703125" style="2" bestFit="1" customWidth="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7.5703125" style="2" bestFit="1" customWidth="1"/>
    <col min="10504" max="10504" width="6.5703125" style="2" bestFit="1" customWidth="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7.5703125" style="2" bestFit="1" customWidth="1"/>
    <col min="10760" max="10760" width="6.5703125" style="2" bestFit="1" customWidth="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7.5703125" style="2" bestFit="1" customWidth="1"/>
    <col min="11016" max="11016" width="6.5703125" style="2" bestFit="1" customWidth="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7.5703125" style="2" bestFit="1" customWidth="1"/>
    <col min="11272" max="11272" width="6.5703125" style="2" bestFit="1" customWidth="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7.5703125" style="2" bestFit="1" customWidth="1"/>
    <col min="11528" max="11528" width="6.5703125" style="2" bestFit="1" customWidth="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7.5703125" style="2" bestFit="1" customWidth="1"/>
    <col min="11784" max="11784" width="6.5703125" style="2" bestFit="1" customWidth="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7.5703125" style="2" bestFit="1" customWidth="1"/>
    <col min="12040" max="12040" width="6.5703125" style="2" bestFit="1" customWidth="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7.5703125" style="2" bestFit="1" customWidth="1"/>
    <col min="12296" max="12296" width="6.5703125" style="2" bestFit="1" customWidth="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7.5703125" style="2" bestFit="1" customWidth="1"/>
    <col min="12552" max="12552" width="6.5703125" style="2" bestFit="1" customWidth="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7.5703125" style="2" bestFit="1" customWidth="1"/>
    <col min="12808" max="12808" width="6.5703125" style="2" bestFit="1" customWidth="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7.5703125" style="2" bestFit="1" customWidth="1"/>
    <col min="13064" max="13064" width="6.5703125" style="2" bestFit="1" customWidth="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7.5703125" style="2" bestFit="1" customWidth="1"/>
    <col min="13320" max="13320" width="6.5703125" style="2" bestFit="1" customWidth="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7.5703125" style="2" bestFit="1" customWidth="1"/>
    <col min="13576" max="13576" width="6.5703125" style="2" bestFit="1" customWidth="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7.5703125" style="2" bestFit="1" customWidth="1"/>
    <col min="13832" max="13832" width="6.5703125" style="2" bestFit="1" customWidth="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7.5703125" style="2" bestFit="1" customWidth="1"/>
    <col min="14088" max="14088" width="6.5703125" style="2" bestFit="1" customWidth="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7.5703125" style="2" bestFit="1" customWidth="1"/>
    <col min="14344" max="14344" width="6.5703125" style="2" bestFit="1" customWidth="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7.5703125" style="2" bestFit="1" customWidth="1"/>
    <col min="14600" max="14600" width="6.5703125" style="2" bestFit="1" customWidth="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7.5703125" style="2" bestFit="1" customWidth="1"/>
    <col min="14856" max="14856" width="6.5703125" style="2" bestFit="1" customWidth="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7.5703125" style="2" bestFit="1" customWidth="1"/>
    <col min="15112" max="15112" width="6.5703125" style="2" bestFit="1" customWidth="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7.5703125" style="2" bestFit="1" customWidth="1"/>
    <col min="15368" max="15368" width="6.5703125" style="2" bestFit="1" customWidth="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7.5703125" style="2" bestFit="1" customWidth="1"/>
    <col min="15624" max="15624" width="6.5703125" style="2" bestFit="1" customWidth="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7.5703125" style="2" bestFit="1" customWidth="1"/>
    <col min="15880" max="15880" width="6.5703125" style="2" bestFit="1" customWidth="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7.5703125" style="2" bestFit="1" customWidth="1"/>
    <col min="16136" max="16136" width="6.5703125" style="2" bestFit="1" customWidth="1"/>
    <col min="16137" max="16384" width="9.140625" style="2"/>
  </cols>
  <sheetData>
    <row r="1" spans="1:9" x14ac:dyDescent="0.25">
      <c r="A1" s="40" t="s">
        <v>0</v>
      </c>
      <c r="B1" s="206" t="s">
        <v>87</v>
      </c>
      <c r="C1" s="206"/>
      <c r="D1" s="206"/>
      <c r="E1" s="206"/>
    </row>
    <row r="3" spans="1:9" ht="15" customHeight="1" x14ac:dyDescent="0.25">
      <c r="B3" s="35" t="s">
        <v>651</v>
      </c>
      <c r="C3" s="207"/>
      <c r="D3" s="208"/>
    </row>
    <row r="4" spans="1:9" ht="30" customHeight="1" x14ac:dyDescent="0.25">
      <c r="B4" s="39" t="s">
        <v>652</v>
      </c>
      <c r="C4" s="207"/>
      <c r="D4" s="208"/>
    </row>
    <row r="5" spans="1:9" ht="15" customHeight="1" x14ac:dyDescent="0.25">
      <c r="B5" s="39" t="s">
        <v>115</v>
      </c>
      <c r="C5" s="207"/>
      <c r="D5" s="208"/>
    </row>
    <row r="6" spans="1:9" ht="15" customHeight="1" x14ac:dyDescent="0.25">
      <c r="B6" s="39" t="s">
        <v>565</v>
      </c>
      <c r="C6" s="207"/>
      <c r="D6" s="208"/>
    </row>
    <row r="7" spans="1:9" ht="15" customHeight="1" x14ac:dyDescent="0.25">
      <c r="B7" s="109" t="s">
        <v>653</v>
      </c>
      <c r="C7" s="207"/>
      <c r="D7" s="208"/>
    </row>
    <row r="8" spans="1:9" ht="30" customHeight="1" x14ac:dyDescent="0.25">
      <c r="B8" s="109" t="s">
        <v>116</v>
      </c>
      <c r="C8" s="38" t="s">
        <v>117</v>
      </c>
      <c r="D8" s="38" t="s">
        <v>118</v>
      </c>
    </row>
    <row r="10" spans="1:9" x14ac:dyDescent="0.25">
      <c r="B10" s="2" t="s">
        <v>119</v>
      </c>
    </row>
    <row r="11" spans="1:9" x14ac:dyDescent="0.25">
      <c r="B11" s="31" t="s">
        <v>120</v>
      </c>
      <c r="C11" s="32" t="s">
        <v>121</v>
      </c>
      <c r="D11" s="31" t="s">
        <v>195</v>
      </c>
      <c r="E11" s="31" t="s">
        <v>123</v>
      </c>
      <c r="F11" s="30" t="s">
        <v>124</v>
      </c>
      <c r="G11" s="30" t="s">
        <v>125</v>
      </c>
      <c r="H11" s="30" t="s">
        <v>126</v>
      </c>
      <c r="I11" s="3" t="s">
        <v>196</v>
      </c>
    </row>
    <row r="12" spans="1:9" x14ac:dyDescent="0.25">
      <c r="B12" s="3" t="s">
        <v>654</v>
      </c>
    </row>
    <row r="13" spans="1:9" x14ac:dyDescent="0.25">
      <c r="B13" s="2" t="s">
        <v>89</v>
      </c>
      <c r="C13" s="4" t="s">
        <v>140</v>
      </c>
      <c r="D13" s="2" t="s">
        <v>655</v>
      </c>
      <c r="E13" s="2" t="s">
        <v>656</v>
      </c>
      <c r="F13" s="5">
        <v>5873573</v>
      </c>
      <c r="G13" s="5">
        <v>4599.6000000000004</v>
      </c>
      <c r="H13" s="5">
        <v>96.77</v>
      </c>
    </row>
    <row r="14" spans="1:9" x14ac:dyDescent="0.25">
      <c r="B14" s="3" t="s">
        <v>200</v>
      </c>
      <c r="C14" s="15"/>
      <c r="D14" s="3"/>
      <c r="E14" s="3"/>
      <c r="F14" s="11"/>
      <c r="G14" s="11">
        <f>SUM(G12:G13)</f>
        <v>4599.6000000000004</v>
      </c>
      <c r="H14" s="11">
        <f>SUM(H12:H13)</f>
        <v>96.77</v>
      </c>
    </row>
    <row r="15" spans="1:9" x14ac:dyDescent="0.25">
      <c r="B15" s="3" t="s">
        <v>303</v>
      </c>
      <c r="C15" s="15"/>
      <c r="D15" s="3"/>
      <c r="E15" s="3"/>
      <c r="F15" s="11"/>
      <c r="G15" s="11">
        <v>144.85</v>
      </c>
      <c r="H15" s="11">
        <v>3.05</v>
      </c>
    </row>
    <row r="16" spans="1:9" x14ac:dyDescent="0.25">
      <c r="B16" s="3" t="s">
        <v>142</v>
      </c>
      <c r="C16" s="15"/>
      <c r="D16" s="3"/>
      <c r="E16" s="3"/>
      <c r="F16" s="11"/>
      <c r="G16" s="11">
        <v>4744.4500000000007</v>
      </c>
      <c r="H16" s="11">
        <v>99.82</v>
      </c>
    </row>
    <row r="17" spans="2:8" x14ac:dyDescent="0.25">
      <c r="B17" s="3" t="s">
        <v>143</v>
      </c>
      <c r="C17" s="15"/>
      <c r="D17" s="3"/>
      <c r="E17" s="3"/>
      <c r="F17" s="11"/>
      <c r="G17" s="11">
        <v>8.733270109999836</v>
      </c>
      <c r="H17" s="11">
        <v>0.18000000000000682</v>
      </c>
    </row>
    <row r="18" spans="2:8" x14ac:dyDescent="0.25">
      <c r="B18" s="3" t="s">
        <v>144</v>
      </c>
      <c r="C18" s="15"/>
      <c r="D18" s="3"/>
      <c r="E18" s="3"/>
      <c r="F18" s="11"/>
      <c r="G18" s="11">
        <v>4753.1832701100002</v>
      </c>
      <c r="H18" s="11">
        <v>100</v>
      </c>
    </row>
    <row r="19" spans="2:8" x14ac:dyDescent="0.25">
      <c r="B19" s="2" t="s">
        <v>145</v>
      </c>
    </row>
    <row r="20" spans="2:8" x14ac:dyDescent="0.25">
      <c r="B20" s="3" t="s">
        <v>146</v>
      </c>
    </row>
    <row r="21" spans="2:8" x14ac:dyDescent="0.25">
      <c r="B21" s="3" t="s">
        <v>147</v>
      </c>
      <c r="C21" s="4" t="s">
        <v>148</v>
      </c>
    </row>
    <row r="22" spans="2:8" x14ac:dyDescent="0.25">
      <c r="B22" s="3" t="s">
        <v>150</v>
      </c>
      <c r="C22" s="4" t="s">
        <v>149</v>
      </c>
    </row>
    <row r="23" spans="2:8" x14ac:dyDescent="0.25">
      <c r="B23" s="3" t="s">
        <v>202</v>
      </c>
      <c r="C23" s="4" t="s">
        <v>149</v>
      </c>
    </row>
    <row r="24" spans="2:8" x14ac:dyDescent="0.25">
      <c r="B24" s="3" t="s">
        <v>151</v>
      </c>
      <c r="C24" s="4" t="s">
        <v>152</v>
      </c>
    </row>
    <row r="25" spans="2:8" x14ac:dyDescent="0.25">
      <c r="B25" s="3" t="s">
        <v>657</v>
      </c>
      <c r="C25" s="15"/>
    </row>
    <row r="26" spans="2:8" x14ac:dyDescent="0.25">
      <c r="B26" s="3" t="s">
        <v>658</v>
      </c>
      <c r="C26" s="15"/>
    </row>
    <row r="27" spans="2:8" x14ac:dyDescent="0.25">
      <c r="B27" s="3" t="s">
        <v>659</v>
      </c>
      <c r="C27" s="15"/>
    </row>
    <row r="28" spans="2:8" x14ac:dyDescent="0.25">
      <c r="B28" s="3" t="s">
        <v>660</v>
      </c>
      <c r="C28" s="15"/>
    </row>
    <row r="29" spans="2:8" x14ac:dyDescent="0.25">
      <c r="B29" s="3" t="s">
        <v>661</v>
      </c>
      <c r="C29" s="15"/>
    </row>
    <row r="30" spans="2:8" x14ac:dyDescent="0.25">
      <c r="B30" s="3" t="s">
        <v>662</v>
      </c>
      <c r="C30" s="15"/>
    </row>
    <row r="31" spans="2:8" x14ac:dyDescent="0.25">
      <c r="B31" s="3" t="s">
        <v>663</v>
      </c>
      <c r="C31" s="15"/>
    </row>
    <row r="32" spans="2:8" x14ac:dyDescent="0.25">
      <c r="B32" s="3" t="s">
        <v>664</v>
      </c>
      <c r="C32" s="15"/>
    </row>
    <row r="33" spans="2:4" x14ac:dyDescent="0.25">
      <c r="B33" s="3" t="s">
        <v>3424</v>
      </c>
      <c r="C33" s="15"/>
    </row>
    <row r="34" spans="2:4" x14ac:dyDescent="0.25">
      <c r="B34" s="2" t="s">
        <v>153</v>
      </c>
    </row>
    <row r="35" spans="2:4" x14ac:dyDescent="0.25">
      <c r="B35" s="2" t="s">
        <v>204</v>
      </c>
    </row>
    <row r="38" spans="2:4" x14ac:dyDescent="0.25">
      <c r="B38" s="13" t="s">
        <v>2546</v>
      </c>
      <c r="C38" s="14"/>
    </row>
    <row r="39" spans="2:4" ht="30" x14ac:dyDescent="0.25">
      <c r="B39" s="13" t="s">
        <v>205</v>
      </c>
      <c r="C39" s="153" t="s">
        <v>206</v>
      </c>
    </row>
    <row r="40" spans="2:4" x14ac:dyDescent="0.25">
      <c r="B40" s="105" t="s">
        <v>207</v>
      </c>
      <c r="C40" s="111" t="s">
        <v>3515</v>
      </c>
    </row>
    <row r="41" spans="2:4" x14ac:dyDescent="0.25">
      <c r="B41" s="105" t="s">
        <v>208</v>
      </c>
      <c r="C41" s="111" t="s">
        <v>3515</v>
      </c>
    </row>
    <row r="42" spans="2:4" x14ac:dyDescent="0.25">
      <c r="B42" s="105" t="s">
        <v>209</v>
      </c>
      <c r="C42" s="111" t="s">
        <v>3515</v>
      </c>
    </row>
    <row r="43" spans="2:4" x14ac:dyDescent="0.25">
      <c r="B43" s="105" t="s">
        <v>210</v>
      </c>
      <c r="C43" s="111" t="s">
        <v>3515</v>
      </c>
    </row>
    <row r="44" spans="2:4" x14ac:dyDescent="0.25">
      <c r="B44" s="105" t="s">
        <v>211</v>
      </c>
      <c r="C44" s="111" t="s">
        <v>3515</v>
      </c>
    </row>
    <row r="45" spans="2:4" x14ac:dyDescent="0.25">
      <c r="B45" s="105" t="s">
        <v>212</v>
      </c>
      <c r="C45" s="111" t="s">
        <v>3515</v>
      </c>
    </row>
    <row r="46" spans="2:4" x14ac:dyDescent="0.25">
      <c r="B46" s="13" t="s">
        <v>213</v>
      </c>
      <c r="C46" s="111" t="s">
        <v>3515</v>
      </c>
    </row>
    <row r="48" spans="2:4" x14ac:dyDescent="0.25">
      <c r="B48" s="105" t="s">
        <v>154</v>
      </c>
      <c r="C48" s="6"/>
      <c r="D48" s="105"/>
    </row>
    <row r="49" spans="2:7" ht="30" x14ac:dyDescent="0.25">
      <c r="B49" s="7" t="s">
        <v>155</v>
      </c>
      <c r="C49" s="8" t="s">
        <v>156</v>
      </c>
      <c r="D49" s="7" t="s">
        <v>157</v>
      </c>
    </row>
    <row r="50" spans="2:7" x14ac:dyDescent="0.25">
      <c r="B50" s="105" t="s">
        <v>149</v>
      </c>
      <c r="C50" s="6" t="s">
        <v>149</v>
      </c>
      <c r="D50" s="105" t="s">
        <v>149</v>
      </c>
    </row>
    <row r="52" spans="2:7" x14ac:dyDescent="0.25">
      <c r="B52" s="13" t="s">
        <v>158</v>
      </c>
      <c r="C52" s="23">
        <v>45322</v>
      </c>
      <c r="D52" s="105"/>
      <c r="E52" s="16"/>
      <c r="F52" s="22"/>
    </row>
    <row r="53" spans="2:7" x14ac:dyDescent="0.25">
      <c r="B53" s="13" t="s">
        <v>159</v>
      </c>
      <c r="C53" s="14" t="s">
        <v>160</v>
      </c>
      <c r="D53" s="13" t="s">
        <v>161</v>
      </c>
      <c r="E53" s="17" t="s">
        <v>162</v>
      </c>
      <c r="F53" s="12" t="s">
        <v>163</v>
      </c>
      <c r="G53" s="11"/>
    </row>
    <row r="54" spans="2:7" x14ac:dyDescent="0.25">
      <c r="B54" s="20" t="s">
        <v>149</v>
      </c>
      <c r="C54" s="21" t="s">
        <v>149</v>
      </c>
      <c r="D54" s="20" t="s">
        <v>149</v>
      </c>
      <c r="E54" s="19" t="s">
        <v>149</v>
      </c>
      <c r="F54" s="18" t="s">
        <v>149</v>
      </c>
    </row>
    <row r="57" spans="2:7" x14ac:dyDescent="0.25">
      <c r="B57" s="3" t="s">
        <v>164</v>
      </c>
    </row>
    <row r="58" spans="2:7" x14ac:dyDescent="0.25">
      <c r="B58" s="3"/>
    </row>
    <row r="59" spans="2:7" x14ac:dyDescent="0.25">
      <c r="B59" s="3" t="s">
        <v>165</v>
      </c>
    </row>
    <row r="60" spans="2:7" x14ac:dyDescent="0.25">
      <c r="B60" s="13" t="s">
        <v>166</v>
      </c>
      <c r="C60" s="14" t="s">
        <v>167</v>
      </c>
      <c r="D60" s="3"/>
    </row>
    <row r="61" spans="2:7" x14ac:dyDescent="0.25">
      <c r="B61" s="105" t="s">
        <v>149</v>
      </c>
      <c r="C61" s="6" t="s">
        <v>149</v>
      </c>
    </row>
    <row r="63" spans="2:7" x14ac:dyDescent="0.25">
      <c r="B63" s="13" t="s">
        <v>168</v>
      </c>
      <c r="C63" s="14" t="s">
        <v>167</v>
      </c>
    </row>
    <row r="64" spans="2:7" x14ac:dyDescent="0.25">
      <c r="B64" s="105" t="s">
        <v>149</v>
      </c>
      <c r="C64" s="6" t="s">
        <v>149</v>
      </c>
    </row>
    <row r="66" spans="2:7" x14ac:dyDescent="0.25">
      <c r="B66" s="13" t="s">
        <v>149</v>
      </c>
      <c r="C66" s="14" t="s">
        <v>149</v>
      </c>
    </row>
    <row r="67" spans="2:7" x14ac:dyDescent="0.25">
      <c r="B67" s="105" t="s">
        <v>149</v>
      </c>
      <c r="C67" s="6" t="s">
        <v>149</v>
      </c>
    </row>
    <row r="69" spans="2:7" x14ac:dyDescent="0.25">
      <c r="B69" s="17" t="s">
        <v>169</v>
      </c>
      <c r="C69" s="14" t="s">
        <v>170</v>
      </c>
    </row>
    <row r="70" spans="2:7" x14ac:dyDescent="0.25">
      <c r="B70" s="16" t="s">
        <v>149</v>
      </c>
      <c r="C70" s="6" t="s">
        <v>149</v>
      </c>
    </row>
    <row r="72" spans="2:7" x14ac:dyDescent="0.25">
      <c r="B72" s="13" t="s">
        <v>171</v>
      </c>
      <c r="C72" s="14" t="s">
        <v>149</v>
      </c>
    </row>
    <row r="74" spans="2:7" x14ac:dyDescent="0.25">
      <c r="B74" s="13" t="s">
        <v>172</v>
      </c>
      <c r="C74" s="23">
        <v>45322</v>
      </c>
      <c r="D74" s="105"/>
      <c r="E74" s="16"/>
      <c r="F74" s="22"/>
    </row>
    <row r="75" spans="2:7" x14ac:dyDescent="0.25">
      <c r="B75" s="13" t="s">
        <v>159</v>
      </c>
      <c r="C75" s="14" t="s">
        <v>160</v>
      </c>
      <c r="D75" s="13" t="s">
        <v>161</v>
      </c>
      <c r="E75" s="17" t="s">
        <v>162</v>
      </c>
      <c r="F75" s="12" t="s">
        <v>163</v>
      </c>
      <c r="G75" s="11"/>
    </row>
    <row r="76" spans="2:7" x14ac:dyDescent="0.25">
      <c r="B76" s="20" t="s">
        <v>149</v>
      </c>
      <c r="C76" s="21" t="s">
        <v>149</v>
      </c>
      <c r="D76" s="20" t="s">
        <v>149</v>
      </c>
      <c r="E76" s="19" t="s">
        <v>149</v>
      </c>
      <c r="F76" s="18" t="s">
        <v>149</v>
      </c>
    </row>
    <row r="77" spans="2:7" x14ac:dyDescent="0.25">
      <c r="B77" s="3" t="s">
        <v>164</v>
      </c>
    </row>
    <row r="78" spans="2:7" x14ac:dyDescent="0.25">
      <c r="B78" s="3"/>
    </row>
    <row r="79" spans="2:7" x14ac:dyDescent="0.25">
      <c r="B79" s="3" t="s">
        <v>165</v>
      </c>
    </row>
    <row r="80" spans="2:7" x14ac:dyDescent="0.25">
      <c r="B80" s="13" t="s">
        <v>166</v>
      </c>
      <c r="C80" s="14" t="s">
        <v>167</v>
      </c>
      <c r="D80" s="3"/>
    </row>
    <row r="81" spans="2:3" x14ac:dyDescent="0.25">
      <c r="B81" s="105" t="s">
        <v>149</v>
      </c>
      <c r="C81" s="6" t="s">
        <v>149</v>
      </c>
    </row>
    <row r="83" spans="2:3" x14ac:dyDescent="0.25">
      <c r="B83" s="13" t="s">
        <v>168</v>
      </c>
      <c r="C83" s="14" t="s">
        <v>167</v>
      </c>
    </row>
    <row r="84" spans="2:3" x14ac:dyDescent="0.25">
      <c r="B84" s="105" t="s">
        <v>149</v>
      </c>
      <c r="C84" s="6" t="s">
        <v>149</v>
      </c>
    </row>
    <row r="86" spans="2:3" x14ac:dyDescent="0.25">
      <c r="B86" s="13" t="s">
        <v>149</v>
      </c>
      <c r="C86" s="14" t="s">
        <v>149</v>
      </c>
    </row>
    <row r="87" spans="2:3" x14ac:dyDescent="0.25">
      <c r="B87" s="105" t="s">
        <v>149</v>
      </c>
      <c r="C87" s="6" t="s">
        <v>149</v>
      </c>
    </row>
    <row r="89" spans="2:3" x14ac:dyDescent="0.25">
      <c r="B89" s="17" t="s">
        <v>169</v>
      </c>
      <c r="C89" s="14" t="s">
        <v>170</v>
      </c>
    </row>
    <row r="90" spans="2:3" x14ac:dyDescent="0.25">
      <c r="B90" s="16" t="s">
        <v>149</v>
      </c>
      <c r="C90" s="6" t="s">
        <v>149</v>
      </c>
    </row>
    <row r="92" spans="2:3" x14ac:dyDescent="0.25">
      <c r="B92" s="13" t="s">
        <v>171</v>
      </c>
      <c r="C92" s="14" t="s">
        <v>149</v>
      </c>
    </row>
    <row r="95" spans="2:3" x14ac:dyDescent="0.25">
      <c r="B95" s="3" t="s">
        <v>173</v>
      </c>
    </row>
    <row r="97" spans="2:80" x14ac:dyDescent="0.25">
      <c r="B97" s="13" t="s">
        <v>159</v>
      </c>
      <c r="C97" s="14" t="s">
        <v>174</v>
      </c>
      <c r="D97" s="13" t="s">
        <v>175</v>
      </c>
      <c r="E97" s="13" t="s">
        <v>176</v>
      </c>
      <c r="F97" s="11"/>
    </row>
    <row r="98" spans="2:80" x14ac:dyDescent="0.25">
      <c r="B98" s="105" t="s">
        <v>149</v>
      </c>
      <c r="C98" s="6" t="s">
        <v>149</v>
      </c>
      <c r="D98" s="105" t="s">
        <v>149</v>
      </c>
      <c r="E98" s="105" t="s">
        <v>149</v>
      </c>
    </row>
    <row r="101" spans="2:80" x14ac:dyDescent="0.25">
      <c r="B101" s="3" t="s">
        <v>177</v>
      </c>
      <c r="C101" s="15" t="s">
        <v>149</v>
      </c>
      <c r="D101" s="3"/>
      <c r="E101" s="3"/>
      <c r="F101" s="11"/>
      <c r="G101" s="11"/>
      <c r="H101" s="11"/>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row>
    <row r="103" spans="2:80" x14ac:dyDescent="0.25">
      <c r="B103" s="3" t="s">
        <v>178</v>
      </c>
    </row>
    <row r="105" spans="2:80" x14ac:dyDescent="0.25">
      <c r="B105" s="13" t="s">
        <v>179</v>
      </c>
      <c r="C105" s="14" t="s">
        <v>167</v>
      </c>
      <c r="D105" s="3"/>
    </row>
    <row r="106" spans="2:80" x14ac:dyDescent="0.25">
      <c r="B106" s="105" t="s">
        <v>149</v>
      </c>
      <c r="C106" s="6" t="s">
        <v>149</v>
      </c>
    </row>
    <row r="109" spans="2:80" x14ac:dyDescent="0.25">
      <c r="B109" s="13" t="s">
        <v>180</v>
      </c>
      <c r="C109" s="14" t="s">
        <v>181</v>
      </c>
      <c r="D109" s="3"/>
    </row>
    <row r="110" spans="2:80" x14ac:dyDescent="0.25">
      <c r="B110" s="105" t="s">
        <v>149</v>
      </c>
      <c r="C110" s="6" t="s">
        <v>149</v>
      </c>
    </row>
    <row r="113" spans="2:80" x14ac:dyDescent="0.25">
      <c r="B113" s="3" t="s">
        <v>182</v>
      </c>
    </row>
    <row r="116" spans="2:80" x14ac:dyDescent="0.25">
      <c r="B116" s="3" t="s">
        <v>183</v>
      </c>
    </row>
    <row r="118" spans="2:80" x14ac:dyDescent="0.25">
      <c r="B118" s="13" t="s">
        <v>159</v>
      </c>
      <c r="C118" s="14" t="s">
        <v>184</v>
      </c>
      <c r="D118" s="13" t="s">
        <v>174</v>
      </c>
      <c r="E118" s="13" t="s">
        <v>175</v>
      </c>
      <c r="F118" s="12" t="s">
        <v>176</v>
      </c>
      <c r="G118" s="11"/>
    </row>
    <row r="119" spans="2:80" x14ac:dyDescent="0.25">
      <c r="B119" s="105" t="s">
        <v>149</v>
      </c>
      <c r="C119" s="6" t="s">
        <v>149</v>
      </c>
      <c r="D119" s="105" t="s">
        <v>149</v>
      </c>
      <c r="E119" s="105" t="s">
        <v>149</v>
      </c>
      <c r="F119" s="10" t="s">
        <v>149</v>
      </c>
    </row>
    <row r="122" spans="2:80" x14ac:dyDescent="0.25">
      <c r="B122" s="3" t="s">
        <v>177</v>
      </c>
      <c r="C122" s="15" t="s">
        <v>149</v>
      </c>
      <c r="D122" s="3"/>
      <c r="E122" s="3"/>
      <c r="F122" s="11"/>
      <c r="G122" s="11"/>
      <c r="H122" s="11"/>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row>
    <row r="124" spans="2:80" x14ac:dyDescent="0.25">
      <c r="B124" s="3" t="s">
        <v>178</v>
      </c>
    </row>
    <row r="126" spans="2:80" x14ac:dyDescent="0.25">
      <c r="B126" s="13" t="s">
        <v>179</v>
      </c>
      <c r="C126" s="14" t="s">
        <v>167</v>
      </c>
      <c r="D126" s="3"/>
    </row>
    <row r="127" spans="2:80" x14ac:dyDescent="0.25">
      <c r="B127" s="105" t="s">
        <v>149</v>
      </c>
      <c r="C127" s="6" t="s">
        <v>149</v>
      </c>
    </row>
    <row r="130" spans="2:7" x14ac:dyDescent="0.25">
      <c r="B130" s="13" t="s">
        <v>180</v>
      </c>
      <c r="C130" s="14" t="s">
        <v>181</v>
      </c>
      <c r="D130" s="3"/>
    </row>
    <row r="131" spans="2:7" x14ac:dyDescent="0.25">
      <c r="B131" s="105" t="s">
        <v>149</v>
      </c>
      <c r="C131" s="6" t="s">
        <v>149</v>
      </c>
    </row>
    <row r="134" spans="2:7" x14ac:dyDescent="0.25">
      <c r="B134" s="3" t="s">
        <v>182</v>
      </c>
    </row>
    <row r="137" spans="2:7" x14ac:dyDescent="0.25">
      <c r="B137" s="3" t="s">
        <v>185</v>
      </c>
    </row>
    <row r="138" spans="2:7" x14ac:dyDescent="0.25">
      <c r="B138" s="13" t="s">
        <v>159</v>
      </c>
      <c r="C138" s="14" t="s">
        <v>186</v>
      </c>
      <c r="D138" s="13" t="s">
        <v>187</v>
      </c>
      <c r="E138" s="13" t="s">
        <v>188</v>
      </c>
      <c r="F138" s="12" t="s">
        <v>189</v>
      </c>
      <c r="G138" s="11"/>
    </row>
    <row r="139" spans="2:7" x14ac:dyDescent="0.25">
      <c r="B139" s="105" t="s">
        <v>149</v>
      </c>
      <c r="C139" s="6" t="s">
        <v>149</v>
      </c>
      <c r="D139" s="105" t="s">
        <v>149</v>
      </c>
      <c r="E139" s="105" t="s">
        <v>149</v>
      </c>
      <c r="F139" s="10" t="s">
        <v>149</v>
      </c>
    </row>
    <row r="140" spans="2:7" x14ac:dyDescent="0.25">
      <c r="B140" s="2" t="s">
        <v>190</v>
      </c>
    </row>
  </sheetData>
  <mergeCells count="3">
    <mergeCell ref="B1:E1"/>
    <mergeCell ref="C3:C7"/>
    <mergeCell ref="D3:D7"/>
  </mergeCells>
  <hyperlinks>
    <hyperlink ref="A1" location="Index!A1" display="Index" xr:uid="{6B47048D-9AF6-4403-A7DA-51842B3C94D6}"/>
  </hyperlink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0E7FB-C7B9-4FB6-8EEB-A2B25376394A}">
  <sheetPr codeName="Sheet41"/>
  <dimension ref="A1:CB194"/>
  <sheetViews>
    <sheetView workbookViewId="0">
      <selection activeCell="F16" sqref="F16"/>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col min="9" max="256" width="9.140625" style="2"/>
    <col min="257" max="257" width="5.42578125" style="2" bestFit="1" customWidth="1"/>
    <col min="258" max="258" width="130.85546875" style="2" bestFit="1" customWidth="1"/>
    <col min="259" max="259" width="19.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19.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19.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19.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19.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19.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19.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19.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19.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19.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19.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19.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19.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19.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19.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19.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19.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19.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19.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19.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19.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19.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19.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19.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19.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19.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19.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19.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19.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19.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19.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19.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19.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19.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19.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19.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19.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19.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19.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19.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19.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19.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19.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19.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19.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19.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19.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19.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19.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19.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19.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19.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19.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19.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19.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19.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19.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19.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19.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19.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19.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19.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19.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06" t="s">
        <v>85</v>
      </c>
      <c r="C1" s="206"/>
      <c r="D1" s="206"/>
      <c r="E1" s="206"/>
    </row>
    <row r="3" spans="1:9" ht="15" customHeight="1" x14ac:dyDescent="0.25">
      <c r="B3" s="35" t="s">
        <v>666</v>
      </c>
      <c r="C3" s="207"/>
      <c r="D3" s="208"/>
    </row>
    <row r="4" spans="1:9" ht="15" customHeight="1" x14ac:dyDescent="0.25">
      <c r="B4" s="39" t="s">
        <v>667</v>
      </c>
      <c r="C4" s="207"/>
      <c r="D4" s="208"/>
    </row>
    <row r="5" spans="1:9" ht="15" customHeight="1" x14ac:dyDescent="0.25">
      <c r="B5" s="35"/>
      <c r="C5" s="207"/>
      <c r="D5" s="208"/>
    </row>
    <row r="6" spans="1:9" ht="15" customHeight="1" x14ac:dyDescent="0.25">
      <c r="B6" s="39" t="s">
        <v>115</v>
      </c>
      <c r="C6" s="207"/>
      <c r="D6" s="208"/>
    </row>
    <row r="7" spans="1:9" ht="15" customHeight="1" x14ac:dyDescent="0.25">
      <c r="B7" s="109" t="s">
        <v>668</v>
      </c>
      <c r="C7" s="207"/>
      <c r="D7" s="208"/>
    </row>
    <row r="8" spans="1:9" ht="30" customHeight="1" x14ac:dyDescent="0.25">
      <c r="B8" s="109" t="s">
        <v>669</v>
      </c>
      <c r="C8" s="207"/>
      <c r="D8" s="208"/>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478691</v>
      </c>
      <c r="G15" s="5">
        <v>7001.1</v>
      </c>
      <c r="H15" s="5">
        <v>11.56</v>
      </c>
    </row>
    <row r="16" spans="1:9" x14ac:dyDescent="0.25">
      <c r="B16" s="2" t="s">
        <v>1986</v>
      </c>
      <c r="C16" s="4" t="s">
        <v>140</v>
      </c>
      <c r="D16" s="2" t="s">
        <v>222</v>
      </c>
      <c r="E16" s="2" t="s">
        <v>223</v>
      </c>
      <c r="F16" s="5">
        <v>215516</v>
      </c>
      <c r="G16" s="5">
        <v>6149.21</v>
      </c>
      <c r="H16" s="5">
        <v>10.15</v>
      </c>
    </row>
    <row r="17" spans="2:8" x14ac:dyDescent="0.25">
      <c r="B17" s="2" t="s">
        <v>1964</v>
      </c>
      <c r="C17" s="4" t="s">
        <v>140</v>
      </c>
      <c r="D17" s="2" t="s">
        <v>220</v>
      </c>
      <c r="E17" s="2" t="s">
        <v>224</v>
      </c>
      <c r="F17" s="5">
        <v>446773</v>
      </c>
      <c r="G17" s="5">
        <v>4593.5</v>
      </c>
      <c r="H17" s="5">
        <v>7.59</v>
      </c>
    </row>
    <row r="18" spans="2:8" x14ac:dyDescent="0.25">
      <c r="B18" s="2" t="s">
        <v>2550</v>
      </c>
      <c r="C18" s="4" t="s">
        <v>140</v>
      </c>
      <c r="D18" s="2" t="s">
        <v>225</v>
      </c>
      <c r="E18" s="2" t="s">
        <v>226</v>
      </c>
      <c r="F18" s="5">
        <v>227430</v>
      </c>
      <c r="G18" s="5">
        <v>3777.38</v>
      </c>
      <c r="H18" s="5">
        <v>6.24</v>
      </c>
    </row>
    <row r="19" spans="2:8" x14ac:dyDescent="0.25">
      <c r="B19" s="2" t="s">
        <v>2552</v>
      </c>
      <c r="C19" s="4" t="s">
        <v>140</v>
      </c>
      <c r="D19" s="2" t="s">
        <v>234</v>
      </c>
      <c r="E19" s="2" t="s">
        <v>235</v>
      </c>
      <c r="F19" s="5">
        <v>75500</v>
      </c>
      <c r="G19" s="5">
        <v>2627.21</v>
      </c>
      <c r="H19" s="5">
        <v>4.34</v>
      </c>
    </row>
    <row r="20" spans="2:8" x14ac:dyDescent="0.25">
      <c r="B20" s="2" t="s">
        <v>1984</v>
      </c>
      <c r="C20" s="4" t="s">
        <v>140</v>
      </c>
      <c r="D20" s="2" t="s">
        <v>231</v>
      </c>
      <c r="E20" s="2" t="s">
        <v>232</v>
      </c>
      <c r="F20" s="5">
        <v>563978</v>
      </c>
      <c r="G20" s="5">
        <v>2490.2399999999998</v>
      </c>
      <c r="H20" s="5">
        <v>4.1100000000000003</v>
      </c>
    </row>
    <row r="21" spans="2:8" x14ac:dyDescent="0.25">
      <c r="B21" s="2" t="s">
        <v>1983</v>
      </c>
      <c r="C21" s="4" t="s">
        <v>140</v>
      </c>
      <c r="D21" s="2" t="s">
        <v>225</v>
      </c>
      <c r="E21" s="2" t="s">
        <v>228</v>
      </c>
      <c r="F21" s="5">
        <v>64708</v>
      </c>
      <c r="G21" s="5">
        <v>2469.2199999999998</v>
      </c>
      <c r="H21" s="5">
        <v>4.08</v>
      </c>
    </row>
    <row r="22" spans="2:8" x14ac:dyDescent="0.25">
      <c r="B22" s="2" t="s">
        <v>2551</v>
      </c>
      <c r="C22" s="4" t="s">
        <v>140</v>
      </c>
      <c r="D22" s="2" t="s">
        <v>220</v>
      </c>
      <c r="E22" s="2" t="s">
        <v>233</v>
      </c>
      <c r="F22" s="5">
        <v>176675</v>
      </c>
      <c r="G22" s="5">
        <v>1886.45</v>
      </c>
      <c r="H22" s="5">
        <v>3.12</v>
      </c>
    </row>
    <row r="23" spans="2:8" x14ac:dyDescent="0.25">
      <c r="B23" s="2" t="s">
        <v>2619</v>
      </c>
      <c r="C23" s="4" t="s">
        <v>140</v>
      </c>
      <c r="D23" s="2" t="s">
        <v>390</v>
      </c>
      <c r="E23" s="2" t="s">
        <v>391</v>
      </c>
      <c r="F23" s="5">
        <v>161102</v>
      </c>
      <c r="G23" s="5">
        <v>1886.02</v>
      </c>
      <c r="H23" s="5">
        <v>3.11</v>
      </c>
    </row>
    <row r="24" spans="2:8" x14ac:dyDescent="0.25">
      <c r="B24" s="2" t="s">
        <v>1952</v>
      </c>
      <c r="C24" s="4" t="s">
        <v>140</v>
      </c>
      <c r="D24" s="2" t="s">
        <v>220</v>
      </c>
      <c r="E24" s="2" t="s">
        <v>236</v>
      </c>
      <c r="F24" s="5">
        <v>93675</v>
      </c>
      <c r="G24" s="5">
        <v>1709.8</v>
      </c>
      <c r="H24" s="5">
        <v>2.82</v>
      </c>
    </row>
    <row r="25" spans="2:8" x14ac:dyDescent="0.25">
      <c r="B25" s="2" t="s">
        <v>392</v>
      </c>
      <c r="C25" s="4" t="s">
        <v>140</v>
      </c>
      <c r="D25" s="2" t="s">
        <v>220</v>
      </c>
      <c r="E25" s="2" t="s">
        <v>393</v>
      </c>
      <c r="F25" s="5">
        <v>244200</v>
      </c>
      <c r="G25" s="5">
        <v>1564.1</v>
      </c>
      <c r="H25" s="5">
        <v>2.58</v>
      </c>
    </row>
    <row r="26" spans="2:8" x14ac:dyDescent="0.25">
      <c r="B26" s="2" t="s">
        <v>2561</v>
      </c>
      <c r="C26" s="4" t="s">
        <v>140</v>
      </c>
      <c r="D26" s="2" t="s">
        <v>231</v>
      </c>
      <c r="E26" s="2" t="s">
        <v>256</v>
      </c>
      <c r="F26" s="5">
        <v>56805</v>
      </c>
      <c r="G26" s="5">
        <v>1409.64</v>
      </c>
      <c r="H26" s="5">
        <v>2.33</v>
      </c>
    </row>
    <row r="27" spans="2:8" x14ac:dyDescent="0.25">
      <c r="B27" s="2" t="s">
        <v>2620</v>
      </c>
      <c r="C27" s="4" t="s">
        <v>140</v>
      </c>
      <c r="D27" s="2" t="s">
        <v>261</v>
      </c>
      <c r="E27" s="2" t="s">
        <v>394</v>
      </c>
      <c r="F27" s="5">
        <v>17710</v>
      </c>
      <c r="G27" s="5">
        <v>1215.42</v>
      </c>
      <c r="H27" s="5">
        <v>2.0099999999999998</v>
      </c>
    </row>
    <row r="28" spans="2:8" x14ac:dyDescent="0.25">
      <c r="B28" s="2" t="s">
        <v>2621</v>
      </c>
      <c r="C28" s="4" t="s">
        <v>140</v>
      </c>
      <c r="D28" s="2" t="s">
        <v>225</v>
      </c>
      <c r="E28" s="2" t="s">
        <v>395</v>
      </c>
      <c r="F28" s="5">
        <v>67361</v>
      </c>
      <c r="G28" s="5">
        <v>1061.6099999999999</v>
      </c>
      <c r="H28" s="5">
        <v>1.75</v>
      </c>
    </row>
    <row r="29" spans="2:8" x14ac:dyDescent="0.25">
      <c r="B29" s="2" t="s">
        <v>2622</v>
      </c>
      <c r="C29" s="4" t="s">
        <v>140</v>
      </c>
      <c r="D29" s="2" t="s">
        <v>396</v>
      </c>
      <c r="E29" s="2" t="s">
        <v>397</v>
      </c>
      <c r="F29" s="5">
        <v>112057</v>
      </c>
      <c r="G29" s="5">
        <v>990.81</v>
      </c>
      <c r="H29" s="5">
        <v>1.64</v>
      </c>
    </row>
    <row r="30" spans="2:8" x14ac:dyDescent="0.25">
      <c r="B30" s="2" t="s">
        <v>1962</v>
      </c>
      <c r="C30" s="4" t="s">
        <v>140</v>
      </c>
      <c r="D30" s="2" t="s">
        <v>229</v>
      </c>
      <c r="E30" s="2" t="s">
        <v>230</v>
      </c>
      <c r="F30" s="5">
        <v>26543</v>
      </c>
      <c r="G30" s="5">
        <v>981.44</v>
      </c>
      <c r="H30" s="5">
        <v>1.62</v>
      </c>
    </row>
    <row r="31" spans="2:8" x14ac:dyDescent="0.25">
      <c r="B31" s="2" t="s">
        <v>2624</v>
      </c>
      <c r="C31" s="4" t="s">
        <v>140</v>
      </c>
      <c r="D31" s="2" t="s">
        <v>248</v>
      </c>
      <c r="E31" s="2" t="s">
        <v>399</v>
      </c>
      <c r="F31" s="5">
        <v>68687</v>
      </c>
      <c r="G31" s="5">
        <v>974.29</v>
      </c>
      <c r="H31" s="5">
        <v>1.61</v>
      </c>
    </row>
    <row r="32" spans="2:8" x14ac:dyDescent="0.25">
      <c r="B32" s="2" t="s">
        <v>1968</v>
      </c>
      <c r="C32" s="4" t="s">
        <v>140</v>
      </c>
      <c r="D32" s="2" t="s">
        <v>371</v>
      </c>
      <c r="E32" s="2" t="s">
        <v>400</v>
      </c>
      <c r="F32" s="5">
        <v>302377</v>
      </c>
      <c r="G32" s="5">
        <v>960.05</v>
      </c>
      <c r="H32" s="5">
        <v>1.59</v>
      </c>
    </row>
    <row r="33" spans="2:8" x14ac:dyDescent="0.25">
      <c r="B33" s="2" t="s">
        <v>2623</v>
      </c>
      <c r="C33" s="4" t="s">
        <v>140</v>
      </c>
      <c r="D33" s="2" t="s">
        <v>396</v>
      </c>
      <c r="E33" s="2" t="s">
        <v>398</v>
      </c>
      <c r="F33" s="5">
        <v>56981</v>
      </c>
      <c r="G33" s="5">
        <v>941.07</v>
      </c>
      <c r="H33" s="5">
        <v>1.55</v>
      </c>
    </row>
    <row r="34" spans="2:8" x14ac:dyDescent="0.25">
      <c r="B34" s="2" t="s">
        <v>2625</v>
      </c>
      <c r="C34" s="4" t="s">
        <v>140</v>
      </c>
      <c r="D34" s="2" t="s">
        <v>396</v>
      </c>
      <c r="E34" s="2" t="s">
        <v>401</v>
      </c>
      <c r="F34" s="5">
        <v>8432</v>
      </c>
      <c r="G34" s="5">
        <v>858.96</v>
      </c>
      <c r="H34" s="5">
        <v>1.42</v>
      </c>
    </row>
    <row r="35" spans="2:8" x14ac:dyDescent="0.25">
      <c r="B35" s="2" t="s">
        <v>2626</v>
      </c>
      <c r="C35" s="4" t="s">
        <v>140</v>
      </c>
      <c r="D35" s="2" t="s">
        <v>229</v>
      </c>
      <c r="E35" s="2" t="s">
        <v>402</v>
      </c>
      <c r="F35" s="5">
        <v>28689</v>
      </c>
      <c r="G35" s="5">
        <v>848.58</v>
      </c>
      <c r="H35" s="5">
        <v>1.4</v>
      </c>
    </row>
    <row r="36" spans="2:8" x14ac:dyDescent="0.25">
      <c r="B36" s="2" t="s">
        <v>2627</v>
      </c>
      <c r="C36" s="4" t="s">
        <v>140</v>
      </c>
      <c r="D36" s="2" t="s">
        <v>371</v>
      </c>
      <c r="E36" s="2" t="s">
        <v>403</v>
      </c>
      <c r="F36" s="5">
        <v>290066</v>
      </c>
      <c r="G36" s="5">
        <v>752.14</v>
      </c>
      <c r="H36" s="5">
        <v>1.24</v>
      </c>
    </row>
    <row r="37" spans="2:8" x14ac:dyDescent="0.25">
      <c r="B37" s="2" t="s">
        <v>2556</v>
      </c>
      <c r="C37" s="4" t="s">
        <v>140</v>
      </c>
      <c r="D37" s="2" t="s">
        <v>242</v>
      </c>
      <c r="E37" s="2" t="s">
        <v>243</v>
      </c>
      <c r="F37" s="5">
        <v>7340</v>
      </c>
      <c r="G37" s="5">
        <v>746.28</v>
      </c>
      <c r="H37" s="5">
        <v>1.23</v>
      </c>
    </row>
    <row r="38" spans="2:8" x14ac:dyDescent="0.25">
      <c r="B38" s="2" t="s">
        <v>2628</v>
      </c>
      <c r="C38" s="4" t="s">
        <v>140</v>
      </c>
      <c r="D38" s="2" t="s">
        <v>361</v>
      </c>
      <c r="E38" s="2" t="s">
        <v>404</v>
      </c>
      <c r="F38" s="5">
        <v>516652</v>
      </c>
      <c r="G38" s="5">
        <v>702.39</v>
      </c>
      <c r="H38" s="5">
        <v>1.1599999999999999</v>
      </c>
    </row>
    <row r="39" spans="2:8" x14ac:dyDescent="0.25">
      <c r="B39" s="2" t="s">
        <v>2629</v>
      </c>
      <c r="C39" s="4" t="s">
        <v>140</v>
      </c>
      <c r="D39" s="2" t="s">
        <v>220</v>
      </c>
      <c r="E39" s="2" t="s">
        <v>405</v>
      </c>
      <c r="F39" s="5">
        <v>42075</v>
      </c>
      <c r="G39" s="5">
        <v>645.45000000000005</v>
      </c>
      <c r="H39" s="5">
        <v>1.07</v>
      </c>
    </row>
    <row r="40" spans="2:8" x14ac:dyDescent="0.25">
      <c r="B40" s="2" t="s">
        <v>502</v>
      </c>
      <c r="C40" s="4" t="s">
        <v>140</v>
      </c>
      <c r="D40" s="2" t="s">
        <v>503</v>
      </c>
      <c r="E40" s="2" t="s">
        <v>504</v>
      </c>
      <c r="F40" s="5">
        <v>247550</v>
      </c>
      <c r="G40" s="5">
        <v>624.44000000000005</v>
      </c>
      <c r="H40" s="5">
        <v>1.03</v>
      </c>
    </row>
    <row r="41" spans="2:8" x14ac:dyDescent="0.25">
      <c r="B41" s="2" t="s">
        <v>2653</v>
      </c>
      <c r="C41" s="4" t="s">
        <v>140</v>
      </c>
      <c r="D41" s="2" t="s">
        <v>513</v>
      </c>
      <c r="E41" s="2" t="s">
        <v>514</v>
      </c>
      <c r="F41" s="5">
        <v>144563</v>
      </c>
      <c r="G41" s="5">
        <v>587.14</v>
      </c>
      <c r="H41" s="5">
        <v>0.97</v>
      </c>
    </row>
    <row r="42" spans="2:8" x14ac:dyDescent="0.25">
      <c r="B42" s="2" t="s">
        <v>1965</v>
      </c>
      <c r="C42" s="4" t="s">
        <v>140</v>
      </c>
      <c r="D42" s="2" t="s">
        <v>406</v>
      </c>
      <c r="E42" s="2" t="s">
        <v>407</v>
      </c>
      <c r="F42" s="5">
        <v>22699</v>
      </c>
      <c r="G42" s="5">
        <v>568.84</v>
      </c>
      <c r="H42" s="5">
        <v>0.94</v>
      </c>
    </row>
    <row r="43" spans="2:8" x14ac:dyDescent="0.25">
      <c r="B43" s="2" t="s">
        <v>2729</v>
      </c>
      <c r="C43" s="4" t="s">
        <v>140</v>
      </c>
      <c r="D43" s="2" t="s">
        <v>244</v>
      </c>
      <c r="E43" s="2" t="s">
        <v>670</v>
      </c>
      <c r="F43" s="5">
        <v>46965</v>
      </c>
      <c r="G43" s="5">
        <v>567.16999999999996</v>
      </c>
      <c r="H43" s="5">
        <v>0.94</v>
      </c>
    </row>
    <row r="44" spans="2:8" x14ac:dyDescent="0.25">
      <c r="B44" s="2" t="s">
        <v>2630</v>
      </c>
      <c r="C44" s="4" t="s">
        <v>140</v>
      </c>
      <c r="D44" s="2" t="s">
        <v>261</v>
      </c>
      <c r="E44" s="2" t="s">
        <v>408</v>
      </c>
      <c r="F44" s="5">
        <v>34472</v>
      </c>
      <c r="G44" s="5">
        <v>560.96</v>
      </c>
      <c r="H44" s="5">
        <v>0.93</v>
      </c>
    </row>
    <row r="45" spans="2:8" x14ac:dyDescent="0.25">
      <c r="B45" s="2" t="s">
        <v>2730</v>
      </c>
      <c r="C45" s="4" t="s">
        <v>140</v>
      </c>
      <c r="D45" s="2" t="s">
        <v>396</v>
      </c>
      <c r="E45" s="2" t="s">
        <v>671</v>
      </c>
      <c r="F45" s="5">
        <v>7173</v>
      </c>
      <c r="G45" s="5">
        <v>549.99</v>
      </c>
      <c r="H45" s="5">
        <v>0.91</v>
      </c>
    </row>
    <row r="46" spans="2:8" x14ac:dyDescent="0.25">
      <c r="B46" s="2" t="s">
        <v>2657</v>
      </c>
      <c r="C46" s="4" t="s">
        <v>140</v>
      </c>
      <c r="D46" s="2" t="s">
        <v>520</v>
      </c>
      <c r="E46" s="2" t="s">
        <v>521</v>
      </c>
      <c r="F46" s="5">
        <v>92908</v>
      </c>
      <c r="G46" s="5">
        <v>538.26</v>
      </c>
      <c r="H46" s="5">
        <v>0.89</v>
      </c>
    </row>
    <row r="47" spans="2:8" x14ac:dyDescent="0.25">
      <c r="B47" s="2" t="s">
        <v>2731</v>
      </c>
      <c r="C47" s="4" t="s">
        <v>140</v>
      </c>
      <c r="D47" s="2" t="s">
        <v>672</v>
      </c>
      <c r="E47" s="2" t="s">
        <v>673</v>
      </c>
      <c r="F47" s="5">
        <v>16857</v>
      </c>
      <c r="G47" s="5">
        <v>529.65</v>
      </c>
      <c r="H47" s="5">
        <v>0.87</v>
      </c>
    </row>
    <row r="48" spans="2:8" x14ac:dyDescent="0.25">
      <c r="B48" s="2" t="s">
        <v>2631</v>
      </c>
      <c r="C48" s="4" t="s">
        <v>140</v>
      </c>
      <c r="D48" s="2" t="s">
        <v>225</v>
      </c>
      <c r="E48" s="2" t="s">
        <v>409</v>
      </c>
      <c r="F48" s="5">
        <v>39618</v>
      </c>
      <c r="G48" s="5">
        <v>528.37</v>
      </c>
      <c r="H48" s="5">
        <v>0.87</v>
      </c>
    </row>
    <row r="49" spans="2:8" x14ac:dyDescent="0.25">
      <c r="B49" s="2" t="s">
        <v>2646</v>
      </c>
      <c r="C49" s="4" t="s">
        <v>140</v>
      </c>
      <c r="D49" s="2" t="s">
        <v>242</v>
      </c>
      <c r="E49" s="2" t="s">
        <v>505</v>
      </c>
      <c r="F49" s="5">
        <v>23421</v>
      </c>
      <c r="G49" s="5">
        <v>509.41</v>
      </c>
      <c r="H49" s="5">
        <v>0.84</v>
      </c>
    </row>
    <row r="50" spans="2:8" x14ac:dyDescent="0.25">
      <c r="B50" s="2" t="s">
        <v>2632</v>
      </c>
      <c r="C50" s="4" t="s">
        <v>140</v>
      </c>
      <c r="D50" s="2" t="s">
        <v>361</v>
      </c>
      <c r="E50" s="2" t="s">
        <v>410</v>
      </c>
      <c r="F50" s="5">
        <v>60745</v>
      </c>
      <c r="G50" s="5">
        <v>497.29</v>
      </c>
      <c r="H50" s="5">
        <v>0.82</v>
      </c>
    </row>
    <row r="51" spans="2:8" x14ac:dyDescent="0.25">
      <c r="B51" s="2" t="s">
        <v>2559</v>
      </c>
      <c r="C51" s="4" t="s">
        <v>140</v>
      </c>
      <c r="D51" s="2" t="s">
        <v>248</v>
      </c>
      <c r="E51" s="2" t="s">
        <v>249</v>
      </c>
      <c r="F51" s="5">
        <v>7720</v>
      </c>
      <c r="G51" s="5">
        <v>472.55</v>
      </c>
      <c r="H51" s="5">
        <v>0.78</v>
      </c>
    </row>
    <row r="52" spans="2:8" x14ac:dyDescent="0.25">
      <c r="B52" s="2" t="s">
        <v>2732</v>
      </c>
      <c r="C52" s="4" t="s">
        <v>140</v>
      </c>
      <c r="D52" s="2" t="s">
        <v>248</v>
      </c>
      <c r="E52" s="2" t="s">
        <v>674</v>
      </c>
      <c r="F52" s="5">
        <v>33357</v>
      </c>
      <c r="G52" s="5">
        <v>450.65</v>
      </c>
      <c r="H52" s="5">
        <v>0.74</v>
      </c>
    </row>
    <row r="53" spans="2:8" x14ac:dyDescent="0.25">
      <c r="B53" s="2" t="s">
        <v>1982</v>
      </c>
      <c r="C53" s="4" t="s">
        <v>140</v>
      </c>
      <c r="D53" s="2" t="s">
        <v>252</v>
      </c>
      <c r="E53" s="2" t="s">
        <v>253</v>
      </c>
      <c r="F53" s="5">
        <v>39982</v>
      </c>
      <c r="G53" s="5">
        <v>447</v>
      </c>
      <c r="H53" s="5">
        <v>0.74</v>
      </c>
    </row>
    <row r="54" spans="2:8" x14ac:dyDescent="0.25">
      <c r="B54" s="2" t="s">
        <v>2573</v>
      </c>
      <c r="C54" s="4" t="s">
        <v>140</v>
      </c>
      <c r="D54" s="2" t="s">
        <v>225</v>
      </c>
      <c r="E54" s="2" t="s">
        <v>283</v>
      </c>
      <c r="F54" s="5">
        <v>89650</v>
      </c>
      <c r="G54" s="5">
        <v>428.66</v>
      </c>
      <c r="H54" s="5">
        <v>0.71</v>
      </c>
    </row>
    <row r="55" spans="2:8" x14ac:dyDescent="0.25">
      <c r="B55" s="2" t="s">
        <v>2733</v>
      </c>
      <c r="C55" s="4" t="s">
        <v>140</v>
      </c>
      <c r="D55" s="2" t="s">
        <v>288</v>
      </c>
      <c r="E55" s="2" t="s">
        <v>675</v>
      </c>
      <c r="F55" s="5">
        <v>6386</v>
      </c>
      <c r="G55" s="5">
        <v>405.7</v>
      </c>
      <c r="H55" s="5">
        <v>0.67</v>
      </c>
    </row>
    <row r="56" spans="2:8" x14ac:dyDescent="0.25">
      <c r="B56" s="2" t="s">
        <v>2734</v>
      </c>
      <c r="C56" s="4" t="s">
        <v>140</v>
      </c>
      <c r="D56" s="2" t="s">
        <v>273</v>
      </c>
      <c r="E56" s="2" t="s">
        <v>676</v>
      </c>
      <c r="F56" s="5">
        <v>28628</v>
      </c>
      <c r="G56" s="5">
        <v>401.12</v>
      </c>
      <c r="H56" s="5">
        <v>0.66</v>
      </c>
    </row>
    <row r="57" spans="2:8" x14ac:dyDescent="0.25">
      <c r="B57" s="2" t="s">
        <v>2735</v>
      </c>
      <c r="C57" s="4" t="s">
        <v>140</v>
      </c>
      <c r="D57" s="2" t="s">
        <v>406</v>
      </c>
      <c r="E57" s="2" t="s">
        <v>677</v>
      </c>
      <c r="F57" s="5">
        <v>7503</v>
      </c>
      <c r="G57" s="5">
        <v>390.04</v>
      </c>
      <c r="H57" s="5">
        <v>0.64</v>
      </c>
    </row>
    <row r="58" spans="2:8" x14ac:dyDescent="0.25">
      <c r="B58" s="2" t="s">
        <v>2577</v>
      </c>
      <c r="C58" s="4" t="s">
        <v>140</v>
      </c>
      <c r="D58" s="2" t="s">
        <v>273</v>
      </c>
      <c r="E58" s="2" t="s">
        <v>287</v>
      </c>
      <c r="F58" s="5">
        <v>67288</v>
      </c>
      <c r="G58" s="5">
        <v>387.98</v>
      </c>
      <c r="H58" s="5">
        <v>0.64</v>
      </c>
    </row>
    <row r="59" spans="2:8" x14ac:dyDescent="0.25">
      <c r="B59" s="2" t="s">
        <v>1961</v>
      </c>
      <c r="C59" s="4" t="s">
        <v>140</v>
      </c>
      <c r="D59" s="2" t="s">
        <v>396</v>
      </c>
      <c r="E59" s="2" t="s">
        <v>430</v>
      </c>
      <c r="F59" s="5">
        <v>8265</v>
      </c>
      <c r="G59" s="5">
        <v>381.97</v>
      </c>
      <c r="H59" s="5">
        <v>0.63</v>
      </c>
    </row>
    <row r="60" spans="2:8" x14ac:dyDescent="0.25">
      <c r="B60" s="2" t="s">
        <v>2736</v>
      </c>
      <c r="C60" s="4" t="s">
        <v>140</v>
      </c>
      <c r="D60" s="2" t="s">
        <v>396</v>
      </c>
      <c r="E60" s="2" t="s">
        <v>678</v>
      </c>
      <c r="F60" s="5">
        <v>8679</v>
      </c>
      <c r="G60" s="5">
        <v>333.24</v>
      </c>
      <c r="H60" s="5">
        <v>0.55000000000000004</v>
      </c>
    </row>
    <row r="61" spans="2:8" x14ac:dyDescent="0.25">
      <c r="B61" s="2" t="s">
        <v>2634</v>
      </c>
      <c r="C61" s="4" t="s">
        <v>140</v>
      </c>
      <c r="D61" s="2" t="s">
        <v>225</v>
      </c>
      <c r="E61" s="2" t="s">
        <v>444</v>
      </c>
      <c r="F61" s="5">
        <v>5820</v>
      </c>
      <c r="G61" s="5">
        <v>317.11</v>
      </c>
      <c r="H61" s="5">
        <v>0.52</v>
      </c>
    </row>
    <row r="62" spans="2:8" x14ac:dyDescent="0.25">
      <c r="B62" s="2" t="s">
        <v>2656</v>
      </c>
      <c r="C62" s="4" t="s">
        <v>140</v>
      </c>
      <c r="D62" s="2" t="s">
        <v>222</v>
      </c>
      <c r="E62" s="2" t="s">
        <v>519</v>
      </c>
      <c r="F62" s="5">
        <v>60452</v>
      </c>
      <c r="G62" s="5">
        <v>303.68</v>
      </c>
      <c r="H62" s="5">
        <v>0.5</v>
      </c>
    </row>
    <row r="63" spans="2:8" x14ac:dyDescent="0.25">
      <c r="B63" s="2" t="s">
        <v>2574</v>
      </c>
      <c r="C63" s="4" t="s">
        <v>140</v>
      </c>
      <c r="D63" s="2" t="s">
        <v>248</v>
      </c>
      <c r="E63" s="2" t="s">
        <v>284</v>
      </c>
      <c r="F63" s="5">
        <v>8077</v>
      </c>
      <c r="G63" s="5">
        <v>296.47000000000003</v>
      </c>
      <c r="H63" s="5">
        <v>0.49</v>
      </c>
    </row>
    <row r="64" spans="2:8" x14ac:dyDescent="0.25">
      <c r="B64" s="2" t="s">
        <v>2666</v>
      </c>
      <c r="C64" s="4" t="s">
        <v>140</v>
      </c>
      <c r="D64" s="2" t="s">
        <v>349</v>
      </c>
      <c r="E64" s="2" t="s">
        <v>530</v>
      </c>
      <c r="F64" s="5">
        <v>31648</v>
      </c>
      <c r="G64" s="5">
        <v>170.17</v>
      </c>
      <c r="H64" s="5">
        <v>0.28000000000000003</v>
      </c>
    </row>
    <row r="65" spans="2:8" x14ac:dyDescent="0.25">
      <c r="B65" s="2" t="s">
        <v>2667</v>
      </c>
      <c r="C65" s="4" t="s">
        <v>140</v>
      </c>
      <c r="D65" s="2" t="s">
        <v>242</v>
      </c>
      <c r="E65" s="2" t="s">
        <v>531</v>
      </c>
      <c r="F65" s="5">
        <v>762</v>
      </c>
      <c r="G65" s="5">
        <v>5.87</v>
      </c>
      <c r="H65" s="5">
        <v>0.01</v>
      </c>
    </row>
    <row r="66" spans="2:8" x14ac:dyDescent="0.25">
      <c r="B66" s="3" t="s">
        <v>200</v>
      </c>
      <c r="C66" s="15"/>
      <c r="D66" s="3"/>
      <c r="E66" s="3"/>
      <c r="F66" s="11"/>
      <c r="G66" s="11">
        <f>SUM(G12:G65)</f>
        <v>60496.090000000018</v>
      </c>
      <c r="H66" s="11">
        <f>SUM(H12:H65)</f>
        <v>99.889999999999972</v>
      </c>
    </row>
    <row r="67" spans="2:8" x14ac:dyDescent="0.25">
      <c r="B67" s="31" t="s">
        <v>120</v>
      </c>
      <c r="C67" s="32" t="s">
        <v>121</v>
      </c>
      <c r="D67" s="31" t="s">
        <v>122</v>
      </c>
      <c r="E67" s="31" t="s">
        <v>123</v>
      </c>
      <c r="F67" s="30" t="s">
        <v>124</v>
      </c>
      <c r="G67" s="30" t="s">
        <v>125</v>
      </c>
      <c r="H67" s="30" t="s">
        <v>126</v>
      </c>
    </row>
    <row r="68" spans="2:8" x14ac:dyDescent="0.25">
      <c r="B68" s="3" t="s">
        <v>127</v>
      </c>
    </row>
    <row r="69" spans="2:8" x14ac:dyDescent="0.25">
      <c r="B69" s="3" t="s">
        <v>128</v>
      </c>
    </row>
    <row r="70" spans="2:8" x14ac:dyDescent="0.25">
      <c r="B70" s="3" t="s">
        <v>553</v>
      </c>
    </row>
    <row r="71" spans="2:8" x14ac:dyDescent="0.25">
      <c r="B71" s="2" t="s">
        <v>2675</v>
      </c>
      <c r="C71" s="4">
        <v>7.92</v>
      </c>
      <c r="D71" s="2" t="s">
        <v>134</v>
      </c>
      <c r="E71" s="2" t="s">
        <v>554</v>
      </c>
      <c r="F71" s="5">
        <v>2519</v>
      </c>
      <c r="G71" s="5">
        <v>0.72</v>
      </c>
      <c r="H71" s="5">
        <v>0</v>
      </c>
    </row>
    <row r="72" spans="2:8" x14ac:dyDescent="0.25">
      <c r="B72" s="3" t="s">
        <v>135</v>
      </c>
      <c r="C72" s="15"/>
      <c r="D72" s="3"/>
      <c r="E72" s="3"/>
      <c r="F72" s="11"/>
      <c r="G72" s="11">
        <f>SUM(G67:G71)</f>
        <v>0.72</v>
      </c>
      <c r="H72" s="11">
        <f>SUM(H67:H71)</f>
        <v>0</v>
      </c>
    </row>
    <row r="73" spans="2:8" x14ac:dyDescent="0.25">
      <c r="B73" s="3" t="s">
        <v>491</v>
      </c>
      <c r="C73" s="15"/>
      <c r="D73" s="3"/>
      <c r="E73" s="3"/>
      <c r="F73" s="11"/>
      <c r="G73" s="11">
        <v>84.74</v>
      </c>
      <c r="H73" s="11">
        <v>0.14000000000000001</v>
      </c>
    </row>
    <row r="74" spans="2:8" x14ac:dyDescent="0.25">
      <c r="B74" s="3" t="s">
        <v>142</v>
      </c>
      <c r="C74" s="15"/>
      <c r="D74" s="3"/>
      <c r="E74" s="3"/>
      <c r="F74" s="11"/>
      <c r="G74" s="11">
        <v>60581.549999999996</v>
      </c>
      <c r="H74" s="11">
        <v>100.03</v>
      </c>
    </row>
    <row r="75" spans="2:8" x14ac:dyDescent="0.25">
      <c r="B75" s="3" t="s">
        <v>143</v>
      </c>
      <c r="C75" s="15"/>
      <c r="D75" s="3"/>
      <c r="E75" s="3"/>
      <c r="F75" s="11"/>
      <c r="G75" s="11">
        <v>-25.294291799999186</v>
      </c>
      <c r="H75" s="11">
        <v>-3.0000000000001137E-2</v>
      </c>
    </row>
    <row r="76" spans="2:8" x14ac:dyDescent="0.25">
      <c r="B76" s="3" t="s">
        <v>144</v>
      </c>
      <c r="C76" s="15"/>
      <c r="D76" s="3"/>
      <c r="E76" s="3"/>
      <c r="F76" s="11"/>
      <c r="G76" s="11">
        <v>60556.255708199998</v>
      </c>
      <c r="H76" s="11">
        <v>100</v>
      </c>
    </row>
    <row r="77" spans="2:8" x14ac:dyDescent="0.25">
      <c r="B77" s="2" t="s">
        <v>145</v>
      </c>
    </row>
    <row r="78" spans="2:8" x14ac:dyDescent="0.25">
      <c r="B78" s="3" t="s">
        <v>146</v>
      </c>
    </row>
    <row r="79" spans="2:8" x14ac:dyDescent="0.25">
      <c r="B79" s="3" t="s">
        <v>147</v>
      </c>
      <c r="C79" s="4" t="s">
        <v>148</v>
      </c>
    </row>
    <row r="80" spans="2:8" x14ac:dyDescent="0.25">
      <c r="B80" s="3" t="s">
        <v>150</v>
      </c>
      <c r="C80" s="4" t="s">
        <v>149</v>
      </c>
    </row>
    <row r="81" spans="2:3" x14ac:dyDescent="0.25">
      <c r="B81" s="3" t="s">
        <v>202</v>
      </c>
      <c r="C81" s="4" t="s">
        <v>149</v>
      </c>
    </row>
    <row r="82" spans="2:3" x14ac:dyDescent="0.25">
      <c r="B82" s="3" t="s">
        <v>151</v>
      </c>
      <c r="C82" s="4" t="s">
        <v>152</v>
      </c>
    </row>
    <row r="83" spans="2:3" x14ac:dyDescent="0.25">
      <c r="B83" s="3" t="s">
        <v>679</v>
      </c>
      <c r="C83" s="15"/>
    </row>
    <row r="84" spans="2:3" x14ac:dyDescent="0.25">
      <c r="B84" s="3" t="s">
        <v>680</v>
      </c>
      <c r="C84" s="15"/>
    </row>
    <row r="85" spans="2:3" x14ac:dyDescent="0.25">
      <c r="B85" s="3" t="s">
        <v>681</v>
      </c>
      <c r="C85" s="15"/>
    </row>
    <row r="86" spans="2:3" x14ac:dyDescent="0.25">
      <c r="B86" s="3" t="s">
        <v>682</v>
      </c>
      <c r="C86" s="15"/>
    </row>
    <row r="87" spans="2:3" x14ac:dyDescent="0.25">
      <c r="B87" s="3" t="s">
        <v>683</v>
      </c>
      <c r="C87" s="15"/>
    </row>
    <row r="88" spans="2:3" x14ac:dyDescent="0.25">
      <c r="B88" s="2" t="s">
        <v>153</v>
      </c>
    </row>
    <row r="89" spans="2:3" x14ac:dyDescent="0.25">
      <c r="B89" s="2" t="s">
        <v>204</v>
      </c>
    </row>
    <row r="92" spans="2:3" x14ac:dyDescent="0.25">
      <c r="B92" s="13" t="s">
        <v>2546</v>
      </c>
      <c r="C92" s="14"/>
    </row>
    <row r="93" spans="2:3" ht="30" x14ac:dyDescent="0.25">
      <c r="B93" s="13" t="s">
        <v>205</v>
      </c>
      <c r="C93" s="153" t="s">
        <v>206</v>
      </c>
    </row>
    <row r="94" spans="2:3" x14ac:dyDescent="0.25">
      <c r="B94" s="105" t="s">
        <v>207</v>
      </c>
      <c r="C94" s="111" t="s">
        <v>3515</v>
      </c>
    </row>
    <row r="95" spans="2:3" x14ac:dyDescent="0.25">
      <c r="B95" s="105" t="s">
        <v>208</v>
      </c>
      <c r="C95" s="111" t="s">
        <v>3515</v>
      </c>
    </row>
    <row r="96" spans="2:3" x14ac:dyDescent="0.25">
      <c r="B96" s="105" t="s">
        <v>209</v>
      </c>
      <c r="C96" s="111" t="s">
        <v>3515</v>
      </c>
    </row>
    <row r="97" spans="2:7" x14ac:dyDescent="0.25">
      <c r="B97" s="105" t="s">
        <v>210</v>
      </c>
      <c r="C97" s="111" t="s">
        <v>3515</v>
      </c>
    </row>
    <row r="98" spans="2:7" x14ac:dyDescent="0.25">
      <c r="B98" s="105" t="s">
        <v>211</v>
      </c>
      <c r="C98" s="111" t="s">
        <v>3515</v>
      </c>
    </row>
    <row r="99" spans="2:7" x14ac:dyDescent="0.25">
      <c r="B99" s="105" t="s">
        <v>212</v>
      </c>
      <c r="C99" s="111" t="s">
        <v>3515</v>
      </c>
    </row>
    <row r="100" spans="2:7" x14ac:dyDescent="0.25">
      <c r="B100" s="13" t="s">
        <v>213</v>
      </c>
      <c r="C100" s="111" t="s">
        <v>3515</v>
      </c>
    </row>
    <row r="102" spans="2:7" x14ac:dyDescent="0.25">
      <c r="B102" s="105" t="s">
        <v>154</v>
      </c>
      <c r="C102" s="6"/>
      <c r="D102" s="105"/>
    </row>
    <row r="103" spans="2:7" ht="30" x14ac:dyDescent="0.25">
      <c r="B103" s="7" t="s">
        <v>155</v>
      </c>
      <c r="C103" s="8" t="s">
        <v>156</v>
      </c>
      <c r="D103" s="7" t="s">
        <v>157</v>
      </c>
    </row>
    <row r="104" spans="2:7" x14ac:dyDescent="0.25">
      <c r="B104" s="105" t="s">
        <v>149</v>
      </c>
      <c r="C104" s="6" t="s">
        <v>149</v>
      </c>
      <c r="D104" s="105" t="s">
        <v>149</v>
      </c>
    </row>
    <row r="106" spans="2:7" x14ac:dyDescent="0.25">
      <c r="B106" s="13" t="s">
        <v>158</v>
      </c>
      <c r="C106" s="23">
        <v>45322</v>
      </c>
      <c r="D106" s="105"/>
      <c r="E106" s="16"/>
      <c r="F106" s="22"/>
    </row>
    <row r="107" spans="2:7" x14ac:dyDescent="0.25">
      <c r="B107" s="13" t="s">
        <v>159</v>
      </c>
      <c r="C107" s="14" t="s">
        <v>160</v>
      </c>
      <c r="D107" s="13" t="s">
        <v>161</v>
      </c>
      <c r="E107" s="17" t="s">
        <v>162</v>
      </c>
      <c r="F107" s="12" t="s">
        <v>163</v>
      </c>
      <c r="G107" s="11"/>
    </row>
    <row r="108" spans="2:7" x14ac:dyDescent="0.25">
      <c r="B108" s="20" t="s">
        <v>149</v>
      </c>
      <c r="C108" s="21" t="s">
        <v>149</v>
      </c>
      <c r="D108" s="20" t="s">
        <v>149</v>
      </c>
      <c r="E108" s="19" t="s">
        <v>149</v>
      </c>
      <c r="F108" s="18" t="s">
        <v>149</v>
      </c>
    </row>
    <row r="111" spans="2:7" x14ac:dyDescent="0.25">
      <c r="B111" s="3" t="s">
        <v>164</v>
      </c>
    </row>
    <row r="112" spans="2:7" x14ac:dyDescent="0.25">
      <c r="B112" s="3"/>
    </row>
    <row r="113" spans="2:6" x14ac:dyDescent="0.25">
      <c r="B113" s="3" t="s">
        <v>165</v>
      </c>
    </row>
    <row r="114" spans="2:6" x14ac:dyDescent="0.25">
      <c r="B114" s="13" t="s">
        <v>166</v>
      </c>
      <c r="C114" s="14" t="s">
        <v>167</v>
      </c>
      <c r="D114" s="3"/>
    </row>
    <row r="115" spans="2:6" x14ac:dyDescent="0.25">
      <c r="B115" s="105" t="s">
        <v>149</v>
      </c>
      <c r="C115" s="6" t="s">
        <v>149</v>
      </c>
    </row>
    <row r="117" spans="2:6" x14ac:dyDescent="0.25">
      <c r="B117" s="13" t="s">
        <v>168</v>
      </c>
      <c r="C117" s="14" t="s">
        <v>167</v>
      </c>
    </row>
    <row r="118" spans="2:6" x14ac:dyDescent="0.25">
      <c r="B118" s="105" t="s">
        <v>149</v>
      </c>
      <c r="C118" s="6" t="s">
        <v>149</v>
      </c>
    </row>
    <row r="120" spans="2:6" x14ac:dyDescent="0.25">
      <c r="B120" s="13" t="s">
        <v>149</v>
      </c>
      <c r="C120" s="14" t="s">
        <v>149</v>
      </c>
    </row>
    <row r="121" spans="2:6" x14ac:dyDescent="0.25">
      <c r="B121" s="105" t="s">
        <v>149</v>
      </c>
      <c r="C121" s="6" t="s">
        <v>149</v>
      </c>
    </row>
    <row r="123" spans="2:6" x14ac:dyDescent="0.25">
      <c r="B123" s="17" t="s">
        <v>169</v>
      </c>
      <c r="C123" s="14" t="s">
        <v>170</v>
      </c>
    </row>
    <row r="124" spans="2:6" x14ac:dyDescent="0.25">
      <c r="B124" s="16" t="s">
        <v>149</v>
      </c>
      <c r="C124" s="6" t="s">
        <v>149</v>
      </c>
    </row>
    <row r="126" spans="2:6" x14ac:dyDescent="0.25">
      <c r="B126" s="13" t="s">
        <v>171</v>
      </c>
      <c r="C126" s="14" t="s">
        <v>149</v>
      </c>
    </row>
    <row r="128" spans="2:6" x14ac:dyDescent="0.25">
      <c r="B128" s="13" t="s">
        <v>172</v>
      </c>
      <c r="C128" s="23">
        <v>45322</v>
      </c>
      <c r="D128" s="105"/>
      <c r="E128" s="16"/>
      <c r="F128" s="22"/>
    </row>
    <row r="129" spans="2:7" x14ac:dyDescent="0.25">
      <c r="B129" s="13" t="s">
        <v>159</v>
      </c>
      <c r="C129" s="14" t="s">
        <v>160</v>
      </c>
      <c r="D129" s="13" t="s">
        <v>161</v>
      </c>
      <c r="E129" s="17" t="s">
        <v>162</v>
      </c>
      <c r="F129" s="12" t="s">
        <v>163</v>
      </c>
      <c r="G129" s="11"/>
    </row>
    <row r="130" spans="2:7" x14ac:dyDescent="0.25">
      <c r="B130" s="20" t="s">
        <v>149</v>
      </c>
      <c r="C130" s="21" t="s">
        <v>149</v>
      </c>
      <c r="D130" s="20" t="s">
        <v>149</v>
      </c>
      <c r="E130" s="19" t="s">
        <v>149</v>
      </c>
      <c r="F130" s="18" t="s">
        <v>149</v>
      </c>
    </row>
    <row r="131" spans="2:7" x14ac:dyDescent="0.25">
      <c r="B131" s="3" t="s">
        <v>164</v>
      </c>
    </row>
    <row r="132" spans="2:7" x14ac:dyDescent="0.25">
      <c r="B132" s="3"/>
    </row>
    <row r="133" spans="2:7" x14ac:dyDescent="0.25">
      <c r="B133" s="3" t="s">
        <v>165</v>
      </c>
    </row>
    <row r="134" spans="2:7" x14ac:dyDescent="0.25">
      <c r="B134" s="13" t="s">
        <v>166</v>
      </c>
      <c r="C134" s="14" t="s">
        <v>167</v>
      </c>
      <c r="D134" s="3"/>
    </row>
    <row r="135" spans="2:7" x14ac:dyDescent="0.25">
      <c r="B135" s="105" t="s">
        <v>149</v>
      </c>
      <c r="C135" s="6" t="s">
        <v>149</v>
      </c>
    </row>
    <row r="137" spans="2:7" x14ac:dyDescent="0.25">
      <c r="B137" s="13" t="s">
        <v>168</v>
      </c>
      <c r="C137" s="14" t="s">
        <v>167</v>
      </c>
    </row>
    <row r="138" spans="2:7" x14ac:dyDescent="0.25">
      <c r="B138" s="105" t="s">
        <v>149</v>
      </c>
      <c r="C138" s="6" t="s">
        <v>149</v>
      </c>
    </row>
    <row r="140" spans="2:7" x14ac:dyDescent="0.25">
      <c r="B140" s="13" t="s">
        <v>149</v>
      </c>
      <c r="C140" s="14" t="s">
        <v>149</v>
      </c>
    </row>
    <row r="141" spans="2:7" x14ac:dyDescent="0.25">
      <c r="B141" s="105" t="s">
        <v>149</v>
      </c>
      <c r="C141" s="6" t="s">
        <v>149</v>
      </c>
    </row>
    <row r="143" spans="2:7" x14ac:dyDescent="0.25">
      <c r="B143" s="17" t="s">
        <v>169</v>
      </c>
      <c r="C143" s="14" t="s">
        <v>170</v>
      </c>
    </row>
    <row r="144" spans="2:7" x14ac:dyDescent="0.25">
      <c r="B144" s="16" t="s">
        <v>149</v>
      </c>
      <c r="C144" s="6" t="s">
        <v>149</v>
      </c>
    </row>
    <row r="146" spans="2:80" x14ac:dyDescent="0.25">
      <c r="B146" s="13" t="s">
        <v>171</v>
      </c>
      <c r="C146" s="14" t="s">
        <v>149</v>
      </c>
    </row>
    <row r="149" spans="2:80" x14ac:dyDescent="0.25">
      <c r="B149" s="3" t="s">
        <v>173</v>
      </c>
    </row>
    <row r="151" spans="2:80" x14ac:dyDescent="0.25">
      <c r="B151" s="13" t="s">
        <v>159</v>
      </c>
      <c r="C151" s="14" t="s">
        <v>174</v>
      </c>
      <c r="D151" s="13" t="s">
        <v>175</v>
      </c>
      <c r="E151" s="13" t="s">
        <v>176</v>
      </c>
      <c r="F151" s="11"/>
    </row>
    <row r="152" spans="2:80" x14ac:dyDescent="0.25">
      <c r="B152" s="105" t="s">
        <v>149</v>
      </c>
      <c r="C152" s="6" t="s">
        <v>149</v>
      </c>
      <c r="D152" s="105" t="s">
        <v>149</v>
      </c>
      <c r="E152" s="105" t="s">
        <v>149</v>
      </c>
    </row>
    <row r="155" spans="2:80" x14ac:dyDescent="0.25">
      <c r="B155" s="3" t="s">
        <v>177</v>
      </c>
      <c r="C155" s="15" t="s">
        <v>149</v>
      </c>
      <c r="D155" s="3"/>
      <c r="E155" s="3"/>
      <c r="F155" s="11"/>
      <c r="G155" s="11"/>
      <c r="H155" s="11"/>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row>
    <row r="157" spans="2:80" x14ac:dyDescent="0.25">
      <c r="B157" s="3" t="s">
        <v>178</v>
      </c>
    </row>
    <row r="159" spans="2:80" x14ac:dyDescent="0.25">
      <c r="B159" s="13" t="s">
        <v>179</v>
      </c>
      <c r="C159" s="14" t="s">
        <v>167</v>
      </c>
      <c r="D159" s="3"/>
    </row>
    <row r="160" spans="2:80" x14ac:dyDescent="0.25">
      <c r="B160" s="105" t="s">
        <v>149</v>
      </c>
      <c r="C160" s="6" t="s">
        <v>149</v>
      </c>
    </row>
    <row r="163" spans="2:80" x14ac:dyDescent="0.25">
      <c r="B163" s="13" t="s">
        <v>180</v>
      </c>
      <c r="C163" s="14" t="s">
        <v>181</v>
      </c>
      <c r="D163" s="3"/>
    </row>
    <row r="164" spans="2:80" x14ac:dyDescent="0.25">
      <c r="B164" s="105" t="s">
        <v>149</v>
      </c>
      <c r="C164" s="6" t="s">
        <v>149</v>
      </c>
    </row>
    <row r="167" spans="2:80" x14ac:dyDescent="0.25">
      <c r="B167" s="3" t="s">
        <v>182</v>
      </c>
    </row>
    <row r="170" spans="2:80" x14ac:dyDescent="0.25">
      <c r="B170" s="3" t="s">
        <v>183</v>
      </c>
    </row>
    <row r="172" spans="2:80" x14ac:dyDescent="0.25">
      <c r="B172" s="13" t="s">
        <v>159</v>
      </c>
      <c r="C172" s="14" t="s">
        <v>184</v>
      </c>
      <c r="D172" s="13" t="s">
        <v>174</v>
      </c>
      <c r="E172" s="13" t="s">
        <v>175</v>
      </c>
      <c r="F172" s="12" t="s">
        <v>176</v>
      </c>
      <c r="G172" s="11"/>
    </row>
    <row r="173" spans="2:80" x14ac:dyDescent="0.25">
      <c r="B173" s="105" t="s">
        <v>149</v>
      </c>
      <c r="C173" s="6" t="s">
        <v>149</v>
      </c>
      <c r="D173" s="105" t="s">
        <v>149</v>
      </c>
      <c r="E173" s="105" t="s">
        <v>149</v>
      </c>
      <c r="F173" s="10" t="s">
        <v>149</v>
      </c>
    </row>
    <row r="176" spans="2:80" x14ac:dyDescent="0.25">
      <c r="B176" s="3" t="s">
        <v>177</v>
      </c>
      <c r="C176" s="15" t="s">
        <v>149</v>
      </c>
      <c r="D176" s="3"/>
      <c r="E176" s="3"/>
      <c r="F176" s="11"/>
      <c r="G176" s="11"/>
      <c r="H176" s="11"/>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row>
    <row r="178" spans="2:7" x14ac:dyDescent="0.25">
      <c r="B178" s="3" t="s">
        <v>178</v>
      </c>
    </row>
    <row r="180" spans="2:7" x14ac:dyDescent="0.25">
      <c r="B180" s="13" t="s">
        <v>179</v>
      </c>
      <c r="C180" s="14" t="s">
        <v>167</v>
      </c>
      <c r="D180" s="3"/>
    </row>
    <row r="181" spans="2:7" x14ac:dyDescent="0.25">
      <c r="B181" s="105" t="s">
        <v>149</v>
      </c>
      <c r="C181" s="6" t="s">
        <v>149</v>
      </c>
    </row>
    <row r="184" spans="2:7" x14ac:dyDescent="0.25">
      <c r="B184" s="13" t="s">
        <v>180</v>
      </c>
      <c r="C184" s="14" t="s">
        <v>181</v>
      </c>
      <c r="D184" s="3"/>
    </row>
    <row r="185" spans="2:7" x14ac:dyDescent="0.25">
      <c r="B185" s="105" t="s">
        <v>149</v>
      </c>
      <c r="C185" s="6" t="s">
        <v>149</v>
      </c>
    </row>
    <row r="188" spans="2:7" x14ac:dyDescent="0.25">
      <c r="B188" s="3" t="s">
        <v>182</v>
      </c>
    </row>
    <row r="191" spans="2:7" x14ac:dyDescent="0.25">
      <c r="B191" s="3" t="s">
        <v>185</v>
      </c>
    </row>
    <row r="192" spans="2:7" x14ac:dyDescent="0.25">
      <c r="B192" s="13" t="s">
        <v>159</v>
      </c>
      <c r="C192" s="14" t="s">
        <v>186</v>
      </c>
      <c r="D192" s="13" t="s">
        <v>187</v>
      </c>
      <c r="E192" s="13" t="s">
        <v>188</v>
      </c>
      <c r="F192" s="12" t="s">
        <v>189</v>
      </c>
      <c r="G192" s="11"/>
    </row>
    <row r="193" spans="2:6" x14ac:dyDescent="0.25">
      <c r="B193" s="105" t="s">
        <v>149</v>
      </c>
      <c r="C193" s="6" t="s">
        <v>149</v>
      </c>
      <c r="D193" s="105" t="s">
        <v>149</v>
      </c>
      <c r="E193" s="105" t="s">
        <v>149</v>
      </c>
      <c r="F193" s="10" t="s">
        <v>149</v>
      </c>
    </row>
    <row r="194" spans="2:6" x14ac:dyDescent="0.25">
      <c r="B194" s="2" t="s">
        <v>190</v>
      </c>
    </row>
  </sheetData>
  <mergeCells count="3">
    <mergeCell ref="B1:E1"/>
    <mergeCell ref="C3:C8"/>
    <mergeCell ref="D3:D8"/>
  </mergeCells>
  <hyperlinks>
    <hyperlink ref="A1" location="Index!A1" display="Index" xr:uid="{0A05FFC4-B6C2-4606-A93B-B7C728E78B97}"/>
  </hyperlink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0448A-36C3-4E73-81D9-4F61C597FA57}">
  <sheetPr codeName="Sheet40"/>
  <dimension ref="A1:CB192"/>
  <sheetViews>
    <sheetView workbookViewId="0">
      <selection activeCell="E9" sqref="E9"/>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06" t="s">
        <v>83</v>
      </c>
      <c r="C1" s="206"/>
      <c r="D1" s="206"/>
      <c r="E1" s="206"/>
    </row>
    <row r="3" spans="1:9" ht="15" customHeight="1" x14ac:dyDescent="0.25">
      <c r="B3" s="35" t="s">
        <v>684</v>
      </c>
      <c r="C3" s="207"/>
      <c r="D3" s="208"/>
    </row>
    <row r="4" spans="1:9" ht="15" customHeight="1" x14ac:dyDescent="0.25">
      <c r="B4" s="39" t="s">
        <v>685</v>
      </c>
      <c r="C4" s="207"/>
      <c r="D4" s="208"/>
    </row>
    <row r="5" spans="1:9" ht="21.75" customHeight="1" x14ac:dyDescent="0.25">
      <c r="B5" s="39" t="s">
        <v>115</v>
      </c>
      <c r="C5" s="207"/>
      <c r="D5" s="208"/>
    </row>
    <row r="6" spans="1:9" ht="15" customHeight="1" x14ac:dyDescent="0.25">
      <c r="B6" s="39" t="s">
        <v>565</v>
      </c>
      <c r="C6" s="207"/>
      <c r="D6" s="208"/>
    </row>
    <row r="7" spans="1:9" ht="26.25" customHeight="1" x14ac:dyDescent="0.25">
      <c r="B7" s="109" t="s">
        <v>686</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473438</v>
      </c>
      <c r="G15" s="5">
        <v>6924.27</v>
      </c>
      <c r="H15" s="5">
        <v>11.56</v>
      </c>
    </row>
    <row r="16" spans="1:9" x14ac:dyDescent="0.25">
      <c r="B16" s="2" t="s">
        <v>1986</v>
      </c>
      <c r="C16" s="4" t="s">
        <v>140</v>
      </c>
      <c r="D16" s="2" t="s">
        <v>222</v>
      </c>
      <c r="E16" s="2" t="s">
        <v>223</v>
      </c>
      <c r="F16" s="5">
        <v>213121</v>
      </c>
      <c r="G16" s="5">
        <v>6080.87</v>
      </c>
      <c r="H16" s="5">
        <v>10.16</v>
      </c>
    </row>
    <row r="17" spans="2:8" x14ac:dyDescent="0.25">
      <c r="B17" s="2" t="s">
        <v>1964</v>
      </c>
      <c r="C17" s="4" t="s">
        <v>140</v>
      </c>
      <c r="D17" s="2" t="s">
        <v>220</v>
      </c>
      <c r="E17" s="2" t="s">
        <v>224</v>
      </c>
      <c r="F17" s="5">
        <v>441897</v>
      </c>
      <c r="G17" s="5">
        <v>4543.3599999999997</v>
      </c>
      <c r="H17" s="5">
        <v>7.59</v>
      </c>
    </row>
    <row r="18" spans="2:8" x14ac:dyDescent="0.25">
      <c r="B18" s="2" t="s">
        <v>2550</v>
      </c>
      <c r="C18" s="4" t="s">
        <v>140</v>
      </c>
      <c r="D18" s="2" t="s">
        <v>225</v>
      </c>
      <c r="E18" s="2" t="s">
        <v>226</v>
      </c>
      <c r="F18" s="5">
        <v>224869</v>
      </c>
      <c r="G18" s="5">
        <v>3734.85</v>
      </c>
      <c r="H18" s="5">
        <v>6.24</v>
      </c>
    </row>
    <row r="19" spans="2:8" x14ac:dyDescent="0.25">
      <c r="B19" s="2" t="s">
        <v>2552</v>
      </c>
      <c r="C19" s="4" t="s">
        <v>140</v>
      </c>
      <c r="D19" s="2" t="s">
        <v>234</v>
      </c>
      <c r="E19" s="2" t="s">
        <v>235</v>
      </c>
      <c r="F19" s="5">
        <v>74471</v>
      </c>
      <c r="G19" s="5">
        <v>2591.4</v>
      </c>
      <c r="H19" s="5">
        <v>4.33</v>
      </c>
    </row>
    <row r="20" spans="2:8" x14ac:dyDescent="0.25">
      <c r="B20" s="2" t="s">
        <v>1984</v>
      </c>
      <c r="C20" s="4" t="s">
        <v>140</v>
      </c>
      <c r="D20" s="2" t="s">
        <v>231</v>
      </c>
      <c r="E20" s="2" t="s">
        <v>232</v>
      </c>
      <c r="F20" s="5">
        <v>558064</v>
      </c>
      <c r="G20" s="5">
        <v>2464.13</v>
      </c>
      <c r="H20" s="5">
        <v>4.12</v>
      </c>
    </row>
    <row r="21" spans="2:8" x14ac:dyDescent="0.25">
      <c r="B21" s="2" t="s">
        <v>1983</v>
      </c>
      <c r="C21" s="4" t="s">
        <v>140</v>
      </c>
      <c r="D21" s="2" t="s">
        <v>225</v>
      </c>
      <c r="E21" s="2" t="s">
        <v>228</v>
      </c>
      <c r="F21" s="5">
        <v>63821</v>
      </c>
      <c r="G21" s="5">
        <v>2435.38</v>
      </c>
      <c r="H21" s="5">
        <v>4.07</v>
      </c>
    </row>
    <row r="22" spans="2:8" x14ac:dyDescent="0.25">
      <c r="B22" s="2" t="s">
        <v>2551</v>
      </c>
      <c r="C22" s="4" t="s">
        <v>140</v>
      </c>
      <c r="D22" s="2" t="s">
        <v>220</v>
      </c>
      <c r="E22" s="2" t="s">
        <v>233</v>
      </c>
      <c r="F22" s="5">
        <v>174847</v>
      </c>
      <c r="G22" s="5">
        <v>1866.93</v>
      </c>
      <c r="H22" s="5">
        <v>3.12</v>
      </c>
    </row>
    <row r="23" spans="2:8" x14ac:dyDescent="0.25">
      <c r="B23" s="2" t="s">
        <v>2619</v>
      </c>
      <c r="C23" s="4" t="s">
        <v>140</v>
      </c>
      <c r="D23" s="2" t="s">
        <v>390</v>
      </c>
      <c r="E23" s="2" t="s">
        <v>391</v>
      </c>
      <c r="F23" s="5">
        <v>159341</v>
      </c>
      <c r="G23" s="5">
        <v>1865.41</v>
      </c>
      <c r="H23" s="5">
        <v>3.12</v>
      </c>
    </row>
    <row r="24" spans="2:8" x14ac:dyDescent="0.25">
      <c r="B24" s="2" t="s">
        <v>1952</v>
      </c>
      <c r="C24" s="4" t="s">
        <v>140</v>
      </c>
      <c r="D24" s="2" t="s">
        <v>220</v>
      </c>
      <c r="E24" s="2" t="s">
        <v>236</v>
      </c>
      <c r="F24" s="5">
        <v>92657</v>
      </c>
      <c r="G24" s="5">
        <v>1691.22</v>
      </c>
      <c r="H24" s="5">
        <v>2.82</v>
      </c>
    </row>
    <row r="25" spans="2:8" x14ac:dyDescent="0.25">
      <c r="B25" s="2" t="s">
        <v>392</v>
      </c>
      <c r="C25" s="4" t="s">
        <v>140</v>
      </c>
      <c r="D25" s="2" t="s">
        <v>220</v>
      </c>
      <c r="E25" s="2" t="s">
        <v>393</v>
      </c>
      <c r="F25" s="5">
        <v>241761</v>
      </c>
      <c r="G25" s="5">
        <v>1548.48</v>
      </c>
      <c r="H25" s="5">
        <v>2.59</v>
      </c>
    </row>
    <row r="26" spans="2:8" x14ac:dyDescent="0.25">
      <c r="B26" s="2" t="s">
        <v>2561</v>
      </c>
      <c r="C26" s="4" t="s">
        <v>140</v>
      </c>
      <c r="D26" s="2" t="s">
        <v>231</v>
      </c>
      <c r="E26" s="2" t="s">
        <v>256</v>
      </c>
      <c r="F26" s="5">
        <v>56244</v>
      </c>
      <c r="G26" s="5">
        <v>1395.72</v>
      </c>
      <c r="H26" s="5">
        <v>2.33</v>
      </c>
    </row>
    <row r="27" spans="2:8" x14ac:dyDescent="0.25">
      <c r="B27" s="2" t="s">
        <v>2620</v>
      </c>
      <c r="C27" s="4" t="s">
        <v>140</v>
      </c>
      <c r="D27" s="2" t="s">
        <v>261</v>
      </c>
      <c r="E27" s="2" t="s">
        <v>394</v>
      </c>
      <c r="F27" s="5">
        <v>17521</v>
      </c>
      <c r="G27" s="5">
        <v>1202.45</v>
      </c>
      <c r="H27" s="5">
        <v>2.0099999999999998</v>
      </c>
    </row>
    <row r="28" spans="2:8" x14ac:dyDescent="0.25">
      <c r="B28" s="2" t="s">
        <v>2621</v>
      </c>
      <c r="C28" s="4" t="s">
        <v>140</v>
      </c>
      <c r="D28" s="2" t="s">
        <v>225</v>
      </c>
      <c r="E28" s="2" t="s">
        <v>395</v>
      </c>
      <c r="F28" s="5">
        <v>66659</v>
      </c>
      <c r="G28" s="5">
        <v>1050.55</v>
      </c>
      <c r="H28" s="5">
        <v>1.75</v>
      </c>
    </row>
    <row r="29" spans="2:8" x14ac:dyDescent="0.25">
      <c r="B29" s="2" t="s">
        <v>2622</v>
      </c>
      <c r="C29" s="4" t="s">
        <v>140</v>
      </c>
      <c r="D29" s="2" t="s">
        <v>396</v>
      </c>
      <c r="E29" s="2" t="s">
        <v>397</v>
      </c>
      <c r="F29" s="5">
        <v>110925</v>
      </c>
      <c r="G29" s="5">
        <v>980.8</v>
      </c>
      <c r="H29" s="5">
        <v>1.64</v>
      </c>
    </row>
    <row r="30" spans="2:8" x14ac:dyDescent="0.25">
      <c r="B30" s="2" t="s">
        <v>1962</v>
      </c>
      <c r="C30" s="4" t="s">
        <v>140</v>
      </c>
      <c r="D30" s="2" t="s">
        <v>229</v>
      </c>
      <c r="E30" s="2" t="s">
        <v>230</v>
      </c>
      <c r="F30" s="5">
        <v>26289</v>
      </c>
      <c r="G30" s="5">
        <v>972.05</v>
      </c>
      <c r="H30" s="5">
        <v>1.62</v>
      </c>
    </row>
    <row r="31" spans="2:8" x14ac:dyDescent="0.25">
      <c r="B31" s="2" t="s">
        <v>2624</v>
      </c>
      <c r="C31" s="4" t="s">
        <v>140</v>
      </c>
      <c r="D31" s="2" t="s">
        <v>248</v>
      </c>
      <c r="E31" s="2" t="s">
        <v>399</v>
      </c>
      <c r="F31" s="5">
        <v>68019</v>
      </c>
      <c r="G31" s="5">
        <v>964.82</v>
      </c>
      <c r="H31" s="5">
        <v>1.61</v>
      </c>
    </row>
    <row r="32" spans="2:8" x14ac:dyDescent="0.25">
      <c r="B32" s="2" t="s">
        <v>1968</v>
      </c>
      <c r="C32" s="4" t="s">
        <v>140</v>
      </c>
      <c r="D32" s="2" t="s">
        <v>371</v>
      </c>
      <c r="E32" s="2" t="s">
        <v>400</v>
      </c>
      <c r="F32" s="5">
        <v>299221</v>
      </c>
      <c r="G32" s="5">
        <v>950.03</v>
      </c>
      <c r="H32" s="5">
        <v>1.59</v>
      </c>
    </row>
    <row r="33" spans="2:8" x14ac:dyDescent="0.25">
      <c r="B33" s="2" t="s">
        <v>2623</v>
      </c>
      <c r="C33" s="4" t="s">
        <v>140</v>
      </c>
      <c r="D33" s="2" t="s">
        <v>396</v>
      </c>
      <c r="E33" s="2" t="s">
        <v>398</v>
      </c>
      <c r="F33" s="5">
        <v>56398</v>
      </c>
      <c r="G33" s="5">
        <v>931.44</v>
      </c>
      <c r="H33" s="5">
        <v>1.56</v>
      </c>
    </row>
    <row r="34" spans="2:8" x14ac:dyDescent="0.25">
      <c r="B34" s="2" t="s">
        <v>2625</v>
      </c>
      <c r="C34" s="4" t="s">
        <v>140</v>
      </c>
      <c r="D34" s="2" t="s">
        <v>396</v>
      </c>
      <c r="E34" s="2" t="s">
        <v>401</v>
      </c>
      <c r="F34" s="5">
        <v>8319</v>
      </c>
      <c r="G34" s="5">
        <v>847.45</v>
      </c>
      <c r="H34" s="5">
        <v>1.42</v>
      </c>
    </row>
    <row r="35" spans="2:8" x14ac:dyDescent="0.25">
      <c r="B35" s="2" t="s">
        <v>2626</v>
      </c>
      <c r="C35" s="4" t="s">
        <v>140</v>
      </c>
      <c r="D35" s="2" t="s">
        <v>229</v>
      </c>
      <c r="E35" s="2" t="s">
        <v>402</v>
      </c>
      <c r="F35" s="5">
        <v>28403</v>
      </c>
      <c r="G35" s="5">
        <v>840.12</v>
      </c>
      <c r="H35" s="5">
        <v>1.4</v>
      </c>
    </row>
    <row r="36" spans="2:8" x14ac:dyDescent="0.25">
      <c r="B36" s="2" t="s">
        <v>2627</v>
      </c>
      <c r="C36" s="4" t="s">
        <v>140</v>
      </c>
      <c r="D36" s="2" t="s">
        <v>371</v>
      </c>
      <c r="E36" s="2" t="s">
        <v>403</v>
      </c>
      <c r="F36" s="5">
        <v>286888</v>
      </c>
      <c r="G36" s="5">
        <v>743.9</v>
      </c>
      <c r="H36" s="5">
        <v>1.24</v>
      </c>
    </row>
    <row r="37" spans="2:8" x14ac:dyDescent="0.25">
      <c r="B37" s="2" t="s">
        <v>2556</v>
      </c>
      <c r="C37" s="4" t="s">
        <v>140</v>
      </c>
      <c r="D37" s="2" t="s">
        <v>242</v>
      </c>
      <c r="E37" s="2" t="s">
        <v>243</v>
      </c>
      <c r="F37" s="5">
        <v>7271</v>
      </c>
      <c r="G37" s="5">
        <v>739.27</v>
      </c>
      <c r="H37" s="5">
        <v>1.23</v>
      </c>
    </row>
    <row r="38" spans="2:8" x14ac:dyDescent="0.25">
      <c r="B38" s="2" t="s">
        <v>2628</v>
      </c>
      <c r="C38" s="4" t="s">
        <v>140</v>
      </c>
      <c r="D38" s="2" t="s">
        <v>361</v>
      </c>
      <c r="E38" s="2" t="s">
        <v>404</v>
      </c>
      <c r="F38" s="5">
        <v>511229</v>
      </c>
      <c r="G38" s="5">
        <v>695.02</v>
      </c>
      <c r="H38" s="5">
        <v>1.1599999999999999</v>
      </c>
    </row>
    <row r="39" spans="2:8" x14ac:dyDescent="0.25">
      <c r="B39" s="2" t="s">
        <v>2629</v>
      </c>
      <c r="C39" s="4" t="s">
        <v>140</v>
      </c>
      <c r="D39" s="2" t="s">
        <v>220</v>
      </c>
      <c r="E39" s="2" t="s">
        <v>405</v>
      </c>
      <c r="F39" s="5">
        <v>41618</v>
      </c>
      <c r="G39" s="5">
        <v>638.44000000000005</v>
      </c>
      <c r="H39" s="5">
        <v>1.07</v>
      </c>
    </row>
    <row r="40" spans="2:8" x14ac:dyDescent="0.25">
      <c r="B40" s="2" t="s">
        <v>502</v>
      </c>
      <c r="C40" s="4" t="s">
        <v>140</v>
      </c>
      <c r="D40" s="2" t="s">
        <v>503</v>
      </c>
      <c r="E40" s="2" t="s">
        <v>504</v>
      </c>
      <c r="F40" s="5">
        <v>245626</v>
      </c>
      <c r="G40" s="5">
        <v>619.59</v>
      </c>
      <c r="H40" s="5">
        <v>1.03</v>
      </c>
    </row>
    <row r="41" spans="2:8" x14ac:dyDescent="0.25">
      <c r="B41" s="2" t="s">
        <v>2653</v>
      </c>
      <c r="C41" s="4" t="s">
        <v>140</v>
      </c>
      <c r="D41" s="2" t="s">
        <v>513</v>
      </c>
      <c r="E41" s="2" t="s">
        <v>514</v>
      </c>
      <c r="F41" s="5">
        <v>143609</v>
      </c>
      <c r="G41" s="5">
        <v>583.27</v>
      </c>
      <c r="H41" s="5">
        <v>0.97</v>
      </c>
    </row>
    <row r="42" spans="2:8" x14ac:dyDescent="0.25">
      <c r="B42" s="2" t="s">
        <v>1965</v>
      </c>
      <c r="C42" s="4" t="s">
        <v>140</v>
      </c>
      <c r="D42" s="2" t="s">
        <v>406</v>
      </c>
      <c r="E42" s="2" t="s">
        <v>407</v>
      </c>
      <c r="F42" s="5">
        <v>22467</v>
      </c>
      <c r="G42" s="5">
        <v>563.02</v>
      </c>
      <c r="H42" s="5">
        <v>0.94</v>
      </c>
    </row>
    <row r="43" spans="2:8" x14ac:dyDescent="0.25">
      <c r="B43" s="2" t="s">
        <v>2729</v>
      </c>
      <c r="C43" s="4" t="s">
        <v>140</v>
      </c>
      <c r="D43" s="2" t="s">
        <v>244</v>
      </c>
      <c r="E43" s="2" t="s">
        <v>670</v>
      </c>
      <c r="F43" s="5">
        <v>46239</v>
      </c>
      <c r="G43" s="5">
        <v>558.41</v>
      </c>
      <c r="H43" s="5">
        <v>0.93</v>
      </c>
    </row>
    <row r="44" spans="2:8" x14ac:dyDescent="0.25">
      <c r="B44" s="2" t="s">
        <v>2630</v>
      </c>
      <c r="C44" s="4" t="s">
        <v>140</v>
      </c>
      <c r="D44" s="2" t="s">
        <v>261</v>
      </c>
      <c r="E44" s="2" t="s">
        <v>408</v>
      </c>
      <c r="F44" s="5">
        <v>34162</v>
      </c>
      <c r="G44" s="5">
        <v>555.91999999999996</v>
      </c>
      <c r="H44" s="5">
        <v>0.93</v>
      </c>
    </row>
    <row r="45" spans="2:8" x14ac:dyDescent="0.25">
      <c r="B45" s="2" t="s">
        <v>2730</v>
      </c>
      <c r="C45" s="4" t="s">
        <v>140</v>
      </c>
      <c r="D45" s="2" t="s">
        <v>396</v>
      </c>
      <c r="E45" s="2" t="s">
        <v>671</v>
      </c>
      <c r="F45" s="5">
        <v>7125</v>
      </c>
      <c r="G45" s="5">
        <v>546.30999999999995</v>
      </c>
      <c r="H45" s="5">
        <v>0.91</v>
      </c>
    </row>
    <row r="46" spans="2:8" x14ac:dyDescent="0.25">
      <c r="B46" s="2" t="s">
        <v>2657</v>
      </c>
      <c r="C46" s="4" t="s">
        <v>140</v>
      </c>
      <c r="D46" s="2" t="s">
        <v>520</v>
      </c>
      <c r="E46" s="2" t="s">
        <v>521</v>
      </c>
      <c r="F46" s="5">
        <v>92006</v>
      </c>
      <c r="G46" s="5">
        <v>533.04</v>
      </c>
      <c r="H46" s="5">
        <v>0.89</v>
      </c>
    </row>
    <row r="47" spans="2:8" x14ac:dyDescent="0.25">
      <c r="B47" s="2" t="s">
        <v>2631</v>
      </c>
      <c r="C47" s="4" t="s">
        <v>140</v>
      </c>
      <c r="D47" s="2" t="s">
        <v>225</v>
      </c>
      <c r="E47" s="2" t="s">
        <v>409</v>
      </c>
      <c r="F47" s="5">
        <v>39323</v>
      </c>
      <c r="G47" s="5">
        <v>524.42999999999995</v>
      </c>
      <c r="H47" s="5">
        <v>0.88</v>
      </c>
    </row>
    <row r="48" spans="2:8" x14ac:dyDescent="0.25">
      <c r="B48" s="2" t="s">
        <v>2731</v>
      </c>
      <c r="C48" s="4" t="s">
        <v>140</v>
      </c>
      <c r="D48" s="2" t="s">
        <v>672</v>
      </c>
      <c r="E48" s="2" t="s">
        <v>673</v>
      </c>
      <c r="F48" s="5">
        <v>16495</v>
      </c>
      <c r="G48" s="5">
        <v>518.27</v>
      </c>
      <c r="H48" s="5">
        <v>0.87</v>
      </c>
    </row>
    <row r="49" spans="2:8" x14ac:dyDescent="0.25">
      <c r="B49" s="2" t="s">
        <v>2646</v>
      </c>
      <c r="C49" s="4" t="s">
        <v>140</v>
      </c>
      <c r="D49" s="2" t="s">
        <v>242</v>
      </c>
      <c r="E49" s="2" t="s">
        <v>505</v>
      </c>
      <c r="F49" s="5">
        <v>23197</v>
      </c>
      <c r="G49" s="5">
        <v>504.53</v>
      </c>
      <c r="H49" s="5">
        <v>0.84</v>
      </c>
    </row>
    <row r="50" spans="2:8" x14ac:dyDescent="0.25">
      <c r="B50" s="2" t="s">
        <v>2632</v>
      </c>
      <c r="C50" s="4" t="s">
        <v>140</v>
      </c>
      <c r="D50" s="2" t="s">
        <v>361</v>
      </c>
      <c r="E50" s="2" t="s">
        <v>410</v>
      </c>
      <c r="F50" s="5">
        <v>60039</v>
      </c>
      <c r="G50" s="5">
        <v>491.51</v>
      </c>
      <c r="H50" s="5">
        <v>0.82</v>
      </c>
    </row>
    <row r="51" spans="2:8" x14ac:dyDescent="0.25">
      <c r="B51" s="2" t="s">
        <v>2559</v>
      </c>
      <c r="C51" s="4" t="s">
        <v>140</v>
      </c>
      <c r="D51" s="2" t="s">
        <v>248</v>
      </c>
      <c r="E51" s="2" t="s">
        <v>249</v>
      </c>
      <c r="F51" s="5">
        <v>7667</v>
      </c>
      <c r="G51" s="5">
        <v>469.31</v>
      </c>
      <c r="H51" s="5">
        <v>0.78</v>
      </c>
    </row>
    <row r="52" spans="2:8" x14ac:dyDescent="0.25">
      <c r="B52" s="2" t="s">
        <v>2732</v>
      </c>
      <c r="C52" s="4" t="s">
        <v>140</v>
      </c>
      <c r="D52" s="2" t="s">
        <v>248</v>
      </c>
      <c r="E52" s="2" t="s">
        <v>674</v>
      </c>
      <c r="F52" s="5">
        <v>32988</v>
      </c>
      <c r="G52" s="5">
        <v>445.67</v>
      </c>
      <c r="H52" s="5">
        <v>0.74</v>
      </c>
    </row>
    <row r="53" spans="2:8" x14ac:dyDescent="0.25">
      <c r="B53" s="2" t="s">
        <v>1982</v>
      </c>
      <c r="C53" s="4" t="s">
        <v>140</v>
      </c>
      <c r="D53" s="2" t="s">
        <v>252</v>
      </c>
      <c r="E53" s="2" t="s">
        <v>253</v>
      </c>
      <c r="F53" s="5">
        <v>39570</v>
      </c>
      <c r="G53" s="5">
        <v>442.39</v>
      </c>
      <c r="H53" s="5">
        <v>0.74</v>
      </c>
    </row>
    <row r="54" spans="2:8" x14ac:dyDescent="0.25">
      <c r="B54" s="2" t="s">
        <v>2573</v>
      </c>
      <c r="C54" s="4" t="s">
        <v>140</v>
      </c>
      <c r="D54" s="2" t="s">
        <v>225</v>
      </c>
      <c r="E54" s="2" t="s">
        <v>283</v>
      </c>
      <c r="F54" s="5">
        <v>88726</v>
      </c>
      <c r="G54" s="5">
        <v>424.24</v>
      </c>
      <c r="H54" s="5">
        <v>0.71</v>
      </c>
    </row>
    <row r="55" spans="2:8" x14ac:dyDescent="0.25">
      <c r="B55" s="2" t="s">
        <v>2733</v>
      </c>
      <c r="C55" s="4" t="s">
        <v>140</v>
      </c>
      <c r="D55" s="2" t="s">
        <v>288</v>
      </c>
      <c r="E55" s="2" t="s">
        <v>675</v>
      </c>
      <c r="F55" s="5">
        <v>6331</v>
      </c>
      <c r="G55" s="5">
        <v>402.21</v>
      </c>
      <c r="H55" s="5">
        <v>0.67</v>
      </c>
    </row>
    <row r="56" spans="2:8" x14ac:dyDescent="0.25">
      <c r="B56" s="2" t="s">
        <v>2734</v>
      </c>
      <c r="C56" s="4" t="s">
        <v>140</v>
      </c>
      <c r="D56" s="2" t="s">
        <v>273</v>
      </c>
      <c r="E56" s="2" t="s">
        <v>676</v>
      </c>
      <c r="F56" s="5">
        <v>28380</v>
      </c>
      <c r="G56" s="5">
        <v>397.65</v>
      </c>
      <c r="H56" s="5">
        <v>0.66</v>
      </c>
    </row>
    <row r="57" spans="2:8" x14ac:dyDescent="0.25">
      <c r="B57" s="2" t="s">
        <v>2735</v>
      </c>
      <c r="C57" s="4" t="s">
        <v>140</v>
      </c>
      <c r="D57" s="2" t="s">
        <v>406</v>
      </c>
      <c r="E57" s="2" t="s">
        <v>677</v>
      </c>
      <c r="F57" s="5">
        <v>7422</v>
      </c>
      <c r="G57" s="5">
        <v>385.83</v>
      </c>
      <c r="H57" s="5">
        <v>0.64</v>
      </c>
    </row>
    <row r="58" spans="2:8" x14ac:dyDescent="0.25">
      <c r="B58" s="2" t="s">
        <v>2577</v>
      </c>
      <c r="C58" s="4" t="s">
        <v>140</v>
      </c>
      <c r="D58" s="2" t="s">
        <v>273</v>
      </c>
      <c r="E58" s="2" t="s">
        <v>287</v>
      </c>
      <c r="F58" s="5">
        <v>66360</v>
      </c>
      <c r="G58" s="5">
        <v>382.63</v>
      </c>
      <c r="H58" s="5">
        <v>0.64</v>
      </c>
    </row>
    <row r="59" spans="2:8" x14ac:dyDescent="0.25">
      <c r="B59" s="2" t="s">
        <v>1961</v>
      </c>
      <c r="C59" s="4" t="s">
        <v>140</v>
      </c>
      <c r="D59" s="2" t="s">
        <v>396</v>
      </c>
      <c r="E59" s="2" t="s">
        <v>430</v>
      </c>
      <c r="F59" s="5">
        <v>8165</v>
      </c>
      <c r="G59" s="5">
        <v>377.35</v>
      </c>
      <c r="H59" s="5">
        <v>0.63</v>
      </c>
    </row>
    <row r="60" spans="2:8" x14ac:dyDescent="0.25">
      <c r="B60" s="2" t="s">
        <v>2736</v>
      </c>
      <c r="C60" s="4" t="s">
        <v>140</v>
      </c>
      <c r="D60" s="2" t="s">
        <v>396</v>
      </c>
      <c r="E60" s="2" t="s">
        <v>678</v>
      </c>
      <c r="F60" s="5">
        <v>8612</v>
      </c>
      <c r="G60" s="5">
        <v>330.67</v>
      </c>
      <c r="H60" s="5">
        <v>0.55000000000000004</v>
      </c>
    </row>
    <row r="61" spans="2:8" x14ac:dyDescent="0.25">
      <c r="B61" s="2" t="s">
        <v>2634</v>
      </c>
      <c r="C61" s="4" t="s">
        <v>140</v>
      </c>
      <c r="D61" s="2" t="s">
        <v>225</v>
      </c>
      <c r="E61" s="2" t="s">
        <v>444</v>
      </c>
      <c r="F61" s="5">
        <v>5763</v>
      </c>
      <c r="G61" s="5">
        <v>314</v>
      </c>
      <c r="H61" s="5">
        <v>0.52</v>
      </c>
    </row>
    <row r="62" spans="2:8" x14ac:dyDescent="0.25">
      <c r="B62" s="2" t="s">
        <v>2656</v>
      </c>
      <c r="C62" s="4" t="s">
        <v>140</v>
      </c>
      <c r="D62" s="2" t="s">
        <v>222</v>
      </c>
      <c r="E62" s="2" t="s">
        <v>519</v>
      </c>
      <c r="F62" s="5">
        <v>59992</v>
      </c>
      <c r="G62" s="5">
        <v>301.37</v>
      </c>
      <c r="H62" s="5">
        <v>0.5</v>
      </c>
    </row>
    <row r="63" spans="2:8" x14ac:dyDescent="0.25">
      <c r="B63" s="2" t="s">
        <v>2574</v>
      </c>
      <c r="C63" s="4" t="s">
        <v>140</v>
      </c>
      <c r="D63" s="2" t="s">
        <v>248</v>
      </c>
      <c r="E63" s="2" t="s">
        <v>284</v>
      </c>
      <c r="F63" s="5">
        <v>8021</v>
      </c>
      <c r="G63" s="5">
        <v>294.42</v>
      </c>
      <c r="H63" s="5">
        <v>0.49</v>
      </c>
    </row>
    <row r="64" spans="2:8" x14ac:dyDescent="0.25">
      <c r="B64" s="2" t="s">
        <v>2666</v>
      </c>
      <c r="C64" s="4" t="s">
        <v>140</v>
      </c>
      <c r="D64" s="2" t="s">
        <v>349</v>
      </c>
      <c r="E64" s="2" t="s">
        <v>530</v>
      </c>
      <c r="F64" s="5">
        <v>31562</v>
      </c>
      <c r="G64" s="5">
        <v>169.71</v>
      </c>
      <c r="H64" s="5">
        <v>0.28000000000000003</v>
      </c>
    </row>
    <row r="65" spans="2:8" x14ac:dyDescent="0.25">
      <c r="B65" s="2" t="s">
        <v>2667</v>
      </c>
      <c r="C65" s="4" t="s">
        <v>140</v>
      </c>
      <c r="D65" s="2" t="s">
        <v>242</v>
      </c>
      <c r="E65" s="2" t="s">
        <v>531</v>
      </c>
      <c r="F65" s="5">
        <v>771</v>
      </c>
      <c r="G65" s="5">
        <v>5.94</v>
      </c>
      <c r="H65" s="5">
        <v>0.01</v>
      </c>
    </row>
    <row r="66" spans="2:8" x14ac:dyDescent="0.25">
      <c r="B66" s="3" t="s">
        <v>200</v>
      </c>
      <c r="C66" s="15"/>
      <c r="D66" s="3"/>
      <c r="E66" s="3"/>
      <c r="F66" s="11"/>
      <c r="G66" s="11">
        <f>SUM(G12:G65)</f>
        <v>59840.049999999988</v>
      </c>
      <c r="H66" s="11">
        <f>SUM(H12:H65)</f>
        <v>99.919999999999973</v>
      </c>
    </row>
    <row r="67" spans="2:8" x14ac:dyDescent="0.25">
      <c r="B67" s="31" t="s">
        <v>120</v>
      </c>
      <c r="C67" s="32" t="s">
        <v>121</v>
      </c>
      <c r="D67" s="31" t="s">
        <v>122</v>
      </c>
      <c r="E67" s="31" t="s">
        <v>123</v>
      </c>
      <c r="F67" s="30" t="s">
        <v>124</v>
      </c>
      <c r="G67" s="30" t="s">
        <v>125</v>
      </c>
      <c r="H67" s="30" t="s">
        <v>126</v>
      </c>
    </row>
    <row r="68" spans="2:8" x14ac:dyDescent="0.25">
      <c r="B68" s="3" t="s">
        <v>127</v>
      </c>
    </row>
    <row r="69" spans="2:8" x14ac:dyDescent="0.25">
      <c r="B69" s="3" t="s">
        <v>128</v>
      </c>
    </row>
    <row r="70" spans="2:8" x14ac:dyDescent="0.25">
      <c r="B70" s="3" t="s">
        <v>553</v>
      </c>
    </row>
    <row r="71" spans="2:8" x14ac:dyDescent="0.25">
      <c r="B71" s="2" t="s">
        <v>2675</v>
      </c>
      <c r="C71" s="4">
        <v>7.92</v>
      </c>
      <c r="D71" s="2" t="s">
        <v>134</v>
      </c>
      <c r="E71" s="2" t="s">
        <v>554</v>
      </c>
      <c r="F71" s="5">
        <v>5753</v>
      </c>
      <c r="G71" s="5">
        <v>1.65</v>
      </c>
      <c r="H71" s="5">
        <v>0</v>
      </c>
    </row>
    <row r="72" spans="2:8" x14ac:dyDescent="0.25">
      <c r="B72" s="3" t="s">
        <v>135</v>
      </c>
      <c r="C72" s="15"/>
      <c r="D72" s="3"/>
      <c r="E72" s="3"/>
      <c r="F72" s="11"/>
      <c r="G72" s="11">
        <f>SUM(G67:G71)</f>
        <v>1.65</v>
      </c>
      <c r="H72" s="11">
        <f>SUM(H67:H71)</f>
        <v>0</v>
      </c>
    </row>
    <row r="73" spans="2:8" x14ac:dyDescent="0.25">
      <c r="B73" s="3" t="s">
        <v>491</v>
      </c>
      <c r="C73" s="15"/>
      <c r="D73" s="3"/>
      <c r="E73" s="3"/>
      <c r="F73" s="11"/>
      <c r="G73" s="11">
        <v>10.35</v>
      </c>
      <c r="H73" s="11">
        <v>0.02</v>
      </c>
    </row>
    <row r="74" spans="2:8" x14ac:dyDescent="0.25">
      <c r="B74" s="3" t="s">
        <v>142</v>
      </c>
      <c r="C74" s="15"/>
      <c r="D74" s="3"/>
      <c r="E74" s="3"/>
      <c r="F74" s="11"/>
      <c r="G74" s="11">
        <v>59852.049999999996</v>
      </c>
      <c r="H74" s="11">
        <v>99.94</v>
      </c>
    </row>
    <row r="75" spans="2:8" x14ac:dyDescent="0.25">
      <c r="B75" s="3" t="s">
        <v>143</v>
      </c>
      <c r="C75" s="15"/>
      <c r="D75" s="3"/>
      <c r="E75" s="3"/>
      <c r="F75" s="11"/>
      <c r="G75" s="11">
        <v>25.843451800005276</v>
      </c>
      <c r="H75" s="11">
        <v>6.0000000000002274E-2</v>
      </c>
    </row>
    <row r="76" spans="2:8" x14ac:dyDescent="0.25">
      <c r="B76" s="3" t="s">
        <v>144</v>
      </c>
      <c r="C76" s="15"/>
      <c r="D76" s="3"/>
      <c r="E76" s="3"/>
      <c r="F76" s="11"/>
      <c r="G76" s="11">
        <v>59877.893451800002</v>
      </c>
      <c r="H76" s="11">
        <v>100</v>
      </c>
    </row>
    <row r="77" spans="2:8" x14ac:dyDescent="0.25">
      <c r="B77" s="2" t="s">
        <v>145</v>
      </c>
    </row>
    <row r="78" spans="2:8" x14ac:dyDescent="0.25">
      <c r="B78" s="3" t="s">
        <v>146</v>
      </c>
    </row>
    <row r="79" spans="2:8" x14ac:dyDescent="0.25">
      <c r="B79" s="3" t="s">
        <v>147</v>
      </c>
      <c r="C79" s="4" t="s">
        <v>148</v>
      </c>
    </row>
    <row r="80" spans="2:8" x14ac:dyDescent="0.25">
      <c r="B80" s="3" t="s">
        <v>150</v>
      </c>
      <c r="C80" s="4" t="s">
        <v>149</v>
      </c>
    </row>
    <row r="81" spans="2:3" x14ac:dyDescent="0.25">
      <c r="B81" s="3" t="s">
        <v>202</v>
      </c>
      <c r="C81" s="4" t="s">
        <v>149</v>
      </c>
    </row>
    <row r="82" spans="2:3" x14ac:dyDescent="0.25">
      <c r="B82" s="3" t="s">
        <v>151</v>
      </c>
      <c r="C82" s="4" t="s">
        <v>152</v>
      </c>
    </row>
    <row r="83" spans="2:3" x14ac:dyDescent="0.25">
      <c r="B83" s="3" t="s">
        <v>687</v>
      </c>
      <c r="C83" s="15"/>
    </row>
    <row r="84" spans="2:3" x14ac:dyDescent="0.25">
      <c r="B84" s="3" t="s">
        <v>688</v>
      </c>
      <c r="C84" s="15"/>
    </row>
    <row r="85" spans="2:3" x14ac:dyDescent="0.25">
      <c r="B85" s="3" t="s">
        <v>665</v>
      </c>
      <c r="C85" s="15"/>
    </row>
    <row r="86" spans="2:3" x14ac:dyDescent="0.25">
      <c r="B86" s="2" t="s">
        <v>153</v>
      </c>
    </row>
    <row r="87" spans="2:3" x14ac:dyDescent="0.25">
      <c r="B87" s="2" t="s">
        <v>204</v>
      </c>
    </row>
    <row r="90" spans="2:3" x14ac:dyDescent="0.25">
      <c r="B90" s="13" t="s">
        <v>2546</v>
      </c>
      <c r="C90" s="14"/>
    </row>
    <row r="91" spans="2:3" ht="30" x14ac:dyDescent="0.25">
      <c r="B91" s="13" t="s">
        <v>205</v>
      </c>
      <c r="C91" s="153" t="s">
        <v>206</v>
      </c>
    </row>
    <row r="92" spans="2:3" x14ac:dyDescent="0.25">
      <c r="B92" s="105" t="s">
        <v>207</v>
      </c>
      <c r="C92" s="111" t="s">
        <v>3515</v>
      </c>
    </row>
    <row r="93" spans="2:3" x14ac:dyDescent="0.25">
      <c r="B93" s="105" t="s">
        <v>208</v>
      </c>
      <c r="C93" s="111" t="s">
        <v>3515</v>
      </c>
    </row>
    <row r="94" spans="2:3" x14ac:dyDescent="0.25">
      <c r="B94" s="105" t="s">
        <v>209</v>
      </c>
      <c r="C94" s="111" t="s">
        <v>3515</v>
      </c>
    </row>
    <row r="95" spans="2:3" x14ac:dyDescent="0.25">
      <c r="B95" s="105" t="s">
        <v>210</v>
      </c>
      <c r="C95" s="111" t="s">
        <v>3515</v>
      </c>
    </row>
    <row r="96" spans="2:3" x14ac:dyDescent="0.25">
      <c r="B96" s="105" t="s">
        <v>211</v>
      </c>
      <c r="C96" s="111" t="s">
        <v>3515</v>
      </c>
    </row>
    <row r="97" spans="2:7" x14ac:dyDescent="0.25">
      <c r="B97" s="105" t="s">
        <v>212</v>
      </c>
      <c r="C97" s="111" t="s">
        <v>3515</v>
      </c>
    </row>
    <row r="98" spans="2:7" x14ac:dyDescent="0.25">
      <c r="B98" s="13" t="s">
        <v>213</v>
      </c>
      <c r="C98" s="111" t="s">
        <v>3515</v>
      </c>
    </row>
    <row r="100" spans="2:7" x14ac:dyDescent="0.25">
      <c r="B100" s="105" t="s">
        <v>154</v>
      </c>
      <c r="C100" s="6"/>
      <c r="D100" s="105"/>
    </row>
    <row r="101" spans="2:7" ht="30" x14ac:dyDescent="0.25">
      <c r="B101" s="7" t="s">
        <v>155</v>
      </c>
      <c r="C101" s="8" t="s">
        <v>156</v>
      </c>
      <c r="D101" s="7" t="s">
        <v>157</v>
      </c>
    </row>
    <row r="102" spans="2:7" x14ac:dyDescent="0.25">
      <c r="B102" s="105" t="s">
        <v>149</v>
      </c>
      <c r="C102" s="6" t="s">
        <v>149</v>
      </c>
      <c r="D102" s="105" t="s">
        <v>149</v>
      </c>
    </row>
    <row r="104" spans="2:7" x14ac:dyDescent="0.25">
      <c r="B104" s="13" t="s">
        <v>158</v>
      </c>
      <c r="C104" s="23">
        <v>45322</v>
      </c>
      <c r="D104" s="105"/>
      <c r="E104" s="16"/>
      <c r="F104" s="22"/>
    </row>
    <row r="105" spans="2:7" x14ac:dyDescent="0.25">
      <c r="B105" s="13" t="s">
        <v>159</v>
      </c>
      <c r="C105" s="14" t="s">
        <v>160</v>
      </c>
      <c r="D105" s="13" t="s">
        <v>161</v>
      </c>
      <c r="E105" s="17" t="s">
        <v>162</v>
      </c>
      <c r="F105" s="12" t="s">
        <v>163</v>
      </c>
      <c r="G105" s="11"/>
    </row>
    <row r="106" spans="2:7" x14ac:dyDescent="0.25">
      <c r="B106" s="20" t="s">
        <v>149</v>
      </c>
      <c r="C106" s="21" t="s">
        <v>149</v>
      </c>
      <c r="D106" s="20" t="s">
        <v>149</v>
      </c>
      <c r="E106" s="19" t="s">
        <v>149</v>
      </c>
      <c r="F106" s="18" t="s">
        <v>149</v>
      </c>
    </row>
    <row r="109" spans="2:7" x14ac:dyDescent="0.25">
      <c r="B109" s="3" t="s">
        <v>164</v>
      </c>
    </row>
    <row r="110" spans="2:7" x14ac:dyDescent="0.25">
      <c r="B110" s="3"/>
    </row>
    <row r="111" spans="2:7" x14ac:dyDescent="0.25">
      <c r="B111" s="3" t="s">
        <v>165</v>
      </c>
    </row>
    <row r="112" spans="2:7" x14ac:dyDescent="0.25">
      <c r="B112" s="13" t="s">
        <v>166</v>
      </c>
      <c r="C112" s="14" t="s">
        <v>167</v>
      </c>
      <c r="D112" s="3"/>
    </row>
    <row r="113" spans="2:7" x14ac:dyDescent="0.25">
      <c r="B113" s="105" t="s">
        <v>149</v>
      </c>
      <c r="C113" s="6" t="s">
        <v>149</v>
      </c>
    </row>
    <row r="115" spans="2:7" x14ac:dyDescent="0.25">
      <c r="B115" s="13" t="s">
        <v>168</v>
      </c>
      <c r="C115" s="14" t="s">
        <v>167</v>
      </c>
    </row>
    <row r="116" spans="2:7" x14ac:dyDescent="0.25">
      <c r="B116" s="105" t="s">
        <v>149</v>
      </c>
      <c r="C116" s="6" t="s">
        <v>149</v>
      </c>
    </row>
    <row r="118" spans="2:7" x14ac:dyDescent="0.25">
      <c r="B118" s="13" t="s">
        <v>149</v>
      </c>
      <c r="C118" s="14" t="s">
        <v>149</v>
      </c>
    </row>
    <row r="119" spans="2:7" x14ac:dyDescent="0.25">
      <c r="B119" s="105" t="s">
        <v>149</v>
      </c>
      <c r="C119" s="6" t="s">
        <v>149</v>
      </c>
    </row>
    <row r="121" spans="2:7" x14ac:dyDescent="0.25">
      <c r="B121" s="17" t="s">
        <v>169</v>
      </c>
      <c r="C121" s="14" t="s">
        <v>170</v>
      </c>
    </row>
    <row r="122" spans="2:7" x14ac:dyDescent="0.25">
      <c r="B122" s="16" t="s">
        <v>149</v>
      </c>
      <c r="C122" s="6" t="s">
        <v>149</v>
      </c>
    </row>
    <row r="124" spans="2:7" x14ac:dyDescent="0.25">
      <c r="B124" s="13" t="s">
        <v>171</v>
      </c>
      <c r="C124" s="14" t="s">
        <v>149</v>
      </c>
    </row>
    <row r="126" spans="2:7" x14ac:dyDescent="0.25">
      <c r="B126" s="13" t="s">
        <v>172</v>
      </c>
      <c r="C126" s="23">
        <v>45322</v>
      </c>
      <c r="D126" s="105"/>
      <c r="E126" s="16"/>
      <c r="F126" s="22"/>
    </row>
    <row r="127" spans="2:7" x14ac:dyDescent="0.25">
      <c r="B127" s="13" t="s">
        <v>159</v>
      </c>
      <c r="C127" s="14" t="s">
        <v>160</v>
      </c>
      <c r="D127" s="13" t="s">
        <v>161</v>
      </c>
      <c r="E127" s="17" t="s">
        <v>162</v>
      </c>
      <c r="F127" s="12" t="s">
        <v>163</v>
      </c>
      <c r="G127" s="11"/>
    </row>
    <row r="128" spans="2:7" x14ac:dyDescent="0.25">
      <c r="B128" s="20" t="s">
        <v>149</v>
      </c>
      <c r="C128" s="21" t="s">
        <v>149</v>
      </c>
      <c r="D128" s="20" t="s">
        <v>149</v>
      </c>
      <c r="E128" s="19" t="s">
        <v>149</v>
      </c>
      <c r="F128" s="18" t="s">
        <v>149</v>
      </c>
    </row>
    <row r="129" spans="2:4" x14ac:dyDescent="0.25">
      <c r="B129" s="3" t="s">
        <v>164</v>
      </c>
    </row>
    <row r="130" spans="2:4" x14ac:dyDescent="0.25">
      <c r="B130" s="3"/>
    </row>
    <row r="131" spans="2:4" x14ac:dyDescent="0.25">
      <c r="B131" s="3" t="s">
        <v>165</v>
      </c>
    </row>
    <row r="132" spans="2:4" x14ac:dyDescent="0.25">
      <c r="B132" s="13" t="s">
        <v>166</v>
      </c>
      <c r="C132" s="14" t="s">
        <v>167</v>
      </c>
      <c r="D132" s="3"/>
    </row>
    <row r="133" spans="2:4" x14ac:dyDescent="0.25">
      <c r="B133" s="105" t="s">
        <v>149</v>
      </c>
      <c r="C133" s="6" t="s">
        <v>149</v>
      </c>
    </row>
    <row r="135" spans="2:4" x14ac:dyDescent="0.25">
      <c r="B135" s="13" t="s">
        <v>168</v>
      </c>
      <c r="C135" s="14" t="s">
        <v>167</v>
      </c>
    </row>
    <row r="136" spans="2:4" x14ac:dyDescent="0.25">
      <c r="B136" s="105" t="s">
        <v>149</v>
      </c>
      <c r="C136" s="6" t="s">
        <v>149</v>
      </c>
    </row>
    <row r="138" spans="2:4" x14ac:dyDescent="0.25">
      <c r="B138" s="13" t="s">
        <v>149</v>
      </c>
      <c r="C138" s="14" t="s">
        <v>149</v>
      </c>
    </row>
    <row r="139" spans="2:4" x14ac:dyDescent="0.25">
      <c r="B139" s="105" t="s">
        <v>149</v>
      </c>
      <c r="C139" s="6" t="s">
        <v>149</v>
      </c>
    </row>
    <row r="141" spans="2:4" x14ac:dyDescent="0.25">
      <c r="B141" s="17" t="s">
        <v>169</v>
      </c>
      <c r="C141" s="14" t="s">
        <v>170</v>
      </c>
    </row>
    <row r="142" spans="2:4" x14ac:dyDescent="0.25">
      <c r="B142" s="16" t="s">
        <v>149</v>
      </c>
      <c r="C142" s="6" t="s">
        <v>149</v>
      </c>
    </row>
    <row r="144" spans="2:4" x14ac:dyDescent="0.25">
      <c r="B144" s="13" t="s">
        <v>171</v>
      </c>
      <c r="C144" s="14" t="s">
        <v>149</v>
      </c>
    </row>
    <row r="147" spans="2:80" x14ac:dyDescent="0.25">
      <c r="B147" s="3" t="s">
        <v>173</v>
      </c>
    </row>
    <row r="149" spans="2:80" x14ac:dyDescent="0.25">
      <c r="B149" s="13" t="s">
        <v>159</v>
      </c>
      <c r="C149" s="14" t="s">
        <v>174</v>
      </c>
      <c r="D149" s="13" t="s">
        <v>175</v>
      </c>
      <c r="E149" s="13" t="s">
        <v>176</v>
      </c>
      <c r="F149" s="11"/>
    </row>
    <row r="150" spans="2:80" x14ac:dyDescent="0.25">
      <c r="B150" s="105" t="s">
        <v>149</v>
      </c>
      <c r="C150" s="6" t="s">
        <v>149</v>
      </c>
      <c r="D150" s="105" t="s">
        <v>149</v>
      </c>
      <c r="E150" s="105" t="s">
        <v>149</v>
      </c>
    </row>
    <row r="153" spans="2:80" x14ac:dyDescent="0.25">
      <c r="B153" s="3" t="s">
        <v>177</v>
      </c>
      <c r="C153" s="15" t="s">
        <v>149</v>
      </c>
      <c r="D153" s="3"/>
      <c r="E153" s="3"/>
      <c r="F153" s="11"/>
      <c r="G153" s="11"/>
      <c r="H153" s="11"/>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x14ac:dyDescent="0.25">
      <c r="B155" s="3" t="s">
        <v>178</v>
      </c>
    </row>
    <row r="157" spans="2:80" x14ac:dyDescent="0.25">
      <c r="B157" s="13" t="s">
        <v>179</v>
      </c>
      <c r="C157" s="14" t="s">
        <v>167</v>
      </c>
      <c r="D157" s="3"/>
    </row>
    <row r="158" spans="2:80" x14ac:dyDescent="0.25">
      <c r="B158" s="105" t="s">
        <v>149</v>
      </c>
      <c r="C158" s="6" t="s">
        <v>149</v>
      </c>
    </row>
    <row r="161" spans="2:80" x14ac:dyDescent="0.25">
      <c r="B161" s="13" t="s">
        <v>180</v>
      </c>
      <c r="C161" s="14" t="s">
        <v>181</v>
      </c>
      <c r="D161" s="3"/>
    </row>
    <row r="162" spans="2:80" x14ac:dyDescent="0.25">
      <c r="B162" s="105" t="s">
        <v>149</v>
      </c>
      <c r="C162" s="6" t="s">
        <v>149</v>
      </c>
    </row>
    <row r="165" spans="2:80" x14ac:dyDescent="0.25">
      <c r="B165" s="3" t="s">
        <v>182</v>
      </c>
    </row>
    <row r="168" spans="2:80" x14ac:dyDescent="0.25">
      <c r="B168" s="3" t="s">
        <v>183</v>
      </c>
    </row>
    <row r="170" spans="2:80" x14ac:dyDescent="0.25">
      <c r="B170" s="13" t="s">
        <v>159</v>
      </c>
      <c r="C170" s="14" t="s">
        <v>184</v>
      </c>
      <c r="D170" s="13" t="s">
        <v>174</v>
      </c>
      <c r="E170" s="13" t="s">
        <v>175</v>
      </c>
      <c r="F170" s="12" t="s">
        <v>176</v>
      </c>
      <c r="G170" s="11"/>
    </row>
    <row r="171" spans="2:80" x14ac:dyDescent="0.25">
      <c r="B171" s="105" t="s">
        <v>149</v>
      </c>
      <c r="C171" s="6" t="s">
        <v>149</v>
      </c>
      <c r="D171" s="105" t="s">
        <v>149</v>
      </c>
      <c r="E171" s="105" t="s">
        <v>149</v>
      </c>
      <c r="F171" s="10" t="s">
        <v>149</v>
      </c>
    </row>
    <row r="174" spans="2:80" x14ac:dyDescent="0.25">
      <c r="B174" s="3" t="s">
        <v>177</v>
      </c>
      <c r="C174" s="15" t="s">
        <v>149</v>
      </c>
      <c r="D174" s="3"/>
      <c r="E174" s="3"/>
      <c r="F174" s="11"/>
      <c r="G174" s="11"/>
      <c r="H174" s="11"/>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row>
    <row r="176" spans="2:80" x14ac:dyDescent="0.25">
      <c r="B176" s="3" t="s">
        <v>178</v>
      </c>
    </row>
    <row r="178" spans="2:7" x14ac:dyDescent="0.25">
      <c r="B178" s="13" t="s">
        <v>179</v>
      </c>
      <c r="C178" s="14" t="s">
        <v>167</v>
      </c>
      <c r="D178" s="3"/>
    </row>
    <row r="179" spans="2:7" x14ac:dyDescent="0.25">
      <c r="B179" s="105" t="s">
        <v>149</v>
      </c>
      <c r="C179" s="6" t="s">
        <v>149</v>
      </c>
    </row>
    <row r="182" spans="2:7" x14ac:dyDescent="0.25">
      <c r="B182" s="13" t="s">
        <v>180</v>
      </c>
      <c r="C182" s="14" t="s">
        <v>181</v>
      </c>
      <c r="D182" s="3"/>
    </row>
    <row r="183" spans="2:7" x14ac:dyDescent="0.25">
      <c r="B183" s="105" t="s">
        <v>149</v>
      </c>
      <c r="C183" s="6" t="s">
        <v>149</v>
      </c>
    </row>
    <row r="186" spans="2:7" x14ac:dyDescent="0.25">
      <c r="B186" s="3" t="s">
        <v>182</v>
      </c>
    </row>
    <row r="189" spans="2:7" x14ac:dyDescent="0.25">
      <c r="B189" s="3" t="s">
        <v>185</v>
      </c>
    </row>
    <row r="190" spans="2:7" x14ac:dyDescent="0.25">
      <c r="B190" s="13" t="s">
        <v>159</v>
      </c>
      <c r="C190" s="14" t="s">
        <v>186</v>
      </c>
      <c r="D190" s="13" t="s">
        <v>187</v>
      </c>
      <c r="E190" s="13" t="s">
        <v>188</v>
      </c>
      <c r="F190" s="12" t="s">
        <v>189</v>
      </c>
      <c r="G190" s="11"/>
    </row>
    <row r="191" spans="2:7" x14ac:dyDescent="0.25">
      <c r="B191" s="105" t="s">
        <v>149</v>
      </c>
      <c r="C191" s="6" t="s">
        <v>149</v>
      </c>
      <c r="D191" s="105" t="s">
        <v>149</v>
      </c>
      <c r="E191" s="105" t="s">
        <v>149</v>
      </c>
      <c r="F191" s="10" t="s">
        <v>149</v>
      </c>
    </row>
    <row r="192" spans="2:7" x14ac:dyDescent="0.25">
      <c r="B192" s="2" t="s">
        <v>190</v>
      </c>
    </row>
  </sheetData>
  <mergeCells count="3">
    <mergeCell ref="B1:E1"/>
    <mergeCell ref="C3:C7"/>
    <mergeCell ref="D3:D7"/>
  </mergeCells>
  <hyperlinks>
    <hyperlink ref="A1" location="Index!A1" display="Index" xr:uid="{323CC963-7734-4E9F-BCB1-223331F137B1}"/>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DEC31-BC56-41F0-A672-2D6E15C1501D}">
  <sheetPr codeName="Sheet39"/>
  <dimension ref="A1:CB225"/>
  <sheetViews>
    <sheetView workbookViewId="0">
      <selection activeCell="E6" sqref="E6"/>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81</v>
      </c>
      <c r="C1" s="206"/>
      <c r="D1" s="206"/>
      <c r="E1" s="206"/>
    </row>
    <row r="3" spans="1:9" ht="15" customHeight="1" x14ac:dyDescent="0.25">
      <c r="B3" s="35" t="s">
        <v>81</v>
      </c>
      <c r="C3" s="207"/>
      <c r="D3" s="208"/>
    </row>
    <row r="4" spans="1:9" ht="15" customHeight="1" x14ac:dyDescent="0.25">
      <c r="B4" s="39" t="s">
        <v>689</v>
      </c>
      <c r="C4" s="207"/>
      <c r="D4" s="208"/>
    </row>
    <row r="5" spans="1:9" ht="15" customHeight="1" x14ac:dyDescent="0.25">
      <c r="B5" s="39" t="s">
        <v>115</v>
      </c>
      <c r="C5" s="207"/>
      <c r="D5" s="208"/>
    </row>
    <row r="6" spans="1:9" ht="15" customHeight="1" x14ac:dyDescent="0.25">
      <c r="B6" s="39" t="s">
        <v>690</v>
      </c>
      <c r="C6" s="207"/>
      <c r="D6" s="208"/>
    </row>
    <row r="7" spans="1:9" ht="15" customHeight="1" x14ac:dyDescent="0.25">
      <c r="B7" s="109" t="s">
        <v>691</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766000</v>
      </c>
      <c r="G15" s="5">
        <v>11203.13</v>
      </c>
      <c r="H15" s="5">
        <v>3.84</v>
      </c>
    </row>
    <row r="16" spans="1:9" x14ac:dyDescent="0.25">
      <c r="B16" s="2" t="s">
        <v>1986</v>
      </c>
      <c r="C16" s="4" t="s">
        <v>140</v>
      </c>
      <c r="D16" s="2" t="s">
        <v>222</v>
      </c>
      <c r="E16" s="2" t="s">
        <v>223</v>
      </c>
      <c r="F16" s="5">
        <v>320000</v>
      </c>
      <c r="G16" s="5">
        <v>9130.4</v>
      </c>
      <c r="H16" s="5">
        <v>3.13</v>
      </c>
    </row>
    <row r="17" spans="2:8" x14ac:dyDescent="0.25">
      <c r="B17" s="2" t="s">
        <v>392</v>
      </c>
      <c r="C17" s="4" t="s">
        <v>140</v>
      </c>
      <c r="D17" s="2" t="s">
        <v>220</v>
      </c>
      <c r="E17" s="2" t="s">
        <v>393</v>
      </c>
      <c r="F17" s="5">
        <v>1400000</v>
      </c>
      <c r="G17" s="5">
        <v>8967</v>
      </c>
      <c r="H17" s="5">
        <v>3.08</v>
      </c>
    </row>
    <row r="18" spans="2:8" x14ac:dyDescent="0.25">
      <c r="B18" s="2" t="s">
        <v>1968</v>
      </c>
      <c r="C18" s="4" t="s">
        <v>140</v>
      </c>
      <c r="D18" s="2" t="s">
        <v>371</v>
      </c>
      <c r="E18" s="2" t="s">
        <v>400</v>
      </c>
      <c r="F18" s="5">
        <v>2600000</v>
      </c>
      <c r="G18" s="5">
        <v>8255</v>
      </c>
      <c r="H18" s="5">
        <v>2.83</v>
      </c>
    </row>
    <row r="19" spans="2:8" x14ac:dyDescent="0.25">
      <c r="B19" s="2" t="s">
        <v>2551</v>
      </c>
      <c r="C19" s="4" t="s">
        <v>140</v>
      </c>
      <c r="D19" s="2" t="s">
        <v>220</v>
      </c>
      <c r="E19" s="2" t="s">
        <v>233</v>
      </c>
      <c r="F19" s="5">
        <v>750000</v>
      </c>
      <c r="G19" s="5">
        <v>8008.13</v>
      </c>
      <c r="H19" s="5">
        <v>2.75</v>
      </c>
    </row>
    <row r="20" spans="2:8" x14ac:dyDescent="0.25">
      <c r="B20" s="2" t="s">
        <v>2619</v>
      </c>
      <c r="C20" s="4" t="s">
        <v>140</v>
      </c>
      <c r="D20" s="2" t="s">
        <v>390</v>
      </c>
      <c r="E20" s="2" t="s">
        <v>391</v>
      </c>
      <c r="F20" s="5">
        <v>625000</v>
      </c>
      <c r="G20" s="5">
        <v>7316.88</v>
      </c>
      <c r="H20" s="5">
        <v>2.5099999999999998</v>
      </c>
    </row>
    <row r="21" spans="2:8" x14ac:dyDescent="0.25">
      <c r="B21" s="2" t="s">
        <v>2550</v>
      </c>
      <c r="C21" s="4" t="s">
        <v>140</v>
      </c>
      <c r="D21" s="2" t="s">
        <v>225</v>
      </c>
      <c r="E21" s="2" t="s">
        <v>226</v>
      </c>
      <c r="F21" s="5">
        <v>400000</v>
      </c>
      <c r="G21" s="5">
        <v>6643.6</v>
      </c>
      <c r="H21" s="5">
        <v>2.2799999999999998</v>
      </c>
    </row>
    <row r="22" spans="2:8" x14ac:dyDescent="0.25">
      <c r="B22" s="2" t="s">
        <v>692</v>
      </c>
      <c r="C22" s="4" t="s">
        <v>140</v>
      </c>
      <c r="D22" s="2" t="s">
        <v>280</v>
      </c>
      <c r="E22" s="2" t="s">
        <v>693</v>
      </c>
      <c r="F22" s="5">
        <v>3654191</v>
      </c>
      <c r="G22" s="5">
        <v>6530.04</v>
      </c>
      <c r="H22" s="5">
        <v>2.2400000000000002</v>
      </c>
    </row>
    <row r="23" spans="2:8" x14ac:dyDescent="0.25">
      <c r="B23" s="2" t="s">
        <v>2621</v>
      </c>
      <c r="C23" s="4" t="s">
        <v>140</v>
      </c>
      <c r="D23" s="2" t="s">
        <v>225</v>
      </c>
      <c r="E23" s="2" t="s">
        <v>395</v>
      </c>
      <c r="F23" s="5">
        <v>400000</v>
      </c>
      <c r="G23" s="5">
        <v>6304</v>
      </c>
      <c r="H23" s="5">
        <v>2.16</v>
      </c>
    </row>
    <row r="24" spans="2:8" x14ac:dyDescent="0.25">
      <c r="B24" s="2" t="s">
        <v>2676</v>
      </c>
      <c r="C24" s="4" t="s">
        <v>140</v>
      </c>
      <c r="D24" s="2" t="s">
        <v>220</v>
      </c>
      <c r="E24" s="2" t="s">
        <v>567</v>
      </c>
      <c r="F24" s="5">
        <v>4000000</v>
      </c>
      <c r="G24" s="5">
        <v>5892</v>
      </c>
      <c r="H24" s="5">
        <v>2.02</v>
      </c>
    </row>
    <row r="25" spans="2:8" x14ac:dyDescent="0.25">
      <c r="B25" s="2" t="s">
        <v>2709</v>
      </c>
      <c r="C25" s="4" t="s">
        <v>140</v>
      </c>
      <c r="D25" s="2" t="s">
        <v>238</v>
      </c>
      <c r="E25" s="2" t="s">
        <v>614</v>
      </c>
      <c r="F25" s="5">
        <v>840000</v>
      </c>
      <c r="G25" s="5">
        <v>5796.84</v>
      </c>
      <c r="H25" s="5">
        <v>1.99</v>
      </c>
    </row>
    <row r="26" spans="2:8" x14ac:dyDescent="0.25">
      <c r="B26" s="2" t="s">
        <v>298</v>
      </c>
      <c r="C26" s="4" t="s">
        <v>140</v>
      </c>
      <c r="D26" s="2" t="s">
        <v>220</v>
      </c>
      <c r="E26" s="2" t="s">
        <v>299</v>
      </c>
      <c r="F26" s="5">
        <v>1150000</v>
      </c>
      <c r="G26" s="5">
        <v>5736.78</v>
      </c>
      <c r="H26" s="5">
        <v>1.97</v>
      </c>
    </row>
    <row r="27" spans="2:8" x14ac:dyDescent="0.25">
      <c r="B27" s="2" t="s">
        <v>2724</v>
      </c>
      <c r="C27" s="4" t="s">
        <v>140</v>
      </c>
      <c r="D27" s="2" t="s">
        <v>225</v>
      </c>
      <c r="E27" s="2" t="s">
        <v>644</v>
      </c>
      <c r="F27" s="5">
        <v>650000</v>
      </c>
      <c r="G27" s="5">
        <v>5514.93</v>
      </c>
      <c r="H27" s="5">
        <v>1.89</v>
      </c>
    </row>
    <row r="28" spans="2:8" x14ac:dyDescent="0.25">
      <c r="B28" s="2" t="s">
        <v>2552</v>
      </c>
      <c r="C28" s="4" t="s">
        <v>140</v>
      </c>
      <c r="D28" s="2" t="s">
        <v>234</v>
      </c>
      <c r="E28" s="2" t="s">
        <v>235</v>
      </c>
      <c r="F28" s="5">
        <v>158015</v>
      </c>
      <c r="G28" s="5">
        <v>5498.53</v>
      </c>
      <c r="H28" s="5">
        <v>1.89</v>
      </c>
    </row>
    <row r="29" spans="2:8" x14ac:dyDescent="0.25">
      <c r="B29" s="2" t="s">
        <v>2686</v>
      </c>
      <c r="C29" s="4" t="s">
        <v>140</v>
      </c>
      <c r="D29" s="2" t="s">
        <v>266</v>
      </c>
      <c r="E29" s="2" t="s">
        <v>583</v>
      </c>
      <c r="F29" s="5">
        <v>150000</v>
      </c>
      <c r="G29" s="5">
        <v>5372.25</v>
      </c>
      <c r="H29" s="5">
        <v>1.84</v>
      </c>
    </row>
    <row r="30" spans="2:8" x14ac:dyDescent="0.25">
      <c r="B30" s="2" t="s">
        <v>2737</v>
      </c>
      <c r="C30" s="4" t="s">
        <v>140</v>
      </c>
      <c r="D30" s="2" t="s">
        <v>261</v>
      </c>
      <c r="E30" s="2" t="s">
        <v>694</v>
      </c>
      <c r="F30" s="5">
        <v>682444</v>
      </c>
      <c r="G30" s="5">
        <v>5354.46</v>
      </c>
      <c r="H30" s="5">
        <v>1.84</v>
      </c>
    </row>
    <row r="31" spans="2:8" x14ac:dyDescent="0.25">
      <c r="B31" s="2" t="s">
        <v>2738</v>
      </c>
      <c r="C31" s="4" t="s">
        <v>140</v>
      </c>
      <c r="D31" s="2" t="s">
        <v>419</v>
      </c>
      <c r="E31" s="2" t="s">
        <v>695</v>
      </c>
      <c r="F31" s="5">
        <v>3025000</v>
      </c>
      <c r="G31" s="5">
        <v>5320.98</v>
      </c>
      <c r="H31" s="5">
        <v>1.82</v>
      </c>
    </row>
    <row r="32" spans="2:8" x14ac:dyDescent="0.25">
      <c r="B32" s="2" t="s">
        <v>2739</v>
      </c>
      <c r="C32" s="4" t="s">
        <v>140</v>
      </c>
      <c r="D32" s="2" t="s">
        <v>261</v>
      </c>
      <c r="E32" s="2" t="s">
        <v>696</v>
      </c>
      <c r="F32" s="5">
        <v>680000</v>
      </c>
      <c r="G32" s="5">
        <v>5279.52</v>
      </c>
      <c r="H32" s="5">
        <v>1.81</v>
      </c>
    </row>
    <row r="33" spans="2:8" x14ac:dyDescent="0.25">
      <c r="B33" s="2" t="s">
        <v>2740</v>
      </c>
      <c r="C33" s="4" t="s">
        <v>140</v>
      </c>
      <c r="D33" s="2" t="s">
        <v>238</v>
      </c>
      <c r="E33" s="2" t="s">
        <v>697</v>
      </c>
      <c r="F33" s="5">
        <v>4600000</v>
      </c>
      <c r="G33" s="5">
        <v>5209.5</v>
      </c>
      <c r="H33" s="5">
        <v>1.79</v>
      </c>
    </row>
    <row r="34" spans="2:8" x14ac:dyDescent="0.25">
      <c r="B34" s="2" t="s">
        <v>2741</v>
      </c>
      <c r="C34" s="4" t="s">
        <v>140</v>
      </c>
      <c r="D34" s="2" t="s">
        <v>250</v>
      </c>
      <c r="E34" s="2" t="s">
        <v>698</v>
      </c>
      <c r="F34" s="5">
        <v>500000</v>
      </c>
      <c r="G34" s="5">
        <v>5126.25</v>
      </c>
      <c r="H34" s="5">
        <v>1.76</v>
      </c>
    </row>
    <row r="35" spans="2:8" x14ac:dyDescent="0.25">
      <c r="B35" s="2" t="s">
        <v>2651</v>
      </c>
      <c r="C35" s="4" t="s">
        <v>140</v>
      </c>
      <c r="D35" s="2" t="s">
        <v>242</v>
      </c>
      <c r="E35" s="2" t="s">
        <v>511</v>
      </c>
      <c r="F35" s="5">
        <v>500000</v>
      </c>
      <c r="G35" s="5">
        <v>5091</v>
      </c>
      <c r="H35" s="5">
        <v>1.75</v>
      </c>
    </row>
    <row r="36" spans="2:8" x14ac:dyDescent="0.25">
      <c r="B36" s="2" t="s">
        <v>1972</v>
      </c>
      <c r="C36" s="4" t="s">
        <v>140</v>
      </c>
      <c r="D36" s="2" t="s">
        <v>254</v>
      </c>
      <c r="E36" s="2" t="s">
        <v>316</v>
      </c>
      <c r="F36" s="5">
        <v>300000</v>
      </c>
      <c r="G36" s="5">
        <v>4991.7</v>
      </c>
      <c r="H36" s="5">
        <v>1.71</v>
      </c>
    </row>
    <row r="37" spans="2:8" x14ac:dyDescent="0.25">
      <c r="B37" s="2" t="s">
        <v>2742</v>
      </c>
      <c r="C37" s="4" t="s">
        <v>140</v>
      </c>
      <c r="D37" s="2" t="s">
        <v>229</v>
      </c>
      <c r="E37" s="2" t="s">
        <v>699</v>
      </c>
      <c r="F37" s="5">
        <v>334000</v>
      </c>
      <c r="G37" s="5">
        <v>4622.5600000000004</v>
      </c>
      <c r="H37" s="5">
        <v>1.59</v>
      </c>
    </row>
    <row r="38" spans="2:8" x14ac:dyDescent="0.25">
      <c r="B38" s="2" t="s">
        <v>2734</v>
      </c>
      <c r="C38" s="4" t="s">
        <v>140</v>
      </c>
      <c r="D38" s="2" t="s">
        <v>273</v>
      </c>
      <c r="E38" s="2" t="s">
        <v>676</v>
      </c>
      <c r="F38" s="5">
        <v>325000</v>
      </c>
      <c r="G38" s="5">
        <v>4553.74</v>
      </c>
      <c r="H38" s="5">
        <v>1.56</v>
      </c>
    </row>
    <row r="39" spans="2:8" x14ac:dyDescent="0.25">
      <c r="B39" s="2" t="s">
        <v>2671</v>
      </c>
      <c r="C39" s="4" t="s">
        <v>140</v>
      </c>
      <c r="D39" s="2" t="s">
        <v>220</v>
      </c>
      <c r="E39" s="2" t="s">
        <v>549</v>
      </c>
      <c r="F39" s="5">
        <v>1982600</v>
      </c>
      <c r="G39" s="5">
        <v>4540.1499999999996</v>
      </c>
      <c r="H39" s="5">
        <v>1.56</v>
      </c>
    </row>
    <row r="40" spans="2:8" x14ac:dyDescent="0.25">
      <c r="B40" s="2" t="s">
        <v>2652</v>
      </c>
      <c r="C40" s="4" t="s">
        <v>140</v>
      </c>
      <c r="D40" s="2" t="s">
        <v>349</v>
      </c>
      <c r="E40" s="2" t="s">
        <v>512</v>
      </c>
      <c r="F40" s="5">
        <v>130000</v>
      </c>
      <c r="G40" s="5">
        <v>4384.45</v>
      </c>
      <c r="H40" s="5">
        <v>1.5</v>
      </c>
    </row>
    <row r="41" spans="2:8" x14ac:dyDescent="0.25">
      <c r="B41" s="2" t="s">
        <v>2743</v>
      </c>
      <c r="C41" s="4" t="s">
        <v>140</v>
      </c>
      <c r="D41" s="2" t="s">
        <v>229</v>
      </c>
      <c r="E41" s="2" t="s">
        <v>700</v>
      </c>
      <c r="F41" s="5">
        <v>400800</v>
      </c>
      <c r="G41" s="5">
        <v>4379.74</v>
      </c>
      <c r="H41" s="5">
        <v>1.5</v>
      </c>
    </row>
    <row r="42" spans="2:8" x14ac:dyDescent="0.25">
      <c r="B42" s="2" t="s">
        <v>2635</v>
      </c>
      <c r="C42" s="4" t="s">
        <v>140</v>
      </c>
      <c r="D42" s="2" t="s">
        <v>238</v>
      </c>
      <c r="E42" s="2" t="s">
        <v>447</v>
      </c>
      <c r="F42" s="5">
        <v>100000</v>
      </c>
      <c r="G42" s="5">
        <v>4376.3</v>
      </c>
      <c r="H42" s="5">
        <v>1.5</v>
      </c>
    </row>
    <row r="43" spans="2:8" x14ac:dyDescent="0.25">
      <c r="B43" s="2" t="s">
        <v>2679</v>
      </c>
      <c r="C43" s="4" t="s">
        <v>140</v>
      </c>
      <c r="D43" s="2" t="s">
        <v>220</v>
      </c>
      <c r="E43" s="2" t="s">
        <v>570</v>
      </c>
      <c r="F43" s="5">
        <v>3000000</v>
      </c>
      <c r="G43" s="5">
        <v>4347</v>
      </c>
      <c r="H43" s="5">
        <v>1.49</v>
      </c>
    </row>
    <row r="44" spans="2:8" x14ac:dyDescent="0.25">
      <c r="B44" s="2" t="s">
        <v>2744</v>
      </c>
      <c r="C44" s="4" t="s">
        <v>140</v>
      </c>
      <c r="D44" s="2" t="s">
        <v>220</v>
      </c>
      <c r="E44" s="2" t="s">
        <v>701</v>
      </c>
      <c r="F44" s="5">
        <v>4000000</v>
      </c>
      <c r="G44" s="5">
        <v>4150</v>
      </c>
      <c r="H44" s="5">
        <v>1.42</v>
      </c>
    </row>
    <row r="45" spans="2:8" x14ac:dyDescent="0.25">
      <c r="B45" s="2" t="s">
        <v>1984</v>
      </c>
      <c r="C45" s="4" t="s">
        <v>140</v>
      </c>
      <c r="D45" s="2" t="s">
        <v>231</v>
      </c>
      <c r="E45" s="2" t="s">
        <v>232</v>
      </c>
      <c r="F45" s="5">
        <v>930000</v>
      </c>
      <c r="G45" s="5">
        <v>4106.42</v>
      </c>
      <c r="H45" s="5">
        <v>1.41</v>
      </c>
    </row>
    <row r="46" spans="2:8" x14ac:dyDescent="0.25">
      <c r="B46" s="2" t="s">
        <v>1983</v>
      </c>
      <c r="C46" s="4" t="s">
        <v>140</v>
      </c>
      <c r="D46" s="2" t="s">
        <v>225</v>
      </c>
      <c r="E46" s="2" t="s">
        <v>228</v>
      </c>
      <c r="F46" s="5">
        <v>102495</v>
      </c>
      <c r="G46" s="5">
        <v>3911.16</v>
      </c>
      <c r="H46" s="5">
        <v>1.34</v>
      </c>
    </row>
    <row r="47" spans="2:8" x14ac:dyDescent="0.25">
      <c r="B47" s="2" t="s">
        <v>2745</v>
      </c>
      <c r="C47" s="4" t="s">
        <v>140</v>
      </c>
      <c r="D47" s="2" t="s">
        <v>238</v>
      </c>
      <c r="E47" s="2" t="s">
        <v>702</v>
      </c>
      <c r="F47" s="5">
        <v>800000</v>
      </c>
      <c r="G47" s="5">
        <v>3904.8</v>
      </c>
      <c r="H47" s="5">
        <v>1.34</v>
      </c>
    </row>
    <row r="48" spans="2:8" x14ac:dyDescent="0.25">
      <c r="B48" s="2" t="s">
        <v>1952</v>
      </c>
      <c r="C48" s="4" t="s">
        <v>140</v>
      </c>
      <c r="D48" s="2" t="s">
        <v>220</v>
      </c>
      <c r="E48" s="2" t="s">
        <v>236</v>
      </c>
      <c r="F48" s="5">
        <v>210000</v>
      </c>
      <c r="G48" s="5">
        <v>3833.03</v>
      </c>
      <c r="H48" s="5">
        <v>1.31</v>
      </c>
    </row>
    <row r="49" spans="2:8" x14ac:dyDescent="0.25">
      <c r="B49" s="2" t="s">
        <v>2680</v>
      </c>
      <c r="C49" s="4" t="s">
        <v>140</v>
      </c>
      <c r="D49" s="2" t="s">
        <v>261</v>
      </c>
      <c r="E49" s="2" t="s">
        <v>576</v>
      </c>
      <c r="F49" s="5">
        <v>755000</v>
      </c>
      <c r="G49" s="5">
        <v>3767.83</v>
      </c>
      <c r="H49" s="5">
        <v>1.29</v>
      </c>
    </row>
    <row r="50" spans="2:8" x14ac:dyDescent="0.25">
      <c r="B50" s="2" t="s">
        <v>2746</v>
      </c>
      <c r="C50" s="4" t="s">
        <v>140</v>
      </c>
      <c r="D50" s="2" t="s">
        <v>246</v>
      </c>
      <c r="E50" s="2" t="s">
        <v>703</v>
      </c>
      <c r="F50" s="5">
        <v>161000</v>
      </c>
      <c r="G50" s="5">
        <v>3693.1</v>
      </c>
      <c r="H50" s="5">
        <v>1.27</v>
      </c>
    </row>
    <row r="51" spans="2:8" x14ac:dyDescent="0.25">
      <c r="B51" s="2" t="s">
        <v>2732</v>
      </c>
      <c r="C51" s="4" t="s">
        <v>140</v>
      </c>
      <c r="D51" s="2" t="s">
        <v>248</v>
      </c>
      <c r="E51" s="2" t="s">
        <v>674</v>
      </c>
      <c r="F51" s="5">
        <v>270000</v>
      </c>
      <c r="G51" s="5">
        <v>3647.7</v>
      </c>
      <c r="H51" s="5">
        <v>1.25</v>
      </c>
    </row>
    <row r="52" spans="2:8" x14ac:dyDescent="0.25">
      <c r="B52" s="2" t="s">
        <v>2747</v>
      </c>
      <c r="C52" s="4" t="s">
        <v>140</v>
      </c>
      <c r="D52" s="2" t="s">
        <v>704</v>
      </c>
      <c r="E52" s="2" t="s">
        <v>705</v>
      </c>
      <c r="F52" s="5">
        <v>670000</v>
      </c>
      <c r="G52" s="5">
        <v>3615.32</v>
      </c>
      <c r="H52" s="5">
        <v>1.24</v>
      </c>
    </row>
    <row r="53" spans="2:8" x14ac:dyDescent="0.25">
      <c r="B53" s="2" t="s">
        <v>2748</v>
      </c>
      <c r="C53" s="4" t="s">
        <v>140</v>
      </c>
      <c r="D53" s="2" t="s">
        <v>445</v>
      </c>
      <c r="E53" s="2" t="s">
        <v>706</v>
      </c>
      <c r="F53" s="5">
        <v>240000</v>
      </c>
      <c r="G53" s="5">
        <v>3492</v>
      </c>
      <c r="H53" s="5">
        <v>1.2</v>
      </c>
    </row>
    <row r="54" spans="2:8" x14ac:dyDescent="0.25">
      <c r="B54" s="2" t="s">
        <v>2682</v>
      </c>
      <c r="C54" s="4" t="s">
        <v>140</v>
      </c>
      <c r="D54" s="2" t="s">
        <v>248</v>
      </c>
      <c r="E54" s="2" t="s">
        <v>578</v>
      </c>
      <c r="F54" s="5">
        <v>231000</v>
      </c>
      <c r="G54" s="5">
        <v>3477.36</v>
      </c>
      <c r="H54" s="5">
        <v>1.19</v>
      </c>
    </row>
    <row r="55" spans="2:8" x14ac:dyDescent="0.25">
      <c r="B55" s="2" t="s">
        <v>2749</v>
      </c>
      <c r="C55" s="4" t="s">
        <v>140</v>
      </c>
      <c r="D55" s="2" t="s">
        <v>246</v>
      </c>
      <c r="E55" s="2" t="s">
        <v>707</v>
      </c>
      <c r="F55" s="5">
        <v>920000</v>
      </c>
      <c r="G55" s="5">
        <v>3421.02</v>
      </c>
      <c r="H55" s="5">
        <v>1.17</v>
      </c>
    </row>
    <row r="56" spans="2:8" x14ac:dyDescent="0.25">
      <c r="B56" s="2" t="s">
        <v>2643</v>
      </c>
      <c r="C56" s="4" t="s">
        <v>140</v>
      </c>
      <c r="D56" s="2" t="s">
        <v>242</v>
      </c>
      <c r="E56" s="2" t="s">
        <v>499</v>
      </c>
      <c r="F56" s="5">
        <v>590000</v>
      </c>
      <c r="G56" s="5">
        <v>3305.77</v>
      </c>
      <c r="H56" s="5">
        <v>1.1299999999999999</v>
      </c>
    </row>
    <row r="57" spans="2:8" x14ac:dyDescent="0.25">
      <c r="B57" s="2" t="s">
        <v>2548</v>
      </c>
      <c r="C57" s="4" t="s">
        <v>140</v>
      </c>
      <c r="D57" s="2" t="s">
        <v>280</v>
      </c>
      <c r="E57" s="2" t="s">
        <v>708</v>
      </c>
      <c r="F57" s="5">
        <v>520000</v>
      </c>
      <c r="G57" s="5">
        <v>3296.02</v>
      </c>
      <c r="H57" s="5">
        <v>1.1299999999999999</v>
      </c>
    </row>
    <row r="58" spans="2:8" x14ac:dyDescent="0.25">
      <c r="B58" s="2" t="s">
        <v>1949</v>
      </c>
      <c r="C58" s="4" t="s">
        <v>140</v>
      </c>
      <c r="D58" s="2" t="s">
        <v>246</v>
      </c>
      <c r="E58" s="2" t="s">
        <v>455</v>
      </c>
      <c r="F58" s="5">
        <v>447376</v>
      </c>
      <c r="G58" s="5">
        <v>3242.8</v>
      </c>
      <c r="H58" s="5">
        <v>1.1100000000000001</v>
      </c>
    </row>
    <row r="59" spans="2:8" x14ac:dyDescent="0.25">
      <c r="B59" s="2" t="s">
        <v>2733</v>
      </c>
      <c r="C59" s="4" t="s">
        <v>140</v>
      </c>
      <c r="D59" s="2" t="s">
        <v>288</v>
      </c>
      <c r="E59" s="2" t="s">
        <v>675</v>
      </c>
      <c r="F59" s="5">
        <v>50000</v>
      </c>
      <c r="G59" s="5">
        <v>3176.48</v>
      </c>
      <c r="H59" s="5">
        <v>1.0900000000000001</v>
      </c>
    </row>
    <row r="60" spans="2:8" x14ac:dyDescent="0.25">
      <c r="B60" s="2" t="s">
        <v>2750</v>
      </c>
      <c r="C60" s="4" t="s">
        <v>140</v>
      </c>
      <c r="D60" s="2" t="s">
        <v>278</v>
      </c>
      <c r="E60" s="2" t="s">
        <v>709</v>
      </c>
      <c r="F60" s="5">
        <v>1275000</v>
      </c>
      <c r="G60" s="5">
        <v>3110.36</v>
      </c>
      <c r="H60" s="5">
        <v>1.07</v>
      </c>
    </row>
    <row r="61" spans="2:8" x14ac:dyDescent="0.25">
      <c r="B61" s="2" t="s">
        <v>2708</v>
      </c>
      <c r="C61" s="4" t="s">
        <v>140</v>
      </c>
      <c r="D61" s="2" t="s">
        <v>327</v>
      </c>
      <c r="E61" s="2" t="s">
        <v>613</v>
      </c>
      <c r="F61" s="5">
        <v>380198</v>
      </c>
      <c r="G61" s="5">
        <v>3004.13</v>
      </c>
      <c r="H61" s="5">
        <v>1.03</v>
      </c>
    </row>
    <row r="62" spans="2:8" x14ac:dyDescent="0.25">
      <c r="B62" s="2" t="s">
        <v>2751</v>
      </c>
      <c r="C62" s="4" t="s">
        <v>140</v>
      </c>
      <c r="D62" s="2" t="s">
        <v>250</v>
      </c>
      <c r="E62" s="2" t="s">
        <v>710</v>
      </c>
      <c r="F62" s="5">
        <v>370000</v>
      </c>
      <c r="G62" s="5">
        <v>2969.62</v>
      </c>
      <c r="H62" s="5">
        <v>1.02</v>
      </c>
    </row>
    <row r="63" spans="2:8" x14ac:dyDescent="0.25">
      <c r="B63" s="2" t="s">
        <v>2555</v>
      </c>
      <c r="C63" s="4" t="s">
        <v>140</v>
      </c>
      <c r="D63" s="2" t="s">
        <v>240</v>
      </c>
      <c r="E63" s="2" t="s">
        <v>241</v>
      </c>
      <c r="F63" s="5">
        <v>90000</v>
      </c>
      <c r="G63" s="5">
        <v>2863.13</v>
      </c>
      <c r="H63" s="5">
        <v>0.98</v>
      </c>
    </row>
    <row r="64" spans="2:8" x14ac:dyDescent="0.25">
      <c r="B64" s="2" t="s">
        <v>711</v>
      </c>
      <c r="C64" s="4" t="s">
        <v>140</v>
      </c>
      <c r="D64" s="2" t="s">
        <v>280</v>
      </c>
      <c r="E64" s="2" t="s">
        <v>712</v>
      </c>
      <c r="F64" s="5">
        <v>2410000</v>
      </c>
      <c r="G64" s="5">
        <v>2854.65</v>
      </c>
      <c r="H64" s="5">
        <v>0.98</v>
      </c>
    </row>
    <row r="65" spans="2:8" x14ac:dyDescent="0.25">
      <c r="B65" s="2" t="s">
        <v>2556</v>
      </c>
      <c r="C65" s="4" t="s">
        <v>140</v>
      </c>
      <c r="D65" s="2" t="s">
        <v>242</v>
      </c>
      <c r="E65" s="2" t="s">
        <v>243</v>
      </c>
      <c r="F65" s="5">
        <v>27950</v>
      </c>
      <c r="G65" s="5">
        <v>2841.77</v>
      </c>
      <c r="H65" s="5">
        <v>0.97</v>
      </c>
    </row>
    <row r="66" spans="2:8" x14ac:dyDescent="0.25">
      <c r="B66" s="2" t="s">
        <v>2752</v>
      </c>
      <c r="C66" s="4" t="s">
        <v>140</v>
      </c>
      <c r="D66" s="2" t="s">
        <v>234</v>
      </c>
      <c r="E66" s="2" t="s">
        <v>713</v>
      </c>
      <c r="F66" s="5">
        <v>1000000</v>
      </c>
      <c r="G66" s="5">
        <v>2766</v>
      </c>
      <c r="H66" s="5">
        <v>0.95</v>
      </c>
    </row>
    <row r="67" spans="2:8" x14ac:dyDescent="0.25">
      <c r="B67" s="2" t="s">
        <v>2609</v>
      </c>
      <c r="C67" s="4" t="s">
        <v>140</v>
      </c>
      <c r="D67" s="2" t="s">
        <v>292</v>
      </c>
      <c r="E67" s="2" t="s">
        <v>351</v>
      </c>
      <c r="F67" s="5">
        <v>290000</v>
      </c>
      <c r="G67" s="5">
        <v>2722.23</v>
      </c>
      <c r="H67" s="5">
        <v>0.93</v>
      </c>
    </row>
    <row r="68" spans="2:8" x14ac:dyDescent="0.25">
      <c r="B68" s="2" t="s">
        <v>2753</v>
      </c>
      <c r="C68" s="4" t="s">
        <v>140</v>
      </c>
      <c r="D68" s="2" t="s">
        <v>445</v>
      </c>
      <c r="E68" s="2" t="s">
        <v>714</v>
      </c>
      <c r="F68" s="5">
        <v>1567000</v>
      </c>
      <c r="G68" s="5">
        <v>2712.48</v>
      </c>
      <c r="H68" s="5">
        <v>0.93</v>
      </c>
    </row>
    <row r="69" spans="2:8" x14ac:dyDescent="0.25">
      <c r="B69" s="2" t="s">
        <v>2704</v>
      </c>
      <c r="C69" s="4" t="s">
        <v>140</v>
      </c>
      <c r="D69" s="2" t="s">
        <v>246</v>
      </c>
      <c r="E69" s="2" t="s">
        <v>607</v>
      </c>
      <c r="F69" s="5">
        <v>63000</v>
      </c>
      <c r="G69" s="5">
        <v>2587.63</v>
      </c>
      <c r="H69" s="5">
        <v>0.89</v>
      </c>
    </row>
    <row r="70" spans="2:8" x14ac:dyDescent="0.25">
      <c r="B70" s="2" t="s">
        <v>2659</v>
      </c>
      <c r="C70" s="4" t="s">
        <v>140</v>
      </c>
      <c r="D70" s="2" t="s">
        <v>290</v>
      </c>
      <c r="E70" s="2" t="s">
        <v>523</v>
      </c>
      <c r="F70" s="5">
        <v>432500</v>
      </c>
      <c r="G70" s="5">
        <v>2514.12</v>
      </c>
      <c r="H70" s="5">
        <v>0.86</v>
      </c>
    </row>
    <row r="71" spans="2:8" x14ac:dyDescent="0.25">
      <c r="B71" s="2" t="s">
        <v>2687</v>
      </c>
      <c r="C71" s="4" t="s">
        <v>140</v>
      </c>
      <c r="D71" s="2" t="s">
        <v>246</v>
      </c>
      <c r="E71" s="2" t="s">
        <v>584</v>
      </c>
      <c r="F71" s="5">
        <v>60000</v>
      </c>
      <c r="G71" s="5">
        <v>2477.9699999999998</v>
      </c>
      <c r="H71" s="5">
        <v>0.85</v>
      </c>
    </row>
    <row r="72" spans="2:8" x14ac:dyDescent="0.25">
      <c r="B72" s="2" t="s">
        <v>2754</v>
      </c>
      <c r="C72" s="4" t="s">
        <v>140</v>
      </c>
      <c r="D72" s="2" t="s">
        <v>229</v>
      </c>
      <c r="E72" s="2" t="s">
        <v>715</v>
      </c>
      <c r="F72" s="5">
        <v>1150000</v>
      </c>
      <c r="G72" s="5">
        <v>2404.08</v>
      </c>
      <c r="H72" s="5">
        <v>0.82</v>
      </c>
    </row>
    <row r="73" spans="2:8" x14ac:dyDescent="0.25">
      <c r="B73" s="2" t="s">
        <v>2755</v>
      </c>
      <c r="C73" s="4" t="s">
        <v>140</v>
      </c>
      <c r="D73" s="2" t="s">
        <v>238</v>
      </c>
      <c r="E73" s="2" t="s">
        <v>716</v>
      </c>
      <c r="F73" s="5">
        <v>2000000</v>
      </c>
      <c r="G73" s="5">
        <v>2370</v>
      </c>
      <c r="H73" s="5">
        <v>0.81</v>
      </c>
    </row>
    <row r="74" spans="2:8" x14ac:dyDescent="0.25">
      <c r="B74" s="2" t="s">
        <v>2668</v>
      </c>
      <c r="C74" s="4" t="s">
        <v>140</v>
      </c>
      <c r="D74" s="2" t="s">
        <v>261</v>
      </c>
      <c r="E74" s="2" t="s">
        <v>544</v>
      </c>
      <c r="F74" s="5">
        <v>250000</v>
      </c>
      <c r="G74" s="5">
        <v>1788.38</v>
      </c>
      <c r="H74" s="5">
        <v>0.61</v>
      </c>
    </row>
    <row r="75" spans="2:8" x14ac:dyDescent="0.25">
      <c r="B75" s="2" t="s">
        <v>2756</v>
      </c>
      <c r="C75" s="4" t="s">
        <v>140</v>
      </c>
      <c r="D75" s="2" t="s">
        <v>261</v>
      </c>
      <c r="E75" s="2" t="s">
        <v>717</v>
      </c>
      <c r="F75" s="5">
        <v>175312</v>
      </c>
      <c r="G75" s="5">
        <v>1606.03</v>
      </c>
      <c r="H75" s="5">
        <v>0.55000000000000004</v>
      </c>
    </row>
    <row r="76" spans="2:8" x14ac:dyDescent="0.25">
      <c r="B76" s="2" t="s">
        <v>2757</v>
      </c>
      <c r="C76" s="4" t="s">
        <v>140</v>
      </c>
      <c r="D76" s="2" t="s">
        <v>229</v>
      </c>
      <c r="E76" s="2" t="s">
        <v>718</v>
      </c>
      <c r="F76" s="5">
        <v>120000</v>
      </c>
      <c r="G76" s="5">
        <v>1553.28</v>
      </c>
      <c r="H76" s="5">
        <v>0.53</v>
      </c>
    </row>
    <row r="77" spans="2:8" x14ac:dyDescent="0.25">
      <c r="B77" s="2" t="s">
        <v>2560</v>
      </c>
      <c r="C77" s="4" t="s">
        <v>140</v>
      </c>
      <c r="D77" s="2" t="s">
        <v>250</v>
      </c>
      <c r="E77" s="2" t="s">
        <v>251</v>
      </c>
      <c r="F77" s="5">
        <v>59606</v>
      </c>
      <c r="G77" s="5">
        <v>862.95</v>
      </c>
      <c r="H77" s="5">
        <v>0.3</v>
      </c>
    </row>
    <row r="78" spans="2:8" x14ac:dyDescent="0.25">
      <c r="B78" s="2" t="s">
        <v>719</v>
      </c>
      <c r="C78" s="4" t="s">
        <v>140</v>
      </c>
      <c r="D78" s="2" t="s">
        <v>240</v>
      </c>
      <c r="E78" s="2" t="s">
        <v>720</v>
      </c>
      <c r="F78" s="5">
        <v>121648</v>
      </c>
      <c r="G78" s="5">
        <v>725.69</v>
      </c>
      <c r="H78" s="5">
        <v>0.25</v>
      </c>
    </row>
    <row r="79" spans="2:8" x14ac:dyDescent="0.25">
      <c r="B79" s="2" t="s">
        <v>450</v>
      </c>
      <c r="C79" s="4" t="s">
        <v>140</v>
      </c>
      <c r="D79" s="2" t="s">
        <v>261</v>
      </c>
      <c r="E79" s="2" t="s">
        <v>451</v>
      </c>
      <c r="F79" s="5">
        <v>170000</v>
      </c>
      <c r="G79" s="5">
        <v>422.03</v>
      </c>
      <c r="H79" s="5">
        <v>0.14000000000000001</v>
      </c>
    </row>
    <row r="80" spans="2:8" x14ac:dyDescent="0.25">
      <c r="B80" s="3" t="s">
        <v>2758</v>
      </c>
      <c r="C80" s="4" t="s">
        <v>140</v>
      </c>
      <c r="D80" s="2" t="s">
        <v>229</v>
      </c>
      <c r="E80" s="2" t="s">
        <v>700</v>
      </c>
      <c r="F80" s="5">
        <v>-130800</v>
      </c>
      <c r="G80" s="5">
        <v>-1435.4</v>
      </c>
      <c r="H80" s="5">
        <v>-0.49</v>
      </c>
    </row>
    <row r="81" spans="2:8" x14ac:dyDescent="0.25">
      <c r="B81" s="2" t="s">
        <v>2759</v>
      </c>
      <c r="C81" s="4" t="s">
        <v>140</v>
      </c>
      <c r="D81" s="2" t="s">
        <v>278</v>
      </c>
      <c r="E81" s="2" t="s">
        <v>709</v>
      </c>
      <c r="F81" s="5">
        <v>-600600</v>
      </c>
      <c r="G81" s="5">
        <v>-1475.97</v>
      </c>
      <c r="H81" s="5">
        <v>-0.51</v>
      </c>
    </row>
    <row r="82" spans="2:8" x14ac:dyDescent="0.25">
      <c r="B82" s="2" t="s">
        <v>2760</v>
      </c>
      <c r="C82" s="4" t="s">
        <v>140</v>
      </c>
      <c r="D82" s="2" t="s">
        <v>419</v>
      </c>
      <c r="E82" s="2" t="s">
        <v>695</v>
      </c>
      <c r="F82" s="5">
        <v>-3025000</v>
      </c>
      <c r="G82" s="5">
        <v>-5354.25</v>
      </c>
      <c r="H82" s="5">
        <v>-1.84</v>
      </c>
    </row>
    <row r="83" spans="2:8" x14ac:dyDescent="0.25">
      <c r="B83" s="3" t="s">
        <v>300</v>
      </c>
      <c r="G83" s="11">
        <f>SUM(G10:G79)</f>
        <v>276944.2</v>
      </c>
      <c r="H83" s="11">
        <f>SUM(H10:H79)</f>
        <v>94.960000000000008</v>
      </c>
    </row>
    <row r="84" spans="2:8" x14ac:dyDescent="0.25">
      <c r="B84" s="2" t="s">
        <v>721</v>
      </c>
      <c r="C84" s="4" t="s">
        <v>140</v>
      </c>
      <c r="D84" s="2" t="s">
        <v>250</v>
      </c>
      <c r="E84" s="2" t="s">
        <v>722</v>
      </c>
      <c r="F84" s="5">
        <v>789718</v>
      </c>
      <c r="G84" s="5">
        <v>2836.27</v>
      </c>
      <c r="H84" s="5">
        <v>0.97</v>
      </c>
    </row>
    <row r="85" spans="2:8" x14ac:dyDescent="0.25">
      <c r="B85" s="3" t="s">
        <v>200</v>
      </c>
      <c r="C85" s="15"/>
      <c r="D85" s="3"/>
      <c r="E85" s="3"/>
      <c r="F85" s="11"/>
      <c r="G85" s="11">
        <f>G83+G84</f>
        <v>279780.47000000003</v>
      </c>
      <c r="H85" s="11">
        <f>H83+H84</f>
        <v>95.93</v>
      </c>
    </row>
    <row r="86" spans="2:8" x14ac:dyDescent="0.25">
      <c r="B86" s="3" t="s">
        <v>303</v>
      </c>
      <c r="C86" s="15"/>
      <c r="D86" s="3"/>
      <c r="E86" s="3"/>
      <c r="F86" s="11"/>
      <c r="G86" s="11">
        <v>2437.61</v>
      </c>
      <c r="H86" s="11">
        <v>0.84</v>
      </c>
    </row>
    <row r="87" spans="2:8" x14ac:dyDescent="0.25">
      <c r="B87" s="3" t="s">
        <v>142</v>
      </c>
      <c r="C87" s="15"/>
      <c r="D87" s="3"/>
      <c r="E87" s="3"/>
      <c r="F87" s="11"/>
      <c r="G87" s="11">
        <v>282218.07999999996</v>
      </c>
      <c r="H87" s="11">
        <v>96.77</v>
      </c>
    </row>
    <row r="88" spans="2:8" x14ac:dyDescent="0.25">
      <c r="B88" s="3" t="s">
        <v>143</v>
      </c>
      <c r="C88" s="15"/>
      <c r="D88" s="3"/>
      <c r="E88" s="3"/>
      <c r="F88" s="11"/>
      <c r="G88" s="11">
        <v>9382.7124043000367</v>
      </c>
      <c r="H88" s="11">
        <v>3.230000000000004</v>
      </c>
    </row>
    <row r="89" spans="2:8" x14ac:dyDescent="0.25">
      <c r="B89" s="3" t="s">
        <v>144</v>
      </c>
      <c r="C89" s="15"/>
      <c r="D89" s="3"/>
      <c r="E89" s="3"/>
      <c r="F89" s="11"/>
      <c r="G89" s="11">
        <v>291600.79240430001</v>
      </c>
      <c r="H89" s="11">
        <v>100</v>
      </c>
    </row>
    <row r="90" spans="2:8" x14ac:dyDescent="0.25">
      <c r="B90" s="2" t="s">
        <v>145</v>
      </c>
    </row>
    <row r="91" spans="2:8" x14ac:dyDescent="0.25">
      <c r="B91" s="3" t="s">
        <v>146</v>
      </c>
    </row>
    <row r="92" spans="2:8" x14ac:dyDescent="0.25">
      <c r="B92" s="3" t="s">
        <v>147</v>
      </c>
      <c r="C92" s="4" t="s">
        <v>148</v>
      </c>
    </row>
    <row r="93" spans="2:8" x14ac:dyDescent="0.25">
      <c r="B93" s="3" t="s">
        <v>150</v>
      </c>
      <c r="C93" s="4" t="s">
        <v>149</v>
      </c>
    </row>
    <row r="94" spans="2:8" x14ac:dyDescent="0.25">
      <c r="B94" s="3" t="s">
        <v>202</v>
      </c>
      <c r="C94" s="4" t="s">
        <v>149</v>
      </c>
    </row>
    <row r="95" spans="2:8" x14ac:dyDescent="0.25">
      <c r="B95" s="3" t="s">
        <v>151</v>
      </c>
      <c r="C95" s="4" t="s">
        <v>152</v>
      </c>
    </row>
    <row r="96" spans="2:8" x14ac:dyDescent="0.25">
      <c r="B96" s="3" t="s">
        <v>723</v>
      </c>
      <c r="C96" s="15"/>
    </row>
    <row r="97" spans="2:3" x14ac:dyDescent="0.25">
      <c r="B97" s="3" t="s">
        <v>724</v>
      </c>
      <c r="C97" s="15"/>
    </row>
    <row r="98" spans="2:3" x14ac:dyDescent="0.25">
      <c r="B98" s="3" t="s">
        <v>725</v>
      </c>
      <c r="C98" s="15"/>
    </row>
    <row r="99" spans="2:3" x14ac:dyDescent="0.25">
      <c r="B99" s="3" t="s">
        <v>726</v>
      </c>
      <c r="C99" s="15"/>
    </row>
    <row r="100" spans="2:3" x14ac:dyDescent="0.25">
      <c r="B100" s="3" t="s">
        <v>727</v>
      </c>
      <c r="C100" s="15"/>
    </row>
    <row r="101" spans="2:3" x14ac:dyDescent="0.25">
      <c r="B101" s="3" t="s">
        <v>728</v>
      </c>
      <c r="C101" s="15"/>
    </row>
    <row r="102" spans="2:3" x14ac:dyDescent="0.25">
      <c r="B102" s="3" t="s">
        <v>729</v>
      </c>
      <c r="C102" s="15"/>
    </row>
    <row r="103" spans="2:3" x14ac:dyDescent="0.25">
      <c r="B103" s="3" t="s">
        <v>730</v>
      </c>
      <c r="C103" s="15"/>
    </row>
    <row r="104" spans="2:3" x14ac:dyDescent="0.25">
      <c r="B104" s="3" t="s">
        <v>3425</v>
      </c>
      <c r="C104" s="15"/>
    </row>
    <row r="105" spans="2:3" x14ac:dyDescent="0.25">
      <c r="B105" s="2" t="s">
        <v>153</v>
      </c>
    </row>
    <row r="106" spans="2:3" x14ac:dyDescent="0.25">
      <c r="B106" s="2" t="s">
        <v>204</v>
      </c>
    </row>
    <row r="109" spans="2:3" x14ac:dyDescent="0.25">
      <c r="B109" s="13" t="s">
        <v>2546</v>
      </c>
      <c r="C109" s="14"/>
    </row>
    <row r="110" spans="2:3" ht="30" x14ac:dyDescent="0.25">
      <c r="B110" s="13" t="s">
        <v>205</v>
      </c>
      <c r="C110" s="153" t="s">
        <v>206</v>
      </c>
    </row>
    <row r="111" spans="2:3" x14ac:dyDescent="0.25">
      <c r="B111" s="105" t="s">
        <v>207</v>
      </c>
      <c r="C111" s="167">
        <v>2500</v>
      </c>
    </row>
    <row r="112" spans="2:3" x14ac:dyDescent="0.25">
      <c r="B112" s="105" t="s">
        <v>208</v>
      </c>
      <c r="C112" s="167">
        <v>0</v>
      </c>
    </row>
    <row r="113" spans="2:7" x14ac:dyDescent="0.25">
      <c r="B113" s="105" t="s">
        <v>209</v>
      </c>
      <c r="C113" s="167">
        <v>0</v>
      </c>
    </row>
    <row r="114" spans="2:7" x14ac:dyDescent="0.25">
      <c r="B114" s="105" t="s">
        <v>210</v>
      </c>
      <c r="C114" s="167">
        <v>0</v>
      </c>
    </row>
    <row r="115" spans="2:7" x14ac:dyDescent="0.25">
      <c r="B115" s="105" t="s">
        <v>211</v>
      </c>
      <c r="C115" s="167">
        <v>0</v>
      </c>
    </row>
    <row r="116" spans="2:7" x14ac:dyDescent="0.25">
      <c r="B116" s="105" t="s">
        <v>212</v>
      </c>
      <c r="C116" s="167">
        <v>0</v>
      </c>
    </row>
    <row r="117" spans="2:7" x14ac:dyDescent="0.25">
      <c r="B117" s="13" t="s">
        <v>213</v>
      </c>
      <c r="C117" s="1">
        <v>2500</v>
      </c>
    </row>
    <row r="119" spans="2:7" x14ac:dyDescent="0.25">
      <c r="B119" s="105" t="s">
        <v>154</v>
      </c>
      <c r="C119" s="6"/>
      <c r="D119" s="105"/>
    </row>
    <row r="120" spans="2:7" ht="30" x14ac:dyDescent="0.25">
      <c r="B120" s="7" t="s">
        <v>155</v>
      </c>
      <c r="C120" s="8" t="s">
        <v>156</v>
      </c>
      <c r="D120" s="7" t="s">
        <v>157</v>
      </c>
    </row>
    <row r="121" spans="2:7" x14ac:dyDescent="0.25">
      <c r="B121" s="105" t="s">
        <v>149</v>
      </c>
      <c r="C121" s="6" t="s">
        <v>149</v>
      </c>
      <c r="D121" s="105" t="s">
        <v>149</v>
      </c>
    </row>
    <row r="123" spans="2:7" x14ac:dyDescent="0.25">
      <c r="B123" s="3" t="s">
        <v>158</v>
      </c>
      <c r="C123" s="168">
        <v>45322</v>
      </c>
    </row>
    <row r="124" spans="2:7" x14ac:dyDescent="0.25">
      <c r="B124" s="13" t="s">
        <v>159</v>
      </c>
      <c r="C124" s="14" t="s">
        <v>160</v>
      </c>
      <c r="D124" s="13" t="s">
        <v>161</v>
      </c>
      <c r="E124" s="17" t="s">
        <v>162</v>
      </c>
      <c r="F124" s="169" t="s">
        <v>163</v>
      </c>
      <c r="G124" s="11"/>
    </row>
    <row r="125" spans="2:7" x14ac:dyDescent="0.25">
      <c r="B125" s="105" t="s">
        <v>2761</v>
      </c>
      <c r="C125" s="6">
        <v>-130800</v>
      </c>
      <c r="D125" s="105">
        <v>1015.78</v>
      </c>
      <c r="E125" s="16">
        <v>1097.4000000000001</v>
      </c>
      <c r="F125" s="22" t="s">
        <v>1354</v>
      </c>
    </row>
    <row r="126" spans="2:7" x14ac:dyDescent="0.25">
      <c r="B126" s="105" t="s">
        <v>2762</v>
      </c>
      <c r="C126" s="6">
        <v>-3025000</v>
      </c>
      <c r="D126" s="105">
        <v>171.26</v>
      </c>
      <c r="E126" s="16">
        <v>177</v>
      </c>
      <c r="F126" s="170"/>
    </row>
    <row r="127" spans="2:7" x14ac:dyDescent="0.25">
      <c r="B127" s="105" t="s">
        <v>2763</v>
      </c>
      <c r="C127" s="6">
        <v>-600600</v>
      </c>
      <c r="D127" s="105">
        <v>233.65</v>
      </c>
      <c r="E127" s="16">
        <v>245.75</v>
      </c>
      <c r="F127" s="18"/>
    </row>
    <row r="130" spans="2:4" x14ac:dyDescent="0.25">
      <c r="B130" s="3" t="s">
        <v>164</v>
      </c>
      <c r="C130" s="171">
        <v>2.8400000000000002E-2</v>
      </c>
    </row>
    <row r="131" spans="2:4" x14ac:dyDescent="0.25">
      <c r="B131" s="3"/>
    </row>
    <row r="132" spans="2:4" x14ac:dyDescent="0.25">
      <c r="B132" s="3" t="s">
        <v>165</v>
      </c>
    </row>
    <row r="133" spans="2:4" x14ac:dyDescent="0.25">
      <c r="B133" s="17" t="s">
        <v>166</v>
      </c>
      <c r="C133" s="14" t="s">
        <v>167</v>
      </c>
      <c r="D133" s="3"/>
    </row>
    <row r="134" spans="2:4" x14ac:dyDescent="0.25">
      <c r="B134" s="16" t="s">
        <v>2764</v>
      </c>
      <c r="C134" s="6">
        <v>231</v>
      </c>
    </row>
    <row r="135" spans="2:4" x14ac:dyDescent="0.25">
      <c r="B135" s="16" t="s">
        <v>2765</v>
      </c>
      <c r="C135" s="6">
        <v>336</v>
      </c>
    </row>
    <row r="136" spans="2:4" x14ac:dyDescent="0.25">
      <c r="B136" s="16" t="s">
        <v>2766</v>
      </c>
      <c r="C136" s="6">
        <v>131</v>
      </c>
    </row>
    <row r="138" spans="2:4" x14ac:dyDescent="0.25">
      <c r="B138" s="17" t="s">
        <v>168</v>
      </c>
      <c r="C138" s="14" t="s">
        <v>167</v>
      </c>
    </row>
    <row r="139" spans="2:4" x14ac:dyDescent="0.25">
      <c r="B139" s="16" t="s">
        <v>2764</v>
      </c>
      <c r="C139" s="6">
        <v>231</v>
      </c>
    </row>
    <row r="140" spans="2:4" x14ac:dyDescent="0.25">
      <c r="B140" s="16" t="s">
        <v>2765</v>
      </c>
      <c r="C140" s="6">
        <v>336</v>
      </c>
    </row>
    <row r="141" spans="2:4" x14ac:dyDescent="0.25">
      <c r="B141" s="16" t="s">
        <v>2766</v>
      </c>
      <c r="C141" s="6">
        <v>131</v>
      </c>
    </row>
    <row r="144" spans="2:4" x14ac:dyDescent="0.25">
      <c r="B144" s="17" t="s">
        <v>732</v>
      </c>
      <c r="C144" s="14" t="s">
        <v>170</v>
      </c>
    </row>
    <row r="145" spans="2:7" x14ac:dyDescent="0.25">
      <c r="B145" s="16" t="s">
        <v>2764</v>
      </c>
      <c r="C145" s="6">
        <v>139609470</v>
      </c>
    </row>
    <row r="146" spans="2:7" x14ac:dyDescent="0.25">
      <c r="B146" s="16" t="s">
        <v>2765</v>
      </c>
      <c r="C146" s="6">
        <v>515763315</v>
      </c>
    </row>
    <row r="147" spans="2:7" x14ac:dyDescent="0.25">
      <c r="B147" s="16" t="s">
        <v>2766</v>
      </c>
      <c r="C147" s="6">
        <v>131786310.48</v>
      </c>
    </row>
    <row r="148" spans="2:7" x14ac:dyDescent="0.25">
      <c r="C148" s="173">
        <f>SUM(C144:C147)</f>
        <v>787159095.48000002</v>
      </c>
    </row>
    <row r="150" spans="2:7" x14ac:dyDescent="0.25">
      <c r="B150" s="17" t="s">
        <v>169</v>
      </c>
      <c r="C150" s="14" t="s">
        <v>170</v>
      </c>
    </row>
    <row r="151" spans="2:7" x14ac:dyDescent="0.25">
      <c r="B151" s="16" t="s">
        <v>2764</v>
      </c>
      <c r="C151" s="6">
        <v>132354702.48</v>
      </c>
    </row>
    <row r="152" spans="2:7" x14ac:dyDescent="0.25">
      <c r="B152" s="16" t="s">
        <v>2765</v>
      </c>
      <c r="C152" s="6">
        <v>533233992.5</v>
      </c>
    </row>
    <row r="153" spans="2:7" x14ac:dyDescent="0.25">
      <c r="B153" s="16" t="s">
        <v>2766</v>
      </c>
      <c r="C153" s="6">
        <v>125600281.44</v>
      </c>
    </row>
    <row r="154" spans="2:7" x14ac:dyDescent="0.25">
      <c r="C154" s="173">
        <f>SUM(C150:C153)</f>
        <v>791188976.42000008</v>
      </c>
    </row>
    <row r="157" spans="2:7" x14ac:dyDescent="0.25">
      <c r="B157" s="13" t="s">
        <v>171</v>
      </c>
      <c r="C157" s="173">
        <f xml:space="preserve"> C154-C148</f>
        <v>4029880.9400000572</v>
      </c>
    </row>
    <row r="159" spans="2:7" x14ac:dyDescent="0.25">
      <c r="B159" s="13" t="s">
        <v>172</v>
      </c>
      <c r="C159" s="23">
        <v>45322</v>
      </c>
      <c r="D159" s="105"/>
      <c r="E159" s="16"/>
      <c r="F159" s="22"/>
    </row>
    <row r="160" spans="2:7" x14ac:dyDescent="0.25">
      <c r="B160" s="13" t="s">
        <v>159</v>
      </c>
      <c r="C160" s="14" t="s">
        <v>160</v>
      </c>
      <c r="D160" s="13" t="s">
        <v>161</v>
      </c>
      <c r="E160" s="17" t="s">
        <v>162</v>
      </c>
      <c r="F160" s="12" t="s">
        <v>163</v>
      </c>
      <c r="G160" s="11"/>
    </row>
    <row r="161" spans="2:6" x14ac:dyDescent="0.25">
      <c r="B161" s="20" t="s">
        <v>149</v>
      </c>
      <c r="C161" s="21" t="s">
        <v>149</v>
      </c>
      <c r="D161" s="20" t="s">
        <v>149</v>
      </c>
      <c r="E161" s="19" t="s">
        <v>149</v>
      </c>
      <c r="F161" s="18" t="s">
        <v>149</v>
      </c>
    </row>
    <row r="162" spans="2:6" x14ac:dyDescent="0.25">
      <c r="B162" s="3" t="s">
        <v>164</v>
      </c>
    </row>
    <row r="163" spans="2:6" x14ac:dyDescent="0.25">
      <c r="B163" s="3"/>
    </row>
    <row r="164" spans="2:6" x14ac:dyDescent="0.25">
      <c r="B164" s="3" t="s">
        <v>165</v>
      </c>
    </row>
    <row r="165" spans="2:6" x14ac:dyDescent="0.25">
      <c r="B165" s="13" t="s">
        <v>166</v>
      </c>
      <c r="C165" s="14" t="s">
        <v>167</v>
      </c>
      <c r="D165" s="3"/>
    </row>
    <row r="166" spans="2:6" x14ac:dyDescent="0.25">
      <c r="B166" s="105" t="s">
        <v>149</v>
      </c>
      <c r="C166" s="6" t="s">
        <v>149</v>
      </c>
    </row>
    <row r="168" spans="2:6" x14ac:dyDescent="0.25">
      <c r="B168" s="13" t="s">
        <v>168</v>
      </c>
      <c r="C168" s="14" t="s">
        <v>167</v>
      </c>
    </row>
    <row r="169" spans="2:6" x14ac:dyDescent="0.25">
      <c r="B169" s="105" t="s">
        <v>149</v>
      </c>
      <c r="C169" s="6" t="s">
        <v>149</v>
      </c>
    </row>
    <row r="171" spans="2:6" x14ac:dyDescent="0.25">
      <c r="B171" s="13" t="s">
        <v>149</v>
      </c>
      <c r="C171" s="14" t="s">
        <v>149</v>
      </c>
    </row>
    <row r="172" spans="2:6" x14ac:dyDescent="0.25">
      <c r="B172" s="105" t="s">
        <v>149</v>
      </c>
      <c r="C172" s="6" t="s">
        <v>149</v>
      </c>
    </row>
    <row r="174" spans="2:6" x14ac:dyDescent="0.25">
      <c r="B174" s="17" t="s">
        <v>169</v>
      </c>
      <c r="C174" s="14" t="s">
        <v>170</v>
      </c>
    </row>
    <row r="175" spans="2:6" x14ac:dyDescent="0.25">
      <c r="B175" s="16" t="s">
        <v>149</v>
      </c>
      <c r="C175" s="6" t="s">
        <v>149</v>
      </c>
    </row>
    <row r="177" spans="2:80" x14ac:dyDescent="0.25">
      <c r="B177" s="13" t="s">
        <v>171</v>
      </c>
      <c r="C177" s="14" t="s">
        <v>149</v>
      </c>
    </row>
    <row r="180" spans="2:80" x14ac:dyDescent="0.25">
      <c r="B180" s="3" t="s">
        <v>173</v>
      </c>
    </row>
    <row r="182" spans="2:80" x14ac:dyDescent="0.25">
      <c r="B182" s="13" t="s">
        <v>159</v>
      </c>
      <c r="C182" s="14" t="s">
        <v>174</v>
      </c>
      <c r="D182" s="13" t="s">
        <v>175</v>
      </c>
      <c r="E182" s="13" t="s">
        <v>176</v>
      </c>
      <c r="F182" s="11"/>
    </row>
    <row r="183" spans="2:80" x14ac:dyDescent="0.25">
      <c r="B183" s="105" t="s">
        <v>149</v>
      </c>
      <c r="C183" s="6" t="s">
        <v>149</v>
      </c>
      <c r="D183" s="105" t="s">
        <v>149</v>
      </c>
      <c r="E183" s="105" t="s">
        <v>149</v>
      </c>
    </row>
    <row r="186" spans="2:80" x14ac:dyDescent="0.25">
      <c r="B186" s="3" t="s">
        <v>177</v>
      </c>
      <c r="C186" s="15" t="s">
        <v>149</v>
      </c>
      <c r="D186" s="3"/>
      <c r="E186" s="3"/>
      <c r="F186" s="11"/>
      <c r="G186" s="11"/>
      <c r="H186" s="11"/>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row>
    <row r="188" spans="2:80" x14ac:dyDescent="0.25">
      <c r="B188" s="3" t="s">
        <v>178</v>
      </c>
    </row>
    <row r="190" spans="2:80" x14ac:dyDescent="0.25">
      <c r="B190" s="13" t="s">
        <v>179</v>
      </c>
      <c r="C190" s="14" t="s">
        <v>167</v>
      </c>
      <c r="D190" s="3"/>
    </row>
    <row r="191" spans="2:80" x14ac:dyDescent="0.25">
      <c r="B191" s="105" t="s">
        <v>149</v>
      </c>
      <c r="C191" s="6" t="s">
        <v>149</v>
      </c>
    </row>
    <row r="194" spans="2:80" x14ac:dyDescent="0.25">
      <c r="B194" s="13" t="s">
        <v>180</v>
      </c>
      <c r="C194" s="14" t="s">
        <v>181</v>
      </c>
      <c r="D194" s="3"/>
    </row>
    <row r="195" spans="2:80" x14ac:dyDescent="0.25">
      <c r="B195" s="105" t="s">
        <v>149</v>
      </c>
      <c r="C195" s="6" t="s">
        <v>149</v>
      </c>
    </row>
    <row r="198" spans="2:80" x14ac:dyDescent="0.25">
      <c r="B198" s="3" t="s">
        <v>182</v>
      </c>
    </row>
    <row r="201" spans="2:80" x14ac:dyDescent="0.25">
      <c r="B201" s="3" t="s">
        <v>183</v>
      </c>
    </row>
    <row r="203" spans="2:80" x14ac:dyDescent="0.25">
      <c r="B203" s="13" t="s">
        <v>159</v>
      </c>
      <c r="C203" s="14" t="s">
        <v>184</v>
      </c>
      <c r="D203" s="13" t="s">
        <v>174</v>
      </c>
      <c r="E203" s="13" t="s">
        <v>175</v>
      </c>
      <c r="F203" s="12" t="s">
        <v>176</v>
      </c>
      <c r="G203" s="11"/>
    </row>
    <row r="204" spans="2:80" x14ac:dyDescent="0.25">
      <c r="B204" s="105" t="s">
        <v>149</v>
      </c>
      <c r="C204" s="6" t="s">
        <v>149</v>
      </c>
      <c r="D204" s="105" t="s">
        <v>149</v>
      </c>
      <c r="E204" s="105" t="s">
        <v>149</v>
      </c>
      <c r="F204" s="10" t="s">
        <v>149</v>
      </c>
    </row>
    <row r="207" spans="2:80" x14ac:dyDescent="0.25">
      <c r="B207" s="3" t="s">
        <v>177</v>
      </c>
      <c r="C207" s="15" t="s">
        <v>149</v>
      </c>
      <c r="D207" s="3"/>
      <c r="E207" s="3"/>
      <c r="F207" s="11"/>
      <c r="G207" s="11"/>
      <c r="H207" s="11"/>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row>
    <row r="209" spans="2:7" x14ac:dyDescent="0.25">
      <c r="B209" s="3" t="s">
        <v>178</v>
      </c>
    </row>
    <row r="211" spans="2:7" x14ac:dyDescent="0.25">
      <c r="B211" s="13" t="s">
        <v>179</v>
      </c>
      <c r="C211" s="14" t="s">
        <v>167</v>
      </c>
      <c r="D211" s="3"/>
    </row>
    <row r="212" spans="2:7" x14ac:dyDescent="0.25">
      <c r="B212" s="105" t="s">
        <v>149</v>
      </c>
      <c r="C212" s="6" t="s">
        <v>149</v>
      </c>
    </row>
    <row r="215" spans="2:7" x14ac:dyDescent="0.25">
      <c r="B215" s="13" t="s">
        <v>180</v>
      </c>
      <c r="C215" s="14" t="s">
        <v>181</v>
      </c>
      <c r="D215" s="3"/>
    </row>
    <row r="216" spans="2:7" x14ac:dyDescent="0.25">
      <c r="B216" s="105" t="s">
        <v>149</v>
      </c>
      <c r="C216" s="6" t="s">
        <v>149</v>
      </c>
    </row>
    <row r="219" spans="2:7" x14ac:dyDescent="0.25">
      <c r="B219" s="3" t="s">
        <v>182</v>
      </c>
    </row>
    <row r="222" spans="2:7" x14ac:dyDescent="0.25">
      <c r="B222" s="3" t="s">
        <v>185</v>
      </c>
    </row>
    <row r="223" spans="2:7" x14ac:dyDescent="0.25">
      <c r="B223" s="13" t="s">
        <v>159</v>
      </c>
      <c r="C223" s="14" t="s">
        <v>186</v>
      </c>
      <c r="D223" s="13" t="s">
        <v>187</v>
      </c>
      <c r="E223" s="13" t="s">
        <v>188</v>
      </c>
      <c r="F223" s="12" t="s">
        <v>189</v>
      </c>
      <c r="G223" s="11"/>
    </row>
    <row r="224" spans="2:7" x14ac:dyDescent="0.25">
      <c r="B224" s="105" t="s">
        <v>149</v>
      </c>
      <c r="C224" s="6" t="s">
        <v>149</v>
      </c>
      <c r="D224" s="105" t="s">
        <v>149</v>
      </c>
      <c r="E224" s="105" t="s">
        <v>149</v>
      </c>
      <c r="F224" s="10" t="s">
        <v>149</v>
      </c>
    </row>
    <row r="225" spans="2:2" x14ac:dyDescent="0.25">
      <c r="B225" s="2" t="s">
        <v>190</v>
      </c>
    </row>
  </sheetData>
  <mergeCells count="3">
    <mergeCell ref="B1:E1"/>
    <mergeCell ref="C3:C7"/>
    <mergeCell ref="D3:D7"/>
  </mergeCells>
  <hyperlinks>
    <hyperlink ref="A1" location="Index!A1" display="Index" xr:uid="{43D7B33C-E8B2-47FC-B05E-EBAC49B54DF7}"/>
  </hyperlinks>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9E739-3E1A-45D6-9802-11FAF51DAEFC}">
  <sheetPr codeName="Sheet38"/>
  <dimension ref="A1:CB407"/>
  <sheetViews>
    <sheetView workbookViewId="0">
      <selection activeCell="E8" sqref="E8"/>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9" width="1.7109375" style="2" bestFit="1" customWidth="1"/>
    <col min="10"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265" width="1.7109375" style="2" bestFit="1" customWidth="1"/>
    <col min="266"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521" width="1.7109375" style="2" bestFit="1" customWidth="1"/>
    <col min="522"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777" width="1.7109375" style="2" bestFit="1" customWidth="1"/>
    <col min="778"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033" width="1.7109375" style="2" bestFit="1" customWidth="1"/>
    <col min="1034"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289" width="1.7109375" style="2" bestFit="1" customWidth="1"/>
    <col min="1290"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545" width="1.7109375" style="2" bestFit="1" customWidth="1"/>
    <col min="1546"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1801" width="1.7109375" style="2" bestFit="1" customWidth="1"/>
    <col min="1802"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057" width="1.7109375" style="2" bestFit="1" customWidth="1"/>
    <col min="2058"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313" width="1.7109375" style="2" bestFit="1" customWidth="1"/>
    <col min="2314"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569" width="1.7109375" style="2" bestFit="1" customWidth="1"/>
    <col min="2570"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2825" width="1.7109375" style="2" bestFit="1" customWidth="1"/>
    <col min="2826"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081" width="1.7109375" style="2" bestFit="1" customWidth="1"/>
    <col min="3082"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337" width="1.7109375" style="2" bestFit="1" customWidth="1"/>
    <col min="3338"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593" width="1.7109375" style="2" bestFit="1" customWidth="1"/>
    <col min="3594"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3849" width="1.7109375" style="2" bestFit="1" customWidth="1"/>
    <col min="3850"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105" width="1.7109375" style="2" bestFit="1" customWidth="1"/>
    <col min="4106"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361" width="1.7109375" style="2" bestFit="1" customWidth="1"/>
    <col min="4362"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617" width="1.7109375" style="2" bestFit="1" customWidth="1"/>
    <col min="4618"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4873" width="1.7109375" style="2" bestFit="1" customWidth="1"/>
    <col min="4874"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129" width="1.7109375" style="2" bestFit="1" customWidth="1"/>
    <col min="5130"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385" width="1.7109375" style="2" bestFit="1" customWidth="1"/>
    <col min="5386"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641" width="1.7109375" style="2" bestFit="1" customWidth="1"/>
    <col min="5642"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5897" width="1.7109375" style="2" bestFit="1" customWidth="1"/>
    <col min="5898"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153" width="1.7109375" style="2" bestFit="1" customWidth="1"/>
    <col min="6154"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409" width="1.7109375" style="2" bestFit="1" customWidth="1"/>
    <col min="6410"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665" width="1.7109375" style="2" bestFit="1" customWidth="1"/>
    <col min="6666"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6921" width="1.7109375" style="2" bestFit="1" customWidth="1"/>
    <col min="6922"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177" width="1.7109375" style="2" bestFit="1" customWidth="1"/>
    <col min="7178"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433" width="1.7109375" style="2" bestFit="1" customWidth="1"/>
    <col min="7434"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689" width="1.7109375" style="2" bestFit="1" customWidth="1"/>
    <col min="7690"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7945" width="1.7109375" style="2" bestFit="1" customWidth="1"/>
    <col min="7946"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201" width="1.7109375" style="2" bestFit="1" customWidth="1"/>
    <col min="8202"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457" width="1.7109375" style="2" bestFit="1" customWidth="1"/>
    <col min="8458"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713" width="1.7109375" style="2" bestFit="1" customWidth="1"/>
    <col min="8714"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8969" width="1.7109375" style="2" bestFit="1" customWidth="1"/>
    <col min="8970"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225" width="1.7109375" style="2" bestFit="1" customWidth="1"/>
    <col min="9226"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481" width="1.7109375" style="2" bestFit="1" customWidth="1"/>
    <col min="9482"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737" width="1.7109375" style="2" bestFit="1" customWidth="1"/>
    <col min="9738"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9993" width="1.7109375" style="2" bestFit="1" customWidth="1"/>
    <col min="9994"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249" width="1.7109375" style="2" bestFit="1" customWidth="1"/>
    <col min="10250"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505" width="1.7109375" style="2" bestFit="1" customWidth="1"/>
    <col min="10506"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0761" width="1.7109375" style="2" bestFit="1" customWidth="1"/>
    <col min="10762"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017" width="1.7109375" style="2" bestFit="1" customWidth="1"/>
    <col min="11018"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273" width="1.7109375" style="2" bestFit="1" customWidth="1"/>
    <col min="11274"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529" width="1.7109375" style="2" bestFit="1" customWidth="1"/>
    <col min="11530"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1785" width="1.7109375" style="2" bestFit="1" customWidth="1"/>
    <col min="11786"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041" width="1.7109375" style="2" bestFit="1" customWidth="1"/>
    <col min="12042"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297" width="1.7109375" style="2" bestFit="1" customWidth="1"/>
    <col min="12298"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553" width="1.7109375" style="2" bestFit="1" customWidth="1"/>
    <col min="12554"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2809" width="1.7109375" style="2" bestFit="1" customWidth="1"/>
    <col min="12810"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065" width="1.7109375" style="2" bestFit="1" customWidth="1"/>
    <col min="13066"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321" width="1.7109375" style="2" bestFit="1" customWidth="1"/>
    <col min="13322"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577" width="1.7109375" style="2" bestFit="1" customWidth="1"/>
    <col min="13578"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3833" width="1.7109375" style="2" bestFit="1" customWidth="1"/>
    <col min="13834"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089" width="1.7109375" style="2" bestFit="1" customWidth="1"/>
    <col min="14090"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345" width="1.7109375" style="2" bestFit="1" customWidth="1"/>
    <col min="14346"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601" width="1.7109375" style="2" bestFit="1" customWidth="1"/>
    <col min="14602"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4857" width="1.7109375" style="2" bestFit="1" customWidth="1"/>
    <col min="14858"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113" width="1.7109375" style="2" bestFit="1" customWidth="1"/>
    <col min="15114"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369" width="1.7109375" style="2" bestFit="1" customWidth="1"/>
    <col min="15370"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625" width="1.7109375" style="2" bestFit="1" customWidth="1"/>
    <col min="15626"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5881" width="1.7109375" style="2" bestFit="1" customWidth="1"/>
    <col min="15882"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137" width="1.7109375" style="2" bestFit="1" customWidth="1"/>
    <col min="16138" max="16384" width="9.140625" style="2"/>
  </cols>
  <sheetData>
    <row r="1" spans="1:9" x14ac:dyDescent="0.25">
      <c r="A1" s="40" t="s">
        <v>0</v>
      </c>
      <c r="B1" s="206" t="s">
        <v>79</v>
      </c>
      <c r="C1" s="206"/>
      <c r="D1" s="206"/>
      <c r="E1" s="206"/>
    </row>
    <row r="3" spans="1:9" ht="15" customHeight="1" x14ac:dyDescent="0.25">
      <c r="B3" s="35" t="s">
        <v>733</v>
      </c>
      <c r="C3" s="207"/>
      <c r="D3" s="208"/>
    </row>
    <row r="4" spans="1:9" ht="30" customHeight="1" x14ac:dyDescent="0.25">
      <c r="B4" s="109" t="s">
        <v>734</v>
      </c>
      <c r="C4" s="207"/>
      <c r="D4" s="208"/>
    </row>
    <row r="5" spans="1:9" ht="15" customHeight="1" x14ac:dyDescent="0.25">
      <c r="B5" s="109" t="s">
        <v>115</v>
      </c>
      <c r="C5" s="207"/>
      <c r="D5" s="208"/>
    </row>
    <row r="6" spans="1:9" ht="15" customHeight="1" x14ac:dyDescent="0.25">
      <c r="B6" s="109" t="s">
        <v>310</v>
      </c>
      <c r="C6" s="207"/>
      <c r="D6" s="208"/>
    </row>
    <row r="7" spans="1:9" ht="30" customHeight="1" x14ac:dyDescent="0.25">
      <c r="B7" s="109" t="s">
        <v>735</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792164</v>
      </c>
      <c r="G15" s="5">
        <v>11585.79</v>
      </c>
      <c r="H15" s="5">
        <v>4.87</v>
      </c>
    </row>
    <row r="16" spans="1:9" x14ac:dyDescent="0.25">
      <c r="B16" s="2" t="s">
        <v>1964</v>
      </c>
      <c r="C16" s="4" t="s">
        <v>140</v>
      </c>
      <c r="D16" s="2" t="s">
        <v>220</v>
      </c>
      <c r="E16" s="2" t="s">
        <v>224</v>
      </c>
      <c r="F16" s="5">
        <v>982075</v>
      </c>
      <c r="G16" s="5">
        <v>10097.200000000001</v>
      </c>
      <c r="H16" s="5">
        <v>4.24</v>
      </c>
    </row>
    <row r="17" spans="2:8" x14ac:dyDescent="0.25">
      <c r="B17" s="2" t="s">
        <v>2552</v>
      </c>
      <c r="C17" s="4" t="s">
        <v>140</v>
      </c>
      <c r="D17" s="2" t="s">
        <v>234</v>
      </c>
      <c r="E17" s="2" t="s">
        <v>235</v>
      </c>
      <c r="F17" s="5">
        <v>253773</v>
      </c>
      <c r="G17" s="5">
        <v>8830.67</v>
      </c>
      <c r="H17" s="5">
        <v>3.71</v>
      </c>
    </row>
    <row r="18" spans="2:8" x14ac:dyDescent="0.25">
      <c r="B18" s="2" t="s">
        <v>1986</v>
      </c>
      <c r="C18" s="4" t="s">
        <v>140</v>
      </c>
      <c r="D18" s="2" t="s">
        <v>222</v>
      </c>
      <c r="E18" s="2" t="s">
        <v>223</v>
      </c>
      <c r="F18" s="5">
        <v>305926</v>
      </c>
      <c r="G18" s="5">
        <v>8728.83</v>
      </c>
      <c r="H18" s="5">
        <v>3.67</v>
      </c>
    </row>
    <row r="19" spans="2:8" x14ac:dyDescent="0.25">
      <c r="B19" s="2" t="s">
        <v>2551</v>
      </c>
      <c r="C19" s="4" t="s">
        <v>140</v>
      </c>
      <c r="D19" s="2" t="s">
        <v>220</v>
      </c>
      <c r="E19" s="2" t="s">
        <v>233</v>
      </c>
      <c r="F19" s="5">
        <v>675650</v>
      </c>
      <c r="G19" s="5">
        <v>7214.25</v>
      </c>
      <c r="H19" s="5">
        <v>3.03</v>
      </c>
    </row>
    <row r="20" spans="2:8" x14ac:dyDescent="0.25">
      <c r="B20" s="2" t="s">
        <v>392</v>
      </c>
      <c r="C20" s="4" t="s">
        <v>140</v>
      </c>
      <c r="D20" s="2" t="s">
        <v>220</v>
      </c>
      <c r="E20" s="2" t="s">
        <v>393</v>
      </c>
      <c r="F20" s="5">
        <v>1107000</v>
      </c>
      <c r="G20" s="5">
        <v>7090.34</v>
      </c>
      <c r="H20" s="5">
        <v>2.98</v>
      </c>
    </row>
    <row r="21" spans="2:8" x14ac:dyDescent="0.25">
      <c r="B21" s="2" t="s">
        <v>2619</v>
      </c>
      <c r="C21" s="4" t="s">
        <v>140</v>
      </c>
      <c r="D21" s="2" t="s">
        <v>390</v>
      </c>
      <c r="E21" s="2" t="s">
        <v>391</v>
      </c>
      <c r="F21" s="5">
        <v>523926</v>
      </c>
      <c r="G21" s="5">
        <v>6133.6</v>
      </c>
      <c r="H21" s="5">
        <v>2.58</v>
      </c>
    </row>
    <row r="22" spans="2:8" x14ac:dyDescent="0.25">
      <c r="B22" s="2" t="s">
        <v>1983</v>
      </c>
      <c r="C22" s="4" t="s">
        <v>140</v>
      </c>
      <c r="D22" s="2" t="s">
        <v>225</v>
      </c>
      <c r="E22" s="2" t="s">
        <v>228</v>
      </c>
      <c r="F22" s="5">
        <v>119250</v>
      </c>
      <c r="G22" s="5">
        <v>4550.5200000000004</v>
      </c>
      <c r="H22" s="5">
        <v>1.91</v>
      </c>
    </row>
    <row r="23" spans="2:8" x14ac:dyDescent="0.25">
      <c r="B23" s="2" t="s">
        <v>1968</v>
      </c>
      <c r="C23" s="4" t="s">
        <v>140</v>
      </c>
      <c r="D23" s="2" t="s">
        <v>371</v>
      </c>
      <c r="E23" s="2" t="s">
        <v>400</v>
      </c>
      <c r="F23" s="5">
        <v>1290000</v>
      </c>
      <c r="G23" s="5">
        <v>4095.75</v>
      </c>
      <c r="H23" s="5">
        <v>1.72</v>
      </c>
    </row>
    <row r="24" spans="2:8" x14ac:dyDescent="0.25">
      <c r="B24" s="2" t="s">
        <v>2550</v>
      </c>
      <c r="C24" s="4" t="s">
        <v>140</v>
      </c>
      <c r="D24" s="2" t="s">
        <v>225</v>
      </c>
      <c r="E24" s="2" t="s">
        <v>226</v>
      </c>
      <c r="F24" s="5">
        <v>243000</v>
      </c>
      <c r="G24" s="5">
        <v>4035.99</v>
      </c>
      <c r="H24" s="5">
        <v>1.7</v>
      </c>
    </row>
    <row r="25" spans="2:8" x14ac:dyDescent="0.25">
      <c r="B25" s="2" t="s">
        <v>2657</v>
      </c>
      <c r="C25" s="4" t="s">
        <v>140</v>
      </c>
      <c r="D25" s="2" t="s">
        <v>520</v>
      </c>
      <c r="E25" s="2" t="s">
        <v>521</v>
      </c>
      <c r="F25" s="5">
        <v>634700</v>
      </c>
      <c r="G25" s="5">
        <v>3677.13</v>
      </c>
      <c r="H25" s="5">
        <v>1.54</v>
      </c>
    </row>
    <row r="26" spans="2:8" x14ac:dyDescent="0.25">
      <c r="B26" s="2" t="s">
        <v>2751</v>
      </c>
      <c r="C26" s="4" t="s">
        <v>140</v>
      </c>
      <c r="D26" s="2" t="s">
        <v>250</v>
      </c>
      <c r="E26" s="2" t="s">
        <v>710</v>
      </c>
      <c r="F26" s="5">
        <v>457000</v>
      </c>
      <c r="G26" s="5">
        <v>3667.88</v>
      </c>
      <c r="H26" s="5">
        <v>1.54</v>
      </c>
    </row>
    <row r="27" spans="2:8" x14ac:dyDescent="0.25">
      <c r="B27" s="2" t="s">
        <v>2627</v>
      </c>
      <c r="C27" s="4" t="s">
        <v>140</v>
      </c>
      <c r="D27" s="2" t="s">
        <v>371</v>
      </c>
      <c r="E27" s="2" t="s">
        <v>403</v>
      </c>
      <c r="F27" s="5">
        <v>1324888</v>
      </c>
      <c r="G27" s="5">
        <v>3435.43</v>
      </c>
      <c r="H27" s="5">
        <v>1.44</v>
      </c>
    </row>
    <row r="28" spans="2:8" x14ac:dyDescent="0.25">
      <c r="B28" s="2" t="s">
        <v>2729</v>
      </c>
      <c r="C28" s="4" t="s">
        <v>140</v>
      </c>
      <c r="D28" s="2" t="s">
        <v>244</v>
      </c>
      <c r="E28" s="2" t="s">
        <v>670</v>
      </c>
      <c r="F28" s="5">
        <v>254500</v>
      </c>
      <c r="G28" s="5">
        <v>3073.47</v>
      </c>
      <c r="H28" s="5">
        <v>1.29</v>
      </c>
    </row>
    <row r="29" spans="2:8" x14ac:dyDescent="0.25">
      <c r="B29" s="2" t="s">
        <v>2621</v>
      </c>
      <c r="C29" s="4" t="s">
        <v>140</v>
      </c>
      <c r="D29" s="2" t="s">
        <v>225</v>
      </c>
      <c r="E29" s="2" t="s">
        <v>395</v>
      </c>
      <c r="F29" s="5">
        <v>189300</v>
      </c>
      <c r="G29" s="5">
        <v>2983.37</v>
      </c>
      <c r="H29" s="5">
        <v>1.25</v>
      </c>
    </row>
    <row r="30" spans="2:8" x14ac:dyDescent="0.25">
      <c r="B30" s="2" t="s">
        <v>740</v>
      </c>
      <c r="C30" s="4" t="s">
        <v>140</v>
      </c>
      <c r="D30" s="2" t="s">
        <v>220</v>
      </c>
      <c r="E30" s="2" t="s">
        <v>741</v>
      </c>
      <c r="F30" s="5">
        <v>1165000</v>
      </c>
      <c r="G30" s="5">
        <v>2884.54</v>
      </c>
      <c r="H30" s="5">
        <v>1.21</v>
      </c>
    </row>
    <row r="31" spans="2:8" x14ac:dyDescent="0.25">
      <c r="B31" s="2" t="s">
        <v>2741</v>
      </c>
      <c r="C31" s="4" t="s">
        <v>140</v>
      </c>
      <c r="D31" s="2" t="s">
        <v>250</v>
      </c>
      <c r="E31" s="2" t="s">
        <v>698</v>
      </c>
      <c r="F31" s="5">
        <v>269752</v>
      </c>
      <c r="G31" s="5">
        <v>2765.63</v>
      </c>
      <c r="H31" s="5">
        <v>1.1599999999999999</v>
      </c>
    </row>
    <row r="32" spans="2:8" x14ac:dyDescent="0.25">
      <c r="B32" s="2" t="s">
        <v>2556</v>
      </c>
      <c r="C32" s="4" t="s">
        <v>140</v>
      </c>
      <c r="D32" s="2" t="s">
        <v>242</v>
      </c>
      <c r="E32" s="2" t="s">
        <v>243</v>
      </c>
      <c r="F32" s="5">
        <v>26900</v>
      </c>
      <c r="G32" s="5">
        <v>2735.02</v>
      </c>
      <c r="H32" s="5">
        <v>1.1499999999999999</v>
      </c>
    </row>
    <row r="33" spans="2:8" x14ac:dyDescent="0.25">
      <c r="B33" s="2" t="s">
        <v>2623</v>
      </c>
      <c r="C33" s="4" t="s">
        <v>140</v>
      </c>
      <c r="D33" s="2" t="s">
        <v>396</v>
      </c>
      <c r="E33" s="2" t="s">
        <v>398</v>
      </c>
      <c r="F33" s="5">
        <v>145000</v>
      </c>
      <c r="G33" s="5">
        <v>2394.75</v>
      </c>
      <c r="H33" s="5">
        <v>1.01</v>
      </c>
    </row>
    <row r="34" spans="2:8" x14ac:dyDescent="0.25">
      <c r="B34" s="2" t="s">
        <v>2733</v>
      </c>
      <c r="C34" s="4" t="s">
        <v>140</v>
      </c>
      <c r="D34" s="2" t="s">
        <v>288</v>
      </c>
      <c r="E34" s="2" t="s">
        <v>675</v>
      </c>
      <c r="F34" s="5">
        <v>36949</v>
      </c>
      <c r="G34" s="5">
        <v>2347.35</v>
      </c>
      <c r="H34" s="5">
        <v>0.99</v>
      </c>
    </row>
    <row r="35" spans="2:8" x14ac:dyDescent="0.25">
      <c r="B35" s="2" t="s">
        <v>516</v>
      </c>
      <c r="C35" s="4" t="s">
        <v>140</v>
      </c>
      <c r="D35" s="2" t="s">
        <v>349</v>
      </c>
      <c r="E35" s="2" t="s">
        <v>517</v>
      </c>
      <c r="F35" s="5">
        <v>2858100</v>
      </c>
      <c r="G35" s="5">
        <v>2279.33</v>
      </c>
      <c r="H35" s="5">
        <v>0.96</v>
      </c>
    </row>
    <row r="36" spans="2:8" x14ac:dyDescent="0.25">
      <c r="B36" s="2" t="s">
        <v>2746</v>
      </c>
      <c r="C36" s="4" t="s">
        <v>140</v>
      </c>
      <c r="D36" s="2" t="s">
        <v>246</v>
      </c>
      <c r="E36" s="2" t="s">
        <v>703</v>
      </c>
      <c r="F36" s="5">
        <v>98250</v>
      </c>
      <c r="G36" s="5">
        <v>2253.71</v>
      </c>
      <c r="H36" s="5">
        <v>0.95</v>
      </c>
    </row>
    <row r="37" spans="2:8" x14ac:dyDescent="0.25">
      <c r="B37" s="2" t="s">
        <v>2624</v>
      </c>
      <c r="C37" s="4" t="s">
        <v>140</v>
      </c>
      <c r="D37" s="2" t="s">
        <v>248</v>
      </c>
      <c r="E37" s="2" t="s">
        <v>399</v>
      </c>
      <c r="F37" s="5">
        <v>155000</v>
      </c>
      <c r="G37" s="5">
        <v>2198.6</v>
      </c>
      <c r="H37" s="5">
        <v>0.92</v>
      </c>
    </row>
    <row r="38" spans="2:8" x14ac:dyDescent="0.25">
      <c r="B38" s="2" t="s">
        <v>2625</v>
      </c>
      <c r="C38" s="4" t="s">
        <v>140</v>
      </c>
      <c r="D38" s="2" t="s">
        <v>396</v>
      </c>
      <c r="E38" s="2" t="s">
        <v>401</v>
      </c>
      <c r="F38" s="5">
        <v>21000</v>
      </c>
      <c r="G38" s="5">
        <v>2139.25</v>
      </c>
      <c r="H38" s="5">
        <v>0.9</v>
      </c>
    </row>
    <row r="39" spans="2:8" x14ac:dyDescent="0.25">
      <c r="B39" s="2" t="s">
        <v>742</v>
      </c>
      <c r="C39" s="4" t="s">
        <v>140</v>
      </c>
      <c r="D39" s="2" t="s">
        <v>332</v>
      </c>
      <c r="E39" s="2" t="s">
        <v>743</v>
      </c>
      <c r="F39" s="5">
        <v>171462</v>
      </c>
      <c r="G39" s="5">
        <v>1981.76</v>
      </c>
      <c r="H39" s="5">
        <v>0.83</v>
      </c>
    </row>
    <row r="40" spans="2:8" x14ac:dyDescent="0.25">
      <c r="B40" s="2" t="s">
        <v>2767</v>
      </c>
      <c r="C40" s="4" t="s">
        <v>140</v>
      </c>
      <c r="D40" s="2" t="s">
        <v>240</v>
      </c>
      <c r="E40" s="2" t="s">
        <v>744</v>
      </c>
      <c r="F40" s="5">
        <v>288069</v>
      </c>
      <c r="G40" s="5">
        <v>1894.49</v>
      </c>
      <c r="H40" s="5">
        <v>0.8</v>
      </c>
    </row>
    <row r="41" spans="2:8" x14ac:dyDescent="0.25">
      <c r="B41" s="2" t="s">
        <v>2555</v>
      </c>
      <c r="C41" s="4" t="s">
        <v>140</v>
      </c>
      <c r="D41" s="2" t="s">
        <v>240</v>
      </c>
      <c r="E41" s="2" t="s">
        <v>241</v>
      </c>
      <c r="F41" s="5">
        <v>55371</v>
      </c>
      <c r="G41" s="5">
        <v>1761.49</v>
      </c>
      <c r="H41" s="5">
        <v>0.74</v>
      </c>
    </row>
    <row r="42" spans="2:8" x14ac:dyDescent="0.25">
      <c r="B42" s="2" t="s">
        <v>432</v>
      </c>
      <c r="C42" s="4" t="s">
        <v>140</v>
      </c>
      <c r="D42" s="2" t="s">
        <v>332</v>
      </c>
      <c r="E42" s="2" t="s">
        <v>433</v>
      </c>
      <c r="F42" s="5">
        <v>59803</v>
      </c>
      <c r="G42" s="5">
        <v>1693.2</v>
      </c>
      <c r="H42" s="5">
        <v>0.71</v>
      </c>
    </row>
    <row r="43" spans="2:8" x14ac:dyDescent="0.25">
      <c r="B43" s="2" t="s">
        <v>1984</v>
      </c>
      <c r="C43" s="4" t="s">
        <v>140</v>
      </c>
      <c r="D43" s="2" t="s">
        <v>231</v>
      </c>
      <c r="E43" s="2" t="s">
        <v>232</v>
      </c>
      <c r="F43" s="5">
        <v>382600</v>
      </c>
      <c r="G43" s="5">
        <v>1689.37</v>
      </c>
      <c r="H43" s="5">
        <v>0.71</v>
      </c>
    </row>
    <row r="44" spans="2:8" x14ac:dyDescent="0.25">
      <c r="B44" s="2" t="s">
        <v>1977</v>
      </c>
      <c r="C44" s="4" t="s">
        <v>140</v>
      </c>
      <c r="D44" s="2" t="s">
        <v>419</v>
      </c>
      <c r="E44" s="2" t="s">
        <v>420</v>
      </c>
      <c r="F44" s="5">
        <v>414000</v>
      </c>
      <c r="G44" s="5">
        <v>1672.56</v>
      </c>
      <c r="H44" s="5">
        <v>0.7</v>
      </c>
    </row>
    <row r="45" spans="2:8" x14ac:dyDescent="0.25">
      <c r="B45" s="2" t="s">
        <v>2622</v>
      </c>
      <c r="C45" s="4" t="s">
        <v>140</v>
      </c>
      <c r="D45" s="2" t="s">
        <v>396</v>
      </c>
      <c r="E45" s="2" t="s">
        <v>397</v>
      </c>
      <c r="F45" s="5">
        <v>187025</v>
      </c>
      <c r="G45" s="5">
        <v>1653.68</v>
      </c>
      <c r="H45" s="5">
        <v>0.69</v>
      </c>
    </row>
    <row r="46" spans="2:8" x14ac:dyDescent="0.25">
      <c r="B46" s="2" t="s">
        <v>2684</v>
      </c>
      <c r="C46" s="4" t="s">
        <v>140</v>
      </c>
      <c r="D46" s="2" t="s">
        <v>240</v>
      </c>
      <c r="E46" s="2" t="s">
        <v>580</v>
      </c>
      <c r="F46" s="5">
        <v>700000</v>
      </c>
      <c r="G46" s="5">
        <v>1597.75</v>
      </c>
      <c r="H46" s="5">
        <v>0.67</v>
      </c>
    </row>
    <row r="47" spans="2:8" x14ac:dyDescent="0.25">
      <c r="B47" s="2" t="s">
        <v>2644</v>
      </c>
      <c r="C47" s="4" t="s">
        <v>140</v>
      </c>
      <c r="D47" s="2" t="s">
        <v>371</v>
      </c>
      <c r="E47" s="2" t="s">
        <v>500</v>
      </c>
      <c r="F47" s="5">
        <v>407178</v>
      </c>
      <c r="G47" s="5">
        <v>1586.98</v>
      </c>
      <c r="H47" s="5">
        <v>0.67</v>
      </c>
    </row>
    <row r="48" spans="2:8" x14ac:dyDescent="0.25">
      <c r="B48" s="2" t="s">
        <v>745</v>
      </c>
      <c r="C48" s="4" t="s">
        <v>140</v>
      </c>
      <c r="D48" s="2" t="s">
        <v>261</v>
      </c>
      <c r="E48" s="2" t="s">
        <v>746</v>
      </c>
      <c r="F48" s="5">
        <v>205479</v>
      </c>
      <c r="G48" s="5">
        <v>1565.34</v>
      </c>
      <c r="H48" s="5">
        <v>0.66</v>
      </c>
    </row>
    <row r="49" spans="2:8" x14ac:dyDescent="0.25">
      <c r="B49" s="2" t="s">
        <v>2768</v>
      </c>
      <c r="C49" s="4" t="s">
        <v>140</v>
      </c>
      <c r="D49" s="2" t="s">
        <v>248</v>
      </c>
      <c r="E49" s="2" t="s">
        <v>747</v>
      </c>
      <c r="F49" s="5">
        <v>175260</v>
      </c>
      <c r="G49" s="5">
        <v>1480.77</v>
      </c>
      <c r="H49" s="5">
        <v>0.62</v>
      </c>
    </row>
    <row r="50" spans="2:8" x14ac:dyDescent="0.25">
      <c r="B50" s="2" t="s">
        <v>2686</v>
      </c>
      <c r="C50" s="4" t="s">
        <v>140</v>
      </c>
      <c r="D50" s="2" t="s">
        <v>266</v>
      </c>
      <c r="E50" s="2" t="s">
        <v>583</v>
      </c>
      <c r="F50" s="5">
        <v>40500</v>
      </c>
      <c r="G50" s="5">
        <v>1450.51</v>
      </c>
      <c r="H50" s="5">
        <v>0.61</v>
      </c>
    </row>
    <row r="51" spans="2:8" x14ac:dyDescent="0.25">
      <c r="B51" s="2" t="s">
        <v>2652</v>
      </c>
      <c r="C51" s="4" t="s">
        <v>140</v>
      </c>
      <c r="D51" s="2" t="s">
        <v>349</v>
      </c>
      <c r="E51" s="2" t="s">
        <v>512</v>
      </c>
      <c r="F51" s="5">
        <v>42689</v>
      </c>
      <c r="G51" s="5">
        <v>1439.75</v>
      </c>
      <c r="H51" s="5">
        <v>0.6</v>
      </c>
    </row>
    <row r="52" spans="2:8" x14ac:dyDescent="0.25">
      <c r="B52" s="2" t="s">
        <v>2643</v>
      </c>
      <c r="C52" s="4" t="s">
        <v>140</v>
      </c>
      <c r="D52" s="2" t="s">
        <v>242</v>
      </c>
      <c r="E52" s="2" t="s">
        <v>499</v>
      </c>
      <c r="F52" s="5">
        <v>253200</v>
      </c>
      <c r="G52" s="5">
        <v>1418.68</v>
      </c>
      <c r="H52" s="5">
        <v>0.6</v>
      </c>
    </row>
    <row r="53" spans="2:8" x14ac:dyDescent="0.25">
      <c r="B53" s="2" t="s">
        <v>2691</v>
      </c>
      <c r="C53" s="4" t="s">
        <v>140</v>
      </c>
      <c r="D53" s="2" t="s">
        <v>246</v>
      </c>
      <c r="E53" s="2" t="s">
        <v>588</v>
      </c>
      <c r="F53" s="5">
        <v>111600</v>
      </c>
      <c r="G53" s="5">
        <v>1378.54</v>
      </c>
      <c r="H53" s="5">
        <v>0.57999999999999996</v>
      </c>
    </row>
    <row r="54" spans="2:8" x14ac:dyDescent="0.25">
      <c r="B54" s="2" t="s">
        <v>2651</v>
      </c>
      <c r="C54" s="4" t="s">
        <v>140</v>
      </c>
      <c r="D54" s="2" t="s">
        <v>242</v>
      </c>
      <c r="E54" s="2" t="s">
        <v>511</v>
      </c>
      <c r="F54" s="5">
        <v>134177</v>
      </c>
      <c r="G54" s="5">
        <v>1366.19</v>
      </c>
      <c r="H54" s="5">
        <v>0.56999999999999995</v>
      </c>
    </row>
    <row r="55" spans="2:8" x14ac:dyDescent="0.25">
      <c r="B55" s="2" t="s">
        <v>2559</v>
      </c>
      <c r="C55" s="4" t="s">
        <v>140</v>
      </c>
      <c r="D55" s="2" t="s">
        <v>248</v>
      </c>
      <c r="E55" s="2" t="s">
        <v>249</v>
      </c>
      <c r="F55" s="5">
        <v>22150</v>
      </c>
      <c r="G55" s="5">
        <v>1355.83</v>
      </c>
      <c r="H55" s="5">
        <v>0.56999999999999995</v>
      </c>
    </row>
    <row r="56" spans="2:8" x14ac:dyDescent="0.25">
      <c r="B56" s="2" t="s">
        <v>2631</v>
      </c>
      <c r="C56" s="4" t="s">
        <v>140</v>
      </c>
      <c r="D56" s="2" t="s">
        <v>225</v>
      </c>
      <c r="E56" s="2" t="s">
        <v>409</v>
      </c>
      <c r="F56" s="5">
        <v>98000</v>
      </c>
      <c r="G56" s="5">
        <v>1306.98</v>
      </c>
      <c r="H56" s="5">
        <v>0.55000000000000004</v>
      </c>
    </row>
    <row r="57" spans="2:8" x14ac:dyDescent="0.25">
      <c r="B57" s="2" t="s">
        <v>1980</v>
      </c>
      <c r="C57" s="4" t="s">
        <v>140</v>
      </c>
      <c r="D57" s="2" t="s">
        <v>242</v>
      </c>
      <c r="E57" s="2" t="s">
        <v>270</v>
      </c>
      <c r="F57" s="5">
        <v>50900</v>
      </c>
      <c r="G57" s="5">
        <v>1295.05</v>
      </c>
      <c r="H57" s="5">
        <v>0.54</v>
      </c>
    </row>
    <row r="58" spans="2:8" x14ac:dyDescent="0.25">
      <c r="B58" s="2" t="s">
        <v>748</v>
      </c>
      <c r="C58" s="4" t="s">
        <v>140</v>
      </c>
      <c r="D58" s="2" t="s">
        <v>292</v>
      </c>
      <c r="E58" s="2" t="s">
        <v>749</v>
      </c>
      <c r="F58" s="5">
        <v>637640</v>
      </c>
      <c r="G58" s="5">
        <v>1232.24</v>
      </c>
      <c r="H58" s="5">
        <v>0.52</v>
      </c>
    </row>
    <row r="59" spans="2:8" x14ac:dyDescent="0.25">
      <c r="B59" s="2" t="s">
        <v>2676</v>
      </c>
      <c r="C59" s="4" t="s">
        <v>140</v>
      </c>
      <c r="D59" s="2" t="s">
        <v>220</v>
      </c>
      <c r="E59" s="2" t="s">
        <v>567</v>
      </c>
      <c r="F59" s="5">
        <v>800000</v>
      </c>
      <c r="G59" s="5">
        <v>1178.4000000000001</v>
      </c>
      <c r="H59" s="5">
        <v>0.49</v>
      </c>
    </row>
    <row r="60" spans="2:8" x14ac:dyDescent="0.25">
      <c r="B60" s="2" t="s">
        <v>2769</v>
      </c>
      <c r="C60" s="4" t="s">
        <v>140</v>
      </c>
      <c r="D60" s="2" t="s">
        <v>273</v>
      </c>
      <c r="E60" s="2" t="s">
        <v>750</v>
      </c>
      <c r="F60" s="5">
        <v>226000</v>
      </c>
      <c r="G60" s="5">
        <v>1137.3499999999999</v>
      </c>
      <c r="H60" s="5">
        <v>0.48</v>
      </c>
    </row>
    <row r="61" spans="2:8" x14ac:dyDescent="0.25">
      <c r="B61" s="2" t="s">
        <v>2678</v>
      </c>
      <c r="C61" s="4" t="s">
        <v>140</v>
      </c>
      <c r="D61" s="2" t="s">
        <v>220</v>
      </c>
      <c r="E61" s="2" t="s">
        <v>569</v>
      </c>
      <c r="F61" s="5">
        <v>416583</v>
      </c>
      <c r="G61" s="5">
        <v>1085.4100000000001</v>
      </c>
      <c r="H61" s="5">
        <v>0.46</v>
      </c>
    </row>
    <row r="62" spans="2:8" x14ac:dyDescent="0.25">
      <c r="B62" s="2" t="s">
        <v>2734</v>
      </c>
      <c r="C62" s="4" t="s">
        <v>140</v>
      </c>
      <c r="D62" s="2" t="s">
        <v>273</v>
      </c>
      <c r="E62" s="2" t="s">
        <v>676</v>
      </c>
      <c r="F62" s="5">
        <v>75750</v>
      </c>
      <c r="G62" s="5">
        <v>1061.3699999999999</v>
      </c>
      <c r="H62" s="5">
        <v>0.45</v>
      </c>
    </row>
    <row r="63" spans="2:8" x14ac:dyDescent="0.25">
      <c r="B63" s="2" t="s">
        <v>2629</v>
      </c>
      <c r="C63" s="4" t="s">
        <v>140</v>
      </c>
      <c r="D63" s="2" t="s">
        <v>220</v>
      </c>
      <c r="E63" s="2" t="s">
        <v>405</v>
      </c>
      <c r="F63" s="5">
        <v>68400</v>
      </c>
      <c r="G63" s="5">
        <v>1049.29</v>
      </c>
      <c r="H63" s="5">
        <v>0.44</v>
      </c>
    </row>
    <row r="64" spans="2:8" x14ac:dyDescent="0.25">
      <c r="B64" s="2" t="s">
        <v>2568</v>
      </c>
      <c r="C64" s="4" t="s">
        <v>140</v>
      </c>
      <c r="D64" s="2" t="s">
        <v>273</v>
      </c>
      <c r="E64" s="2" t="s">
        <v>274</v>
      </c>
      <c r="F64" s="5">
        <v>70000</v>
      </c>
      <c r="G64" s="5">
        <v>1047.97</v>
      </c>
      <c r="H64" s="5">
        <v>0.44</v>
      </c>
    </row>
    <row r="65" spans="2:9" x14ac:dyDescent="0.25">
      <c r="B65" s="2" t="s">
        <v>2770</v>
      </c>
      <c r="C65" s="4" t="s">
        <v>140</v>
      </c>
      <c r="D65" s="2" t="s">
        <v>240</v>
      </c>
      <c r="E65" s="2" t="s">
        <v>751</v>
      </c>
      <c r="F65" s="5">
        <v>20000</v>
      </c>
      <c r="G65" s="5">
        <v>934.32</v>
      </c>
      <c r="H65" s="5">
        <v>0.39</v>
      </c>
    </row>
    <row r="66" spans="2:9" x14ac:dyDescent="0.25">
      <c r="B66" s="2" t="s">
        <v>2574</v>
      </c>
      <c r="C66" s="4" t="s">
        <v>140</v>
      </c>
      <c r="D66" s="2" t="s">
        <v>248</v>
      </c>
      <c r="E66" s="2" t="s">
        <v>284</v>
      </c>
      <c r="F66" s="5">
        <v>24200</v>
      </c>
      <c r="G66" s="5">
        <v>888.29</v>
      </c>
      <c r="H66" s="5">
        <v>0.37</v>
      </c>
    </row>
    <row r="67" spans="2:9" x14ac:dyDescent="0.25">
      <c r="B67" s="2" t="s">
        <v>2748</v>
      </c>
      <c r="C67" s="4" t="s">
        <v>140</v>
      </c>
      <c r="D67" s="2" t="s">
        <v>445</v>
      </c>
      <c r="E67" s="2" t="s">
        <v>706</v>
      </c>
      <c r="F67" s="5">
        <v>60000</v>
      </c>
      <c r="G67" s="5">
        <v>873</v>
      </c>
      <c r="H67" s="5">
        <v>0.37</v>
      </c>
    </row>
    <row r="68" spans="2:9" x14ac:dyDescent="0.25">
      <c r="B68" s="2" t="s">
        <v>2771</v>
      </c>
      <c r="C68" s="4" t="s">
        <v>140</v>
      </c>
      <c r="D68" s="2" t="s">
        <v>240</v>
      </c>
      <c r="E68" s="2" t="s">
        <v>752</v>
      </c>
      <c r="F68" s="5">
        <v>85876</v>
      </c>
      <c r="G68" s="5">
        <v>825.48</v>
      </c>
      <c r="H68" s="5">
        <v>0.35</v>
      </c>
    </row>
    <row r="69" spans="2:9" x14ac:dyDescent="0.25">
      <c r="B69" s="2" t="s">
        <v>2732</v>
      </c>
      <c r="C69" s="4" t="s">
        <v>140</v>
      </c>
      <c r="D69" s="2" t="s">
        <v>248</v>
      </c>
      <c r="E69" s="2" t="s">
        <v>674</v>
      </c>
      <c r="F69" s="5">
        <v>60250</v>
      </c>
      <c r="G69" s="5">
        <v>813.98</v>
      </c>
      <c r="H69" s="5">
        <v>0.34</v>
      </c>
    </row>
    <row r="70" spans="2:9" x14ac:dyDescent="0.25">
      <c r="B70" s="2" t="s">
        <v>2617</v>
      </c>
      <c r="C70" s="4" t="s">
        <v>140</v>
      </c>
      <c r="D70" s="2" t="s">
        <v>327</v>
      </c>
      <c r="E70" s="2" t="s">
        <v>363</v>
      </c>
      <c r="F70" s="5">
        <v>65000</v>
      </c>
      <c r="G70" s="5">
        <v>734.83</v>
      </c>
      <c r="H70" s="5">
        <v>0.31</v>
      </c>
    </row>
    <row r="71" spans="2:9" x14ac:dyDescent="0.25">
      <c r="B71" s="2" t="s">
        <v>1963</v>
      </c>
      <c r="C71" s="4" t="s">
        <v>140</v>
      </c>
      <c r="D71" s="2" t="s">
        <v>258</v>
      </c>
      <c r="E71" s="2" t="s">
        <v>441</v>
      </c>
      <c r="F71" s="5">
        <v>50670</v>
      </c>
      <c r="G71" s="5">
        <v>711.69</v>
      </c>
      <c r="H71" s="5">
        <v>0.3</v>
      </c>
    </row>
    <row r="72" spans="2:9" x14ac:dyDescent="0.25">
      <c r="B72" s="2" t="s">
        <v>2561</v>
      </c>
      <c r="C72" s="4" t="s">
        <v>140</v>
      </c>
      <c r="D72" s="2" t="s">
        <v>231</v>
      </c>
      <c r="E72" s="2" t="s">
        <v>256</v>
      </c>
      <c r="F72" s="5">
        <v>25500</v>
      </c>
      <c r="G72" s="5">
        <v>632.79999999999995</v>
      </c>
      <c r="H72" s="5">
        <v>0.27</v>
      </c>
    </row>
    <row r="73" spans="2:9" x14ac:dyDescent="0.25">
      <c r="B73" s="2" t="s">
        <v>2653</v>
      </c>
      <c r="C73" s="4" t="s">
        <v>140</v>
      </c>
      <c r="D73" s="2" t="s">
        <v>513</v>
      </c>
      <c r="E73" s="2" t="s">
        <v>514</v>
      </c>
      <c r="F73" s="5">
        <v>150000</v>
      </c>
      <c r="G73" s="5">
        <v>609.23</v>
      </c>
      <c r="H73" s="5">
        <v>0.26</v>
      </c>
    </row>
    <row r="74" spans="2:9" x14ac:dyDescent="0.25">
      <c r="B74" s="2" t="s">
        <v>1971</v>
      </c>
      <c r="C74" s="4" t="s">
        <v>140</v>
      </c>
      <c r="D74" s="2" t="s">
        <v>248</v>
      </c>
      <c r="E74" s="2" t="s">
        <v>429</v>
      </c>
      <c r="F74" s="5">
        <v>50000</v>
      </c>
      <c r="G74" s="5">
        <v>575.20000000000005</v>
      </c>
      <c r="H74" s="5">
        <v>0.24</v>
      </c>
    </row>
    <row r="75" spans="2:9" x14ac:dyDescent="0.25">
      <c r="B75" s="2" t="s">
        <v>2649</v>
      </c>
      <c r="C75" s="4" t="s">
        <v>140</v>
      </c>
      <c r="D75" s="2" t="s">
        <v>361</v>
      </c>
      <c r="E75" s="2" t="s">
        <v>509</v>
      </c>
      <c r="F75" s="5">
        <v>75000</v>
      </c>
      <c r="G75" s="5">
        <v>567.86</v>
      </c>
      <c r="H75" s="5">
        <v>0.24</v>
      </c>
    </row>
    <row r="76" spans="2:9" x14ac:dyDescent="0.25">
      <c r="B76" s="2" t="s">
        <v>1976</v>
      </c>
      <c r="C76" s="4" t="s">
        <v>140</v>
      </c>
      <c r="D76" s="2" t="s">
        <v>271</v>
      </c>
      <c r="E76" s="2" t="s">
        <v>272</v>
      </c>
      <c r="F76" s="5">
        <v>968</v>
      </c>
      <c r="G76" s="5">
        <v>333.07</v>
      </c>
      <c r="H76" s="5">
        <v>0.14000000000000001</v>
      </c>
    </row>
    <row r="77" spans="2:9" x14ac:dyDescent="0.25">
      <c r="B77" s="2" t="s">
        <v>2772</v>
      </c>
      <c r="C77" s="4" t="s">
        <v>140</v>
      </c>
      <c r="D77" s="2" t="s">
        <v>390</v>
      </c>
      <c r="E77" s="2" t="s">
        <v>753</v>
      </c>
      <c r="F77" s="5">
        <v>36562</v>
      </c>
      <c r="G77" s="5">
        <v>281.51</v>
      </c>
      <c r="H77" s="5">
        <v>0.12</v>
      </c>
    </row>
    <row r="78" spans="2:9" x14ac:dyDescent="0.25">
      <c r="B78" s="2" t="s">
        <v>1962</v>
      </c>
      <c r="C78" s="4" t="s">
        <v>140</v>
      </c>
      <c r="D78" s="2" t="s">
        <v>229</v>
      </c>
      <c r="E78" s="2" t="s">
        <v>230</v>
      </c>
      <c r="F78" s="5">
        <v>7525</v>
      </c>
      <c r="G78" s="5">
        <v>278.24</v>
      </c>
      <c r="H78" s="5">
        <v>0.12</v>
      </c>
    </row>
    <row r="79" spans="2:9" x14ac:dyDescent="0.25">
      <c r="B79" s="2" t="s">
        <v>2736</v>
      </c>
      <c r="C79" s="4" t="s">
        <v>140</v>
      </c>
      <c r="D79" s="2" t="s">
        <v>396</v>
      </c>
      <c r="E79" s="2" t="s">
        <v>678</v>
      </c>
      <c r="F79" s="5">
        <v>25</v>
      </c>
      <c r="G79" s="5">
        <v>0.96</v>
      </c>
      <c r="H79" s="5">
        <v>0</v>
      </c>
      <c r="I79" s="2" t="s">
        <v>754</v>
      </c>
    </row>
    <row r="80" spans="2:9" x14ac:dyDescent="0.25">
      <c r="B80" s="2" t="s">
        <v>2773</v>
      </c>
      <c r="C80" s="4" t="s">
        <v>140</v>
      </c>
      <c r="D80" s="2" t="s">
        <v>229</v>
      </c>
      <c r="E80" s="2" t="s">
        <v>230</v>
      </c>
      <c r="F80" s="5">
        <v>-7525</v>
      </c>
      <c r="G80" s="5">
        <v>-279.05</v>
      </c>
      <c r="H80" s="5">
        <v>-0.12</v>
      </c>
    </row>
    <row r="81" spans="2:8" x14ac:dyDescent="0.25">
      <c r="B81" s="2" t="s">
        <v>2774</v>
      </c>
      <c r="C81" s="4" t="s">
        <v>140</v>
      </c>
      <c r="D81" s="2" t="s">
        <v>225</v>
      </c>
      <c r="E81" s="2" t="s">
        <v>228</v>
      </c>
      <c r="F81" s="5">
        <v>-8225</v>
      </c>
      <c r="G81" s="5">
        <v>-315.45999999999998</v>
      </c>
      <c r="H81" s="5">
        <v>-0.13</v>
      </c>
    </row>
    <row r="82" spans="2:8" x14ac:dyDescent="0.25">
      <c r="B82" s="2" t="s">
        <v>2775</v>
      </c>
      <c r="C82" s="4" t="s">
        <v>140</v>
      </c>
      <c r="D82" s="2" t="s">
        <v>244</v>
      </c>
      <c r="E82" s="2" t="s">
        <v>670</v>
      </c>
      <c r="F82" s="5">
        <v>-44800</v>
      </c>
      <c r="G82" s="5">
        <v>-543.45000000000005</v>
      </c>
      <c r="H82" s="5">
        <v>-0.23</v>
      </c>
    </row>
    <row r="83" spans="2:8" x14ac:dyDescent="0.25">
      <c r="B83" s="2" t="s">
        <v>2776</v>
      </c>
      <c r="C83" s="4" t="s">
        <v>140</v>
      </c>
      <c r="D83" s="2" t="s">
        <v>231</v>
      </c>
      <c r="E83" s="2" t="s">
        <v>256</v>
      </c>
      <c r="F83" s="5">
        <v>-25500</v>
      </c>
      <c r="G83" s="5">
        <v>-635.54999999999995</v>
      </c>
      <c r="H83" s="5">
        <v>-0.27</v>
      </c>
    </row>
    <row r="84" spans="2:8" x14ac:dyDescent="0.25">
      <c r="B84" s="2" t="s">
        <v>2777</v>
      </c>
      <c r="C84" s="4" t="s">
        <v>140</v>
      </c>
      <c r="D84" s="2" t="s">
        <v>225</v>
      </c>
      <c r="E84" s="2" t="s">
        <v>395</v>
      </c>
      <c r="F84" s="5">
        <v>-53200</v>
      </c>
      <c r="G84" s="5">
        <v>-842.1</v>
      </c>
      <c r="H84" s="5">
        <v>-0.35</v>
      </c>
    </row>
    <row r="85" spans="2:8" x14ac:dyDescent="0.25">
      <c r="B85" s="2" t="s">
        <v>2778</v>
      </c>
      <c r="C85" s="4" t="s">
        <v>140</v>
      </c>
      <c r="D85" s="2" t="s">
        <v>248</v>
      </c>
      <c r="E85" s="2" t="s">
        <v>284</v>
      </c>
      <c r="F85" s="5">
        <v>-24200</v>
      </c>
      <c r="G85" s="5">
        <v>-892.88</v>
      </c>
      <c r="H85" s="5">
        <v>-0.38</v>
      </c>
    </row>
    <row r="86" spans="2:8" x14ac:dyDescent="0.25">
      <c r="B86" s="2" t="s">
        <v>2779</v>
      </c>
      <c r="C86" s="4" t="s">
        <v>140</v>
      </c>
      <c r="D86" s="2" t="s">
        <v>273</v>
      </c>
      <c r="E86" s="2" t="s">
        <v>676</v>
      </c>
      <c r="F86" s="5">
        <v>-75750</v>
      </c>
      <c r="G86" s="5">
        <v>-1068</v>
      </c>
      <c r="H86" s="5">
        <v>-0.45</v>
      </c>
    </row>
    <row r="87" spans="2:8" x14ac:dyDescent="0.25">
      <c r="B87" s="2" t="s">
        <v>2780</v>
      </c>
      <c r="C87" s="4" t="s">
        <v>140</v>
      </c>
      <c r="D87" s="2" t="s">
        <v>220</v>
      </c>
      <c r="E87" s="2" t="s">
        <v>221</v>
      </c>
      <c r="F87" s="5">
        <v>-106700</v>
      </c>
      <c r="G87" s="5">
        <v>-1570.94</v>
      </c>
      <c r="H87" s="5">
        <v>-0.66</v>
      </c>
    </row>
    <row r="88" spans="2:8" x14ac:dyDescent="0.25">
      <c r="B88" s="2" t="s">
        <v>763</v>
      </c>
      <c r="C88" s="4" t="s">
        <v>140</v>
      </c>
      <c r="D88" s="2" t="s">
        <v>220</v>
      </c>
      <c r="E88" s="2" t="s">
        <v>393</v>
      </c>
      <c r="F88" s="5">
        <v>-300000</v>
      </c>
      <c r="G88" s="5">
        <v>-1936.95</v>
      </c>
      <c r="H88" s="5">
        <v>-0.81</v>
      </c>
    </row>
    <row r="89" spans="2:8" x14ac:dyDescent="0.25">
      <c r="B89" s="2" t="s">
        <v>2781</v>
      </c>
      <c r="C89" s="4" t="s">
        <v>140</v>
      </c>
      <c r="D89" s="2" t="s">
        <v>396</v>
      </c>
      <c r="E89" s="2" t="s">
        <v>401</v>
      </c>
      <c r="F89" s="5">
        <v>-21000</v>
      </c>
      <c r="G89" s="5">
        <v>-2153.9499999999998</v>
      </c>
      <c r="H89" s="5">
        <v>-0.9</v>
      </c>
    </row>
    <row r="90" spans="2:8" x14ac:dyDescent="0.25">
      <c r="B90" s="2" t="s">
        <v>2782</v>
      </c>
      <c r="C90" s="4" t="s">
        <v>140</v>
      </c>
      <c r="D90" s="2" t="s">
        <v>520</v>
      </c>
      <c r="E90" s="2" t="s">
        <v>521</v>
      </c>
      <c r="F90" s="5">
        <v>-396200</v>
      </c>
      <c r="G90" s="5">
        <v>-2306.2800000000002</v>
      </c>
      <c r="H90" s="5">
        <v>-0.97</v>
      </c>
    </row>
    <row r="91" spans="2:8" x14ac:dyDescent="0.25">
      <c r="B91" s="2" t="s">
        <v>2783</v>
      </c>
      <c r="C91" s="4" t="s">
        <v>140</v>
      </c>
      <c r="D91" s="2" t="s">
        <v>220</v>
      </c>
      <c r="E91" s="2" t="s">
        <v>233</v>
      </c>
      <c r="F91" s="5">
        <v>-288750</v>
      </c>
      <c r="G91" s="5">
        <v>-3104.35</v>
      </c>
      <c r="H91" s="5">
        <v>-1.3</v>
      </c>
    </row>
    <row r="92" spans="2:8" x14ac:dyDescent="0.25">
      <c r="B92" s="2" t="s">
        <v>2784</v>
      </c>
      <c r="C92" s="4" t="s">
        <v>140</v>
      </c>
      <c r="D92" s="2" t="s">
        <v>220</v>
      </c>
      <c r="E92" s="2" t="s">
        <v>224</v>
      </c>
      <c r="F92" s="5">
        <v>-325500</v>
      </c>
      <c r="G92" s="5">
        <v>-3365.02</v>
      </c>
      <c r="H92" s="5">
        <v>-1.41</v>
      </c>
    </row>
    <row r="93" spans="2:8" x14ac:dyDescent="0.25">
      <c r="B93" s="2" t="s">
        <v>2785</v>
      </c>
      <c r="C93" s="4" t="s">
        <v>140</v>
      </c>
      <c r="D93" s="2" t="s">
        <v>234</v>
      </c>
      <c r="E93" s="2" t="s">
        <v>235</v>
      </c>
      <c r="F93" s="5">
        <v>-96300</v>
      </c>
      <c r="G93" s="5">
        <v>-3366.21</v>
      </c>
      <c r="H93" s="5">
        <v>-1.41</v>
      </c>
    </row>
    <row r="94" spans="2:8" x14ac:dyDescent="0.25">
      <c r="B94" s="3" t="s">
        <v>200</v>
      </c>
      <c r="C94" s="15"/>
      <c r="D94" s="3"/>
      <c r="E94" s="3"/>
      <c r="F94" s="11"/>
      <c r="G94" s="11">
        <f>SUM(G12:G79)</f>
        <v>157639.81000000003</v>
      </c>
      <c r="H94" s="11">
        <f>SUM(H12:H79)</f>
        <v>66.239999999999995</v>
      </c>
    </row>
    <row r="95" spans="2:8" x14ac:dyDescent="0.25">
      <c r="B95" s="3" t="s">
        <v>2543</v>
      </c>
      <c r="C95" s="15"/>
      <c r="D95" s="3"/>
      <c r="E95" s="3"/>
      <c r="F95" s="11"/>
      <c r="G95" s="11"/>
      <c r="H95" s="11"/>
    </row>
    <row r="96" spans="2:8" x14ac:dyDescent="0.25">
      <c r="B96" s="2" t="s">
        <v>736</v>
      </c>
      <c r="C96" s="4" t="s">
        <v>140</v>
      </c>
      <c r="D96" s="2" t="s">
        <v>199</v>
      </c>
      <c r="F96" s="5">
        <v>19980</v>
      </c>
      <c r="G96" s="5">
        <v>14332.63</v>
      </c>
      <c r="H96" s="5">
        <v>6.02</v>
      </c>
    </row>
    <row r="97" spans="2:8" x14ac:dyDescent="0.25">
      <c r="B97" s="2" t="s">
        <v>737</v>
      </c>
      <c r="C97" s="4" t="s">
        <v>140</v>
      </c>
      <c r="D97" s="2" t="s">
        <v>738</v>
      </c>
      <c r="E97" s="2" t="s">
        <v>739</v>
      </c>
      <c r="F97" s="5">
        <v>1357500</v>
      </c>
      <c r="G97" s="5">
        <v>9884.64</v>
      </c>
      <c r="H97" s="5">
        <v>4.1500000000000004</v>
      </c>
    </row>
    <row r="98" spans="2:8" x14ac:dyDescent="0.25">
      <c r="B98" s="3" t="s">
        <v>2544</v>
      </c>
      <c r="C98" s="15"/>
      <c r="D98" s="3"/>
      <c r="E98" s="3"/>
      <c r="F98" s="11"/>
      <c r="G98" s="11"/>
      <c r="H98" s="11"/>
    </row>
    <row r="99" spans="2:8" x14ac:dyDescent="0.25">
      <c r="B99" s="2" t="s">
        <v>755</v>
      </c>
      <c r="C99" s="15" t="s">
        <v>140</v>
      </c>
      <c r="D99" s="3" t="s">
        <v>199</v>
      </c>
      <c r="E99" s="3"/>
      <c r="F99" s="11">
        <v>15000</v>
      </c>
      <c r="G99" s="11">
        <v>9410.25</v>
      </c>
      <c r="H99" s="11">
        <v>3.95</v>
      </c>
    </row>
    <row r="100" spans="2:8" x14ac:dyDescent="0.25">
      <c r="B100" s="2" t="s">
        <v>756</v>
      </c>
      <c r="C100" s="4" t="s">
        <v>140</v>
      </c>
      <c r="D100" s="2" t="s">
        <v>199</v>
      </c>
      <c r="F100" s="5">
        <v>9690</v>
      </c>
      <c r="G100" s="5">
        <v>7006.84</v>
      </c>
      <c r="H100" s="5">
        <v>2.94</v>
      </c>
    </row>
    <row r="101" spans="2:8" x14ac:dyDescent="0.25">
      <c r="B101" s="2" t="s">
        <v>757</v>
      </c>
      <c r="C101" s="4" t="s">
        <v>140</v>
      </c>
      <c r="D101" s="2" t="s">
        <v>199</v>
      </c>
      <c r="F101" s="5">
        <v>1750</v>
      </c>
      <c r="G101" s="5">
        <v>1093.7</v>
      </c>
      <c r="H101" s="5">
        <v>0.46</v>
      </c>
    </row>
    <row r="102" spans="2:8" x14ac:dyDescent="0.25">
      <c r="B102" s="2" t="s">
        <v>758</v>
      </c>
      <c r="C102" s="4" t="s">
        <v>140</v>
      </c>
      <c r="D102" s="2" t="s">
        <v>199</v>
      </c>
      <c r="F102" s="5">
        <v>1320</v>
      </c>
      <c r="G102" s="5">
        <v>953.66</v>
      </c>
      <c r="H102" s="5">
        <v>0.4</v>
      </c>
    </row>
    <row r="103" spans="2:8" x14ac:dyDescent="0.25">
      <c r="B103" s="2" t="s">
        <v>759</v>
      </c>
      <c r="C103" s="4" t="s">
        <v>140</v>
      </c>
      <c r="D103" s="2" t="s">
        <v>760</v>
      </c>
      <c r="F103" s="5">
        <v>13500</v>
      </c>
      <c r="G103" s="5">
        <v>854.55</v>
      </c>
      <c r="H103" s="5">
        <v>0.36</v>
      </c>
    </row>
    <row r="104" spans="2:8" x14ac:dyDescent="0.25">
      <c r="B104" s="2" t="s">
        <v>761</v>
      </c>
      <c r="C104" s="4" t="s">
        <v>140</v>
      </c>
      <c r="D104" s="2" t="s">
        <v>738</v>
      </c>
      <c r="E104" s="2" t="s">
        <v>762</v>
      </c>
      <c r="F104" s="5">
        <v>300000</v>
      </c>
      <c r="G104" s="5">
        <v>614.70000000000005</v>
      </c>
      <c r="H104" s="5">
        <v>0.26</v>
      </c>
    </row>
    <row r="105" spans="2:8" x14ac:dyDescent="0.25">
      <c r="B105" s="2" t="s">
        <v>759</v>
      </c>
      <c r="C105" s="4" t="s">
        <v>140</v>
      </c>
      <c r="D105" s="2" t="s">
        <v>760</v>
      </c>
      <c r="F105" s="5">
        <v>-5000</v>
      </c>
      <c r="G105" s="5">
        <v>-315.64999999999998</v>
      </c>
      <c r="H105" s="5">
        <v>-0.13</v>
      </c>
    </row>
    <row r="106" spans="2:8" x14ac:dyDescent="0.25">
      <c r="B106" s="2" t="s">
        <v>756</v>
      </c>
      <c r="C106" s="4" t="s">
        <v>140</v>
      </c>
      <c r="D106" s="2" t="s">
        <v>199</v>
      </c>
      <c r="F106" s="5">
        <v>-5615</v>
      </c>
      <c r="G106" s="5">
        <v>-4126.3</v>
      </c>
      <c r="H106" s="5">
        <v>-1.73</v>
      </c>
    </row>
    <row r="107" spans="2:8" x14ac:dyDescent="0.25">
      <c r="B107" s="2" t="s">
        <v>764</v>
      </c>
      <c r="C107" s="4" t="s">
        <v>140</v>
      </c>
      <c r="D107" s="2" t="s">
        <v>738</v>
      </c>
      <c r="E107" s="2" t="s">
        <v>739</v>
      </c>
      <c r="F107" s="5">
        <v>-1357500</v>
      </c>
      <c r="G107" s="5">
        <v>-9953.8700000000008</v>
      </c>
      <c r="H107" s="5">
        <v>-4.18</v>
      </c>
    </row>
    <row r="108" spans="2:8" x14ac:dyDescent="0.25">
      <c r="B108" s="2" t="s">
        <v>758</v>
      </c>
      <c r="C108" s="4" t="s">
        <v>140</v>
      </c>
      <c r="D108" s="2" t="s">
        <v>199</v>
      </c>
      <c r="F108" s="5">
        <v>-21300</v>
      </c>
      <c r="G108" s="5">
        <v>-15646.77</v>
      </c>
      <c r="H108" s="5">
        <v>-6.57</v>
      </c>
    </row>
    <row r="109" spans="2:8" x14ac:dyDescent="0.25">
      <c r="B109" s="3" t="s">
        <v>2545</v>
      </c>
      <c r="G109" s="11">
        <f>SUM(G96:G104)</f>
        <v>44150.97</v>
      </c>
      <c r="H109" s="11">
        <f>SUM(H96:H104)</f>
        <v>18.540000000000003</v>
      </c>
    </row>
    <row r="110" spans="2:8" x14ac:dyDescent="0.25">
      <c r="B110" s="3" t="s">
        <v>654</v>
      </c>
    </row>
    <row r="111" spans="2:8" x14ac:dyDescent="0.25">
      <c r="B111" s="2" t="s">
        <v>30</v>
      </c>
      <c r="C111" s="4" t="s">
        <v>140</v>
      </c>
      <c r="D111" s="2" t="s">
        <v>655</v>
      </c>
      <c r="E111" s="2" t="s">
        <v>765</v>
      </c>
      <c r="F111" s="5">
        <v>72434.116999999998</v>
      </c>
      <c r="G111" s="5">
        <v>2623.1</v>
      </c>
      <c r="H111" s="5">
        <v>1.1000000000000001</v>
      </c>
    </row>
    <row r="112" spans="2:8" x14ac:dyDescent="0.25">
      <c r="B112" s="3" t="s">
        <v>200</v>
      </c>
      <c r="C112" s="15"/>
      <c r="D112" s="3"/>
      <c r="E112" s="3"/>
      <c r="F112" s="11"/>
      <c r="G112" s="11">
        <f>SUM(G110:G111)</f>
        <v>2623.1</v>
      </c>
      <c r="H112" s="11">
        <f>SUM(H110:H111)</f>
        <v>1.1000000000000001</v>
      </c>
    </row>
    <row r="113" spans="2:8" x14ac:dyDescent="0.25">
      <c r="B113" s="31" t="s">
        <v>120</v>
      </c>
      <c r="C113" s="32" t="s">
        <v>121</v>
      </c>
      <c r="D113" s="31" t="s">
        <v>122</v>
      </c>
      <c r="E113" s="31" t="s">
        <v>123</v>
      </c>
      <c r="F113" s="30" t="s">
        <v>124</v>
      </c>
      <c r="G113" s="30" t="s">
        <v>125</v>
      </c>
      <c r="H113" s="30" t="s">
        <v>126</v>
      </c>
    </row>
    <row r="114" spans="2:8" x14ac:dyDescent="0.25">
      <c r="B114" s="3" t="s">
        <v>127</v>
      </c>
    </row>
    <row r="115" spans="2:8" x14ac:dyDescent="0.25">
      <c r="B115" s="3" t="s">
        <v>128</v>
      </c>
    </row>
    <row r="116" spans="2:8" x14ac:dyDescent="0.25">
      <c r="B116" s="3" t="s">
        <v>129</v>
      </c>
    </row>
    <row r="117" spans="2:8" x14ac:dyDescent="0.25">
      <c r="B117" s="2" t="s">
        <v>766</v>
      </c>
      <c r="C117" s="4">
        <v>7.23</v>
      </c>
      <c r="D117" s="2" t="s">
        <v>130</v>
      </c>
      <c r="E117" s="2" t="s">
        <v>767</v>
      </c>
      <c r="F117" s="5">
        <v>2547800</v>
      </c>
      <c r="G117" s="5">
        <v>2536.75</v>
      </c>
      <c r="H117" s="5">
        <v>1.07</v>
      </c>
    </row>
    <row r="118" spans="2:8" x14ac:dyDescent="0.25">
      <c r="B118" s="2" t="s">
        <v>768</v>
      </c>
      <c r="C118" s="4">
        <v>7.18</v>
      </c>
      <c r="D118" s="2" t="s">
        <v>130</v>
      </c>
      <c r="E118" s="2" t="s">
        <v>769</v>
      </c>
      <c r="F118" s="5">
        <v>2500000</v>
      </c>
      <c r="G118" s="5">
        <v>2513.54</v>
      </c>
      <c r="H118" s="5">
        <v>1.06</v>
      </c>
    </row>
    <row r="119" spans="2:8" x14ac:dyDescent="0.25">
      <c r="B119" s="2" t="s">
        <v>770</v>
      </c>
      <c r="C119" s="4">
        <v>7</v>
      </c>
      <c r="D119" s="2" t="s">
        <v>130</v>
      </c>
      <c r="E119" s="2" t="s">
        <v>771</v>
      </c>
      <c r="F119" s="5">
        <v>2500000</v>
      </c>
      <c r="G119" s="5">
        <v>2431.12</v>
      </c>
      <c r="H119" s="5">
        <v>1.02</v>
      </c>
    </row>
    <row r="120" spans="2:8" x14ac:dyDescent="0.25">
      <c r="B120" s="2" t="s">
        <v>465</v>
      </c>
      <c r="C120" s="4">
        <v>7.02</v>
      </c>
      <c r="D120" s="2" t="s">
        <v>130</v>
      </c>
      <c r="E120" s="2" t="s">
        <v>466</v>
      </c>
      <c r="F120" s="5">
        <v>1800000</v>
      </c>
      <c r="G120" s="5">
        <v>1808.88</v>
      </c>
      <c r="H120" s="5">
        <v>0.76</v>
      </c>
    </row>
    <row r="121" spans="2:8" x14ac:dyDescent="0.25">
      <c r="B121" s="2" t="s">
        <v>772</v>
      </c>
      <c r="C121" s="4">
        <v>7.62</v>
      </c>
      <c r="D121" s="2" t="s">
        <v>130</v>
      </c>
      <c r="E121" s="2" t="s">
        <v>773</v>
      </c>
      <c r="F121" s="5">
        <v>153100</v>
      </c>
      <c r="G121" s="5">
        <v>153.22</v>
      </c>
      <c r="H121" s="5">
        <v>0.06</v>
      </c>
    </row>
    <row r="122" spans="2:8" x14ac:dyDescent="0.25">
      <c r="B122" s="2" t="s">
        <v>774</v>
      </c>
      <c r="C122" s="4">
        <v>7.6</v>
      </c>
      <c r="D122" s="2" t="s">
        <v>130</v>
      </c>
      <c r="E122" s="2" t="s">
        <v>775</v>
      </c>
      <c r="F122" s="5">
        <v>107500</v>
      </c>
      <c r="G122" s="5">
        <v>107.77</v>
      </c>
      <c r="H122" s="5">
        <v>0.05</v>
      </c>
    </row>
    <row r="123" spans="2:8" x14ac:dyDescent="0.25">
      <c r="B123" s="2" t="s">
        <v>776</v>
      </c>
      <c r="C123" s="4">
        <v>7.11</v>
      </c>
      <c r="D123" s="2" t="s">
        <v>130</v>
      </c>
      <c r="E123" s="2" t="s">
        <v>777</v>
      </c>
      <c r="F123" s="5">
        <v>79500</v>
      </c>
      <c r="G123" s="5">
        <v>74.040000000000006</v>
      </c>
      <c r="H123" s="5">
        <v>0.03</v>
      </c>
    </row>
    <row r="124" spans="2:8" x14ac:dyDescent="0.25">
      <c r="B124" s="3" t="s">
        <v>131</v>
      </c>
      <c r="C124" s="15"/>
      <c r="D124" s="3"/>
      <c r="E124" s="3"/>
      <c r="F124" s="11"/>
      <c r="G124" s="11">
        <f>SUM(G113:G123)</f>
        <v>9625.3200000000015</v>
      </c>
      <c r="H124" s="11">
        <f>SUM(H113:H123)</f>
        <v>4.0500000000000007</v>
      </c>
    </row>
    <row r="125" spans="2:8" x14ac:dyDescent="0.25">
      <c r="B125" s="3" t="s">
        <v>132</v>
      </c>
    </row>
    <row r="126" spans="2:8" x14ac:dyDescent="0.25">
      <c r="B126" s="2" t="s">
        <v>1773</v>
      </c>
      <c r="C126" s="4">
        <v>8.64</v>
      </c>
      <c r="D126" s="2" t="s">
        <v>134</v>
      </c>
      <c r="E126" s="2" t="s">
        <v>778</v>
      </c>
      <c r="F126" s="5">
        <v>250</v>
      </c>
      <c r="G126" s="5">
        <v>2486.58</v>
      </c>
      <c r="H126" s="5">
        <v>1.04</v>
      </c>
    </row>
    <row r="127" spans="2:8" x14ac:dyDescent="0.25">
      <c r="B127" s="2" t="s">
        <v>779</v>
      </c>
      <c r="C127" s="4">
        <v>7.82</v>
      </c>
      <c r="D127" s="2" t="s">
        <v>134</v>
      </c>
      <c r="E127" s="2" t="s">
        <v>780</v>
      </c>
      <c r="F127" s="5">
        <v>250</v>
      </c>
      <c r="G127" s="5">
        <v>2481.2399999999998</v>
      </c>
      <c r="H127" s="5">
        <v>1.04</v>
      </c>
    </row>
    <row r="128" spans="2:8" x14ac:dyDescent="0.25">
      <c r="B128" s="2" t="s">
        <v>781</v>
      </c>
      <c r="C128" s="4">
        <v>8.61</v>
      </c>
      <c r="D128" s="2" t="s">
        <v>133</v>
      </c>
      <c r="E128" s="2" t="s">
        <v>782</v>
      </c>
      <c r="F128" s="5">
        <v>2500</v>
      </c>
      <c r="G128" s="5">
        <v>2446.86</v>
      </c>
      <c r="H128" s="5">
        <v>1.03</v>
      </c>
    </row>
    <row r="129" spans="2:8" x14ac:dyDescent="0.25">
      <c r="B129" s="2" t="s">
        <v>2638</v>
      </c>
      <c r="C129" s="4">
        <v>7.87</v>
      </c>
      <c r="D129" s="2" t="s">
        <v>134</v>
      </c>
      <c r="E129" s="2" t="s">
        <v>475</v>
      </c>
      <c r="F129" s="5">
        <v>500</v>
      </c>
      <c r="G129" s="5">
        <v>497.56</v>
      </c>
      <c r="H129" s="5">
        <v>0.21</v>
      </c>
    </row>
    <row r="130" spans="2:8" x14ac:dyDescent="0.25">
      <c r="B130" s="3" t="s">
        <v>135</v>
      </c>
      <c r="C130" s="15"/>
      <c r="D130" s="3"/>
      <c r="E130" s="3"/>
      <c r="F130" s="11"/>
      <c r="G130" s="11">
        <f>SUM(G125:G129)</f>
        <v>7912.2400000000007</v>
      </c>
      <c r="H130" s="11">
        <f>SUM(H125:H129)</f>
        <v>3.3200000000000003</v>
      </c>
    </row>
    <row r="131" spans="2:8" x14ac:dyDescent="0.25">
      <c r="B131" s="3" t="s">
        <v>491</v>
      </c>
      <c r="C131" s="15"/>
      <c r="D131" s="3"/>
      <c r="E131" s="3"/>
      <c r="F131" s="11"/>
      <c r="G131" s="11">
        <v>28138.240000000002</v>
      </c>
      <c r="H131" s="11">
        <v>11.82</v>
      </c>
    </row>
    <row r="132" spans="2:8" x14ac:dyDescent="0.25">
      <c r="B132" s="3" t="s">
        <v>142</v>
      </c>
      <c r="C132" s="15"/>
      <c r="D132" s="3"/>
      <c r="E132" s="3"/>
      <c r="F132" s="11"/>
      <c r="G132" s="11">
        <f>G131+G130+G124+G112+G109+G94</f>
        <v>250089.68000000002</v>
      </c>
      <c r="H132" s="11">
        <f>H131+H130+H124+H112+H109+H94</f>
        <v>105.07</v>
      </c>
    </row>
    <row r="133" spans="2:8" x14ac:dyDescent="0.25">
      <c r="B133" s="3" t="s">
        <v>143</v>
      </c>
      <c r="C133" s="15"/>
      <c r="D133" s="3"/>
      <c r="E133" s="3"/>
      <c r="F133" s="11"/>
      <c r="G133" s="11">
        <f>G134-G132</f>
        <v>-12015.262369840028</v>
      </c>
      <c r="H133" s="11">
        <f>H134-H132</f>
        <v>-5.0699999999999932</v>
      </c>
    </row>
    <row r="134" spans="2:8" x14ac:dyDescent="0.25">
      <c r="B134" s="3" t="s">
        <v>144</v>
      </c>
      <c r="C134" s="15"/>
      <c r="D134" s="3"/>
      <c r="E134" s="3"/>
      <c r="F134" s="11"/>
      <c r="G134" s="11">
        <v>238074.41763015999</v>
      </c>
      <c r="H134" s="11">
        <v>100</v>
      </c>
    </row>
    <row r="135" spans="2:8" x14ac:dyDescent="0.25">
      <c r="B135" s="2" t="s">
        <v>145</v>
      </c>
    </row>
    <row r="136" spans="2:8" x14ac:dyDescent="0.25">
      <c r="B136" s="3" t="s">
        <v>146</v>
      </c>
    </row>
    <row r="137" spans="2:8" x14ac:dyDescent="0.25">
      <c r="B137" s="3" t="s">
        <v>147</v>
      </c>
      <c r="C137" s="4" t="s">
        <v>148</v>
      </c>
    </row>
    <row r="138" spans="2:8" x14ac:dyDescent="0.25">
      <c r="B138" s="3" t="s">
        <v>150</v>
      </c>
      <c r="C138" s="4" t="s">
        <v>149</v>
      </c>
    </row>
    <row r="139" spans="2:8" x14ac:dyDescent="0.25">
      <c r="B139" s="3" t="s">
        <v>202</v>
      </c>
      <c r="C139" s="4" t="s">
        <v>149</v>
      </c>
    </row>
    <row r="140" spans="2:8" x14ac:dyDescent="0.25">
      <c r="B140" s="3" t="s">
        <v>151</v>
      </c>
      <c r="C140" s="4" t="s">
        <v>152</v>
      </c>
    </row>
    <row r="141" spans="2:8" x14ac:dyDescent="0.25">
      <c r="B141" s="3" t="s">
        <v>783</v>
      </c>
      <c r="C141" s="15"/>
    </row>
    <row r="142" spans="2:8" x14ac:dyDescent="0.25">
      <c r="B142" s="3" t="s">
        <v>784</v>
      </c>
      <c r="C142" s="15"/>
    </row>
    <row r="143" spans="2:8" x14ac:dyDescent="0.25">
      <c r="B143" s="3" t="s">
        <v>785</v>
      </c>
      <c r="C143" s="15"/>
    </row>
    <row r="144" spans="2:8" x14ac:dyDescent="0.25">
      <c r="B144" s="3" t="s">
        <v>786</v>
      </c>
      <c r="C144" s="15"/>
    </row>
    <row r="145" spans="2:3" x14ac:dyDescent="0.25">
      <c r="B145" s="3" t="s">
        <v>787</v>
      </c>
      <c r="C145" s="15"/>
    </row>
    <row r="146" spans="2:3" x14ac:dyDescent="0.25">
      <c r="B146" s="3" t="s">
        <v>788</v>
      </c>
      <c r="C146" s="15"/>
    </row>
    <row r="147" spans="2:3" x14ac:dyDescent="0.25">
      <c r="B147" s="3" t="s">
        <v>789</v>
      </c>
      <c r="C147" s="15"/>
    </row>
    <row r="148" spans="2:3" x14ac:dyDescent="0.25">
      <c r="B148" s="3" t="s">
        <v>790</v>
      </c>
      <c r="C148" s="15"/>
    </row>
    <row r="149" spans="2:3" x14ac:dyDescent="0.25">
      <c r="B149" s="3" t="s">
        <v>3426</v>
      </c>
      <c r="C149" s="15"/>
    </row>
    <row r="150" spans="2:3" x14ac:dyDescent="0.25">
      <c r="B150" s="2" t="s">
        <v>153</v>
      </c>
    </row>
    <row r="151" spans="2:3" x14ac:dyDescent="0.25">
      <c r="B151" s="2" t="s">
        <v>204</v>
      </c>
    </row>
    <row r="152" spans="2:3" x14ac:dyDescent="0.25">
      <c r="B152" s="3" t="s">
        <v>3439</v>
      </c>
      <c r="C152" s="15"/>
    </row>
    <row r="154" spans="2:3" x14ac:dyDescent="0.25">
      <c r="B154" s="13" t="s">
        <v>2546</v>
      </c>
      <c r="C154" s="14"/>
    </row>
    <row r="155" spans="2:3" ht="30" x14ac:dyDescent="0.25">
      <c r="B155" s="13" t="s">
        <v>205</v>
      </c>
      <c r="C155" s="153" t="s">
        <v>206</v>
      </c>
    </row>
    <row r="156" spans="2:3" x14ac:dyDescent="0.25">
      <c r="B156" s="105" t="s">
        <v>207</v>
      </c>
      <c r="C156" s="167">
        <v>5324</v>
      </c>
    </row>
    <row r="157" spans="2:3" x14ac:dyDescent="0.25">
      <c r="B157" s="105" t="s">
        <v>208</v>
      </c>
      <c r="C157" s="167">
        <v>0</v>
      </c>
    </row>
    <row r="158" spans="2:3" x14ac:dyDescent="0.25">
      <c r="B158" s="105" t="s">
        <v>209</v>
      </c>
      <c r="C158" s="167">
        <v>6800</v>
      </c>
    </row>
    <row r="159" spans="2:3" x14ac:dyDescent="0.25">
      <c r="B159" s="105" t="s">
        <v>210</v>
      </c>
      <c r="C159" s="167">
        <v>0</v>
      </c>
    </row>
    <row r="160" spans="2:3" x14ac:dyDescent="0.25">
      <c r="B160" s="105" t="s">
        <v>211</v>
      </c>
      <c r="C160" s="167">
        <v>2499.8749978000001</v>
      </c>
    </row>
    <row r="161" spans="2:8" x14ac:dyDescent="0.25">
      <c r="B161" s="105" t="s">
        <v>212</v>
      </c>
      <c r="C161" s="167">
        <v>0</v>
      </c>
    </row>
    <row r="162" spans="2:8" x14ac:dyDescent="0.25">
      <c r="B162" s="13" t="s">
        <v>213</v>
      </c>
      <c r="C162" s="1">
        <v>14623.8749978</v>
      </c>
    </row>
    <row r="163" spans="2:8" s="24" customFormat="1" x14ac:dyDescent="0.25">
      <c r="F163" s="25"/>
      <c r="G163" s="25"/>
      <c r="H163" s="25"/>
    </row>
    <row r="164" spans="2:8" s="24" customFormat="1" x14ac:dyDescent="0.25">
      <c r="B164" s="213" t="s">
        <v>1593</v>
      </c>
      <c r="C164" s="213"/>
      <c r="D164" s="213"/>
      <c r="E164" s="213"/>
      <c r="F164" s="213"/>
      <c r="G164" s="25"/>
      <c r="H164" s="25"/>
    </row>
    <row r="165" spans="2:8" s="24" customFormat="1" x14ac:dyDescent="0.25">
      <c r="B165" s="213"/>
      <c r="C165" s="213"/>
      <c r="D165" s="213"/>
      <c r="E165" s="213"/>
      <c r="F165" s="213"/>
      <c r="G165" s="25"/>
      <c r="H165" s="25"/>
    </row>
    <row r="166" spans="2:8" s="24" customFormat="1" x14ac:dyDescent="0.25">
      <c r="B166" s="213"/>
      <c r="C166" s="213"/>
      <c r="D166" s="213"/>
      <c r="E166" s="213"/>
      <c r="F166" s="213"/>
      <c r="G166" s="25"/>
      <c r="H166" s="25"/>
    </row>
    <row r="167" spans="2:8" s="24" customFormat="1" x14ac:dyDescent="0.25">
      <c r="B167" s="213"/>
      <c r="C167" s="213"/>
      <c r="D167" s="213"/>
      <c r="E167" s="213"/>
      <c r="F167" s="213"/>
      <c r="G167" s="25"/>
      <c r="H167" s="25"/>
    </row>
    <row r="168" spans="2:8" s="24" customFormat="1" x14ac:dyDescent="0.25">
      <c r="B168" s="213"/>
      <c r="C168" s="213"/>
      <c r="D168" s="213"/>
      <c r="E168" s="213"/>
      <c r="F168" s="213"/>
      <c r="G168" s="25"/>
      <c r="H168" s="25"/>
    </row>
    <row r="169" spans="2:8" s="24" customFormat="1" x14ac:dyDescent="0.25">
      <c r="C169" s="46"/>
      <c r="F169" s="25"/>
      <c r="G169" s="25"/>
      <c r="H169" s="25"/>
    </row>
    <row r="171" spans="2:8" x14ac:dyDescent="0.25">
      <c r="B171" s="105" t="s">
        <v>154</v>
      </c>
      <c r="C171" s="6"/>
      <c r="D171" s="105"/>
    </row>
    <row r="172" spans="2:8" ht="30" x14ac:dyDescent="0.25">
      <c r="B172" s="7" t="s">
        <v>155</v>
      </c>
      <c r="C172" s="8" t="s">
        <v>156</v>
      </c>
      <c r="D172" s="7" t="s">
        <v>157</v>
      </c>
    </row>
    <row r="173" spans="2:8" x14ac:dyDescent="0.25">
      <c r="B173" s="105" t="s">
        <v>149</v>
      </c>
      <c r="C173" s="6" t="s">
        <v>149</v>
      </c>
      <c r="D173" s="105" t="s">
        <v>149</v>
      </c>
    </row>
    <row r="175" spans="2:8" x14ac:dyDescent="0.25">
      <c r="B175" s="3" t="s">
        <v>158</v>
      </c>
      <c r="C175" s="168">
        <v>45322</v>
      </c>
    </row>
    <row r="176" spans="2:8" x14ac:dyDescent="0.25">
      <c r="B176" s="13" t="s">
        <v>159</v>
      </c>
      <c r="C176" s="14" t="s">
        <v>160</v>
      </c>
      <c r="D176" s="13" t="s">
        <v>161</v>
      </c>
      <c r="E176" s="17" t="s">
        <v>162</v>
      </c>
      <c r="F176" s="169" t="s">
        <v>163</v>
      </c>
      <c r="G176" s="11"/>
    </row>
    <row r="177" spans="2:6" x14ac:dyDescent="0.25">
      <c r="B177" s="105" t="s">
        <v>2786</v>
      </c>
      <c r="C177" s="6">
        <v>-288750</v>
      </c>
      <c r="D177" s="105">
        <v>1107.49</v>
      </c>
      <c r="E177" s="16">
        <v>1075.0999999999999</v>
      </c>
      <c r="F177" s="22">
        <f>C162</f>
        <v>14623.8749978</v>
      </c>
    </row>
    <row r="178" spans="2:6" x14ac:dyDescent="0.25">
      <c r="B178" s="105" t="s">
        <v>2787</v>
      </c>
      <c r="C178" s="6">
        <v>-106700</v>
      </c>
      <c r="D178" s="105">
        <v>1492.88</v>
      </c>
      <c r="E178" s="16">
        <v>1472.3</v>
      </c>
      <c r="F178" s="170"/>
    </row>
    <row r="179" spans="2:6" x14ac:dyDescent="0.25">
      <c r="B179" s="105" t="s">
        <v>2788</v>
      </c>
      <c r="C179" s="6">
        <v>-325500</v>
      </c>
      <c r="D179" s="105">
        <v>1035.3499999999999</v>
      </c>
      <c r="E179" s="16">
        <v>1033.8</v>
      </c>
      <c r="F179" s="170"/>
    </row>
    <row r="180" spans="2:6" x14ac:dyDescent="0.25">
      <c r="B180" s="105" t="s">
        <v>2789</v>
      </c>
      <c r="C180" s="6">
        <v>-7525</v>
      </c>
      <c r="D180" s="105">
        <v>3845.57</v>
      </c>
      <c r="E180" s="16">
        <v>3708.35</v>
      </c>
      <c r="F180" s="170"/>
    </row>
    <row r="181" spans="2:6" x14ac:dyDescent="0.25">
      <c r="B181" s="105" t="s">
        <v>792</v>
      </c>
      <c r="C181" s="6">
        <v>-300000</v>
      </c>
      <c r="D181" s="105">
        <v>621.41</v>
      </c>
      <c r="E181" s="16">
        <v>645.65</v>
      </c>
      <c r="F181" s="170"/>
    </row>
    <row r="182" spans="2:6" x14ac:dyDescent="0.25">
      <c r="B182" s="105" t="s">
        <v>2790</v>
      </c>
      <c r="C182" s="6">
        <v>-96300</v>
      </c>
      <c r="D182" s="105">
        <v>3642.95</v>
      </c>
      <c r="E182" s="16">
        <v>3495.55</v>
      </c>
      <c r="F182" s="170"/>
    </row>
    <row r="183" spans="2:6" x14ac:dyDescent="0.25">
      <c r="B183" s="105" t="s">
        <v>2791</v>
      </c>
      <c r="C183" s="6">
        <v>-53200</v>
      </c>
      <c r="D183" s="105">
        <v>1578.98</v>
      </c>
      <c r="E183" s="16">
        <v>1582.9</v>
      </c>
      <c r="F183" s="170"/>
    </row>
    <row r="184" spans="2:6" x14ac:dyDescent="0.25">
      <c r="B184" s="105" t="s">
        <v>2792</v>
      </c>
      <c r="C184" s="6">
        <v>-24200</v>
      </c>
      <c r="D184" s="105">
        <v>3631.53</v>
      </c>
      <c r="E184" s="16">
        <v>3689.6</v>
      </c>
      <c r="F184" s="170"/>
    </row>
    <row r="185" spans="2:6" x14ac:dyDescent="0.25">
      <c r="B185" s="105" t="s">
        <v>2793</v>
      </c>
      <c r="C185" s="6">
        <v>-25500</v>
      </c>
      <c r="D185" s="105">
        <v>2484.0500000000002</v>
      </c>
      <c r="E185" s="16">
        <v>2492.35</v>
      </c>
      <c r="F185" s="170"/>
    </row>
    <row r="186" spans="2:6" x14ac:dyDescent="0.25">
      <c r="B186" s="105" t="s">
        <v>2794</v>
      </c>
      <c r="C186" s="6">
        <v>-396200</v>
      </c>
      <c r="D186" s="105">
        <v>555.48</v>
      </c>
      <c r="E186" s="16">
        <v>582.1</v>
      </c>
      <c r="F186" s="170"/>
    </row>
    <row r="187" spans="2:6" x14ac:dyDescent="0.25">
      <c r="B187" s="105" t="s">
        <v>2795</v>
      </c>
      <c r="C187" s="6">
        <v>-21000</v>
      </c>
      <c r="D187" s="105">
        <v>9936.74</v>
      </c>
      <c r="E187" s="16">
        <v>10256.9</v>
      </c>
      <c r="F187" s="170"/>
    </row>
    <row r="188" spans="2:6" x14ac:dyDescent="0.25">
      <c r="B188" s="105" t="s">
        <v>2796</v>
      </c>
      <c r="C188" s="6">
        <v>-8225</v>
      </c>
      <c r="D188" s="105">
        <v>3832.63</v>
      </c>
      <c r="E188" s="16">
        <v>3835.4</v>
      </c>
      <c r="F188" s="170"/>
    </row>
    <row r="189" spans="2:6" x14ac:dyDescent="0.25">
      <c r="B189" s="105" t="s">
        <v>2797</v>
      </c>
      <c r="C189" s="6">
        <v>-75750</v>
      </c>
      <c r="D189" s="105">
        <v>1416.26</v>
      </c>
      <c r="E189" s="16">
        <v>1409.9</v>
      </c>
      <c r="F189" s="170"/>
    </row>
    <row r="190" spans="2:6" x14ac:dyDescent="0.25">
      <c r="B190" s="105" t="s">
        <v>2798</v>
      </c>
      <c r="C190" s="6">
        <v>-44800</v>
      </c>
      <c r="D190" s="105">
        <v>1162.8</v>
      </c>
      <c r="E190" s="16">
        <v>1213.05</v>
      </c>
      <c r="F190" s="18"/>
    </row>
    <row r="193" spans="2:4" x14ac:dyDescent="0.25">
      <c r="B193" s="3" t="s">
        <v>164</v>
      </c>
      <c r="C193" s="171">
        <v>9.3899999999999997E-2</v>
      </c>
    </row>
    <row r="194" spans="2:4" x14ac:dyDescent="0.25">
      <c r="B194" s="3"/>
    </row>
    <row r="195" spans="2:4" x14ac:dyDescent="0.25">
      <c r="B195" s="3" t="s">
        <v>165</v>
      </c>
    </row>
    <row r="196" spans="2:4" x14ac:dyDescent="0.25">
      <c r="B196" s="17" t="s">
        <v>166</v>
      </c>
      <c r="C196" s="14" t="s">
        <v>167</v>
      </c>
      <c r="D196" s="3"/>
    </row>
    <row r="197" spans="2:4" x14ac:dyDescent="0.25">
      <c r="B197" s="16" t="s">
        <v>2799</v>
      </c>
      <c r="C197" s="6">
        <v>18</v>
      </c>
    </row>
    <row r="198" spans="2:4" x14ac:dyDescent="0.25">
      <c r="B198" s="16" t="s">
        <v>2800</v>
      </c>
      <c r="C198" s="6">
        <v>241</v>
      </c>
    </row>
    <row r="199" spans="2:4" x14ac:dyDescent="0.25">
      <c r="B199" s="16" t="s">
        <v>2801</v>
      </c>
      <c r="C199" s="6">
        <v>73</v>
      </c>
    </row>
    <row r="200" spans="2:4" x14ac:dyDescent="0.25">
      <c r="B200" s="16" t="s">
        <v>2802</v>
      </c>
      <c r="C200" s="6">
        <v>76</v>
      </c>
    </row>
    <row r="201" spans="2:4" x14ac:dyDescent="0.25">
      <c r="B201" s="16" t="s">
        <v>2803</v>
      </c>
      <c r="C201" s="6">
        <v>194</v>
      </c>
    </row>
    <row r="202" spans="2:4" x14ac:dyDescent="0.25">
      <c r="B202" s="16" t="s">
        <v>2804</v>
      </c>
      <c r="C202" s="6">
        <v>81</v>
      </c>
    </row>
    <row r="203" spans="2:4" x14ac:dyDescent="0.25">
      <c r="B203" s="16" t="s">
        <v>2805</v>
      </c>
      <c r="C203" s="6">
        <v>85</v>
      </c>
    </row>
    <row r="204" spans="2:4" x14ac:dyDescent="0.25">
      <c r="B204" s="16" t="s">
        <v>2806</v>
      </c>
      <c r="C204" s="6">
        <v>237</v>
      </c>
    </row>
    <row r="205" spans="2:4" x14ac:dyDescent="0.25">
      <c r="B205" s="16" t="s">
        <v>2807</v>
      </c>
      <c r="C205" s="6">
        <v>127</v>
      </c>
    </row>
    <row r="206" spans="2:4" x14ac:dyDescent="0.25">
      <c r="B206" s="16" t="s">
        <v>2808</v>
      </c>
      <c r="C206" s="6">
        <v>210</v>
      </c>
    </row>
    <row r="207" spans="2:4" x14ac:dyDescent="0.25">
      <c r="B207" s="16" t="s">
        <v>2809</v>
      </c>
      <c r="C207" s="6">
        <v>60</v>
      </c>
    </row>
    <row r="208" spans="2:4" x14ac:dyDescent="0.25">
      <c r="B208" s="16" t="s">
        <v>793</v>
      </c>
      <c r="C208" s="6">
        <v>101</v>
      </c>
    </row>
    <row r="209" spans="2:3" x14ac:dyDescent="0.25">
      <c r="B209" s="16" t="s">
        <v>2810</v>
      </c>
      <c r="C209" s="6">
        <v>10</v>
      </c>
    </row>
    <row r="211" spans="2:3" x14ac:dyDescent="0.25">
      <c r="B211" s="17" t="s">
        <v>168</v>
      </c>
      <c r="C211" s="14" t="s">
        <v>167</v>
      </c>
    </row>
    <row r="212" spans="2:3" x14ac:dyDescent="0.25">
      <c r="B212" s="16" t="s">
        <v>2799</v>
      </c>
      <c r="C212" s="6">
        <v>18</v>
      </c>
    </row>
    <row r="213" spans="2:3" x14ac:dyDescent="0.25">
      <c r="B213" s="16" t="s">
        <v>2800</v>
      </c>
      <c r="C213" s="6">
        <v>241</v>
      </c>
    </row>
    <row r="214" spans="2:3" x14ac:dyDescent="0.25">
      <c r="B214" s="16" t="s">
        <v>2801</v>
      </c>
      <c r="C214" s="6">
        <v>73</v>
      </c>
    </row>
    <row r="215" spans="2:3" x14ac:dyDescent="0.25">
      <c r="B215" s="16" t="s">
        <v>2802</v>
      </c>
      <c r="C215" s="6">
        <v>76</v>
      </c>
    </row>
    <row r="216" spans="2:3" x14ac:dyDescent="0.25">
      <c r="B216" s="16" t="s">
        <v>2803</v>
      </c>
      <c r="C216" s="6">
        <v>194</v>
      </c>
    </row>
    <row r="217" spans="2:3" x14ac:dyDescent="0.25">
      <c r="B217" s="16" t="s">
        <v>2804</v>
      </c>
      <c r="C217" s="6">
        <v>81</v>
      </c>
    </row>
    <row r="218" spans="2:3" x14ac:dyDescent="0.25">
      <c r="B218" s="16" t="s">
        <v>2805</v>
      </c>
      <c r="C218" s="6">
        <v>85</v>
      </c>
    </row>
    <row r="219" spans="2:3" x14ac:dyDescent="0.25">
      <c r="B219" s="16" t="s">
        <v>2806</v>
      </c>
      <c r="C219" s="6">
        <v>237</v>
      </c>
    </row>
    <row r="220" spans="2:3" x14ac:dyDescent="0.25">
      <c r="B220" s="16" t="s">
        <v>2807</v>
      </c>
      <c r="C220" s="6">
        <v>127</v>
      </c>
    </row>
    <row r="221" spans="2:3" x14ac:dyDescent="0.25">
      <c r="B221" s="16" t="s">
        <v>2808</v>
      </c>
      <c r="C221" s="6">
        <v>210</v>
      </c>
    </row>
    <row r="222" spans="2:3" x14ac:dyDescent="0.25">
      <c r="B222" s="16" t="s">
        <v>2809</v>
      </c>
      <c r="C222" s="6">
        <v>60</v>
      </c>
    </row>
    <row r="223" spans="2:3" x14ac:dyDescent="0.25">
      <c r="B223" s="16" t="s">
        <v>793</v>
      </c>
      <c r="C223" s="6">
        <v>101</v>
      </c>
    </row>
    <row r="224" spans="2:3" x14ac:dyDescent="0.25">
      <c r="B224" s="16" t="s">
        <v>2810</v>
      </c>
      <c r="C224" s="6">
        <v>10</v>
      </c>
    </row>
    <row r="227" spans="2:3" x14ac:dyDescent="0.25">
      <c r="B227" s="17" t="s">
        <v>732</v>
      </c>
      <c r="C227" s="14" t="s">
        <v>170</v>
      </c>
    </row>
    <row r="228" spans="2:3" x14ac:dyDescent="0.25">
      <c r="B228" s="16" t="s">
        <v>2799</v>
      </c>
      <c r="C228" s="6">
        <v>51654158.079999998</v>
      </c>
    </row>
    <row r="229" spans="2:3" x14ac:dyDescent="0.25">
      <c r="B229" s="16" t="s">
        <v>2800</v>
      </c>
      <c r="C229" s="6">
        <v>317249933.44</v>
      </c>
    </row>
    <row r="230" spans="2:3" x14ac:dyDescent="0.25">
      <c r="B230" s="16" t="s">
        <v>2801</v>
      </c>
      <c r="C230" s="6">
        <v>52947930.32</v>
      </c>
    </row>
    <row r="231" spans="2:3" x14ac:dyDescent="0.25">
      <c r="B231" s="16" t="s">
        <v>2802</v>
      </c>
      <c r="C231" s="6">
        <v>83361950.560000002</v>
      </c>
    </row>
    <row r="232" spans="2:3" x14ac:dyDescent="0.25">
      <c r="B232" s="16" t="s">
        <v>2803</v>
      </c>
      <c r="C232" s="6">
        <v>157940092.86000001</v>
      </c>
    </row>
    <row r="233" spans="2:3" x14ac:dyDescent="0.25">
      <c r="B233" s="16" t="s">
        <v>2804</v>
      </c>
      <c r="C233" s="6">
        <v>190524464.06</v>
      </c>
    </row>
    <row r="234" spans="2:3" x14ac:dyDescent="0.25">
      <c r="B234" s="16" t="s">
        <v>2805</v>
      </c>
      <c r="C234" s="6">
        <v>62850870.420000002</v>
      </c>
    </row>
    <row r="235" spans="2:3" x14ac:dyDescent="0.25">
      <c r="B235" s="16" t="s">
        <v>2806</v>
      </c>
      <c r="C235" s="6">
        <v>334176049.06</v>
      </c>
    </row>
    <row r="236" spans="2:3" x14ac:dyDescent="0.25">
      <c r="B236" s="16" t="s">
        <v>2807</v>
      </c>
      <c r="C236" s="6">
        <v>263578529.03999999</v>
      </c>
    </row>
    <row r="237" spans="2:3" x14ac:dyDescent="0.25">
      <c r="B237" s="16" t="s">
        <v>2808</v>
      </c>
      <c r="C237" s="6">
        <v>206505789.69999999</v>
      </c>
    </row>
    <row r="238" spans="2:3" x14ac:dyDescent="0.25">
      <c r="B238" s="16" t="s">
        <v>2809</v>
      </c>
      <c r="C238" s="6">
        <v>63706951.950000003</v>
      </c>
    </row>
    <row r="239" spans="2:3" x14ac:dyDescent="0.25">
      <c r="B239" s="16" t="s">
        <v>793</v>
      </c>
      <c r="C239" s="6">
        <v>184989299.25</v>
      </c>
    </row>
    <row r="240" spans="2:3" x14ac:dyDescent="0.25">
      <c r="B240" s="16" t="s">
        <v>2810</v>
      </c>
      <c r="C240" s="6">
        <v>28718760.140000001</v>
      </c>
    </row>
    <row r="241" spans="2:3" x14ac:dyDescent="0.25">
      <c r="C241" s="173">
        <f>SUM(C227:C240)</f>
        <v>1998204778.8800001</v>
      </c>
    </row>
    <row r="243" spans="2:3" x14ac:dyDescent="0.25">
      <c r="B243" s="17" t="s">
        <v>169</v>
      </c>
      <c r="C243" s="14" t="s">
        <v>170</v>
      </c>
    </row>
    <row r="244" spans="2:3" x14ac:dyDescent="0.25">
      <c r="B244" s="16" t="s">
        <v>2799</v>
      </c>
      <c r="C244" s="6">
        <v>46719478.399999999</v>
      </c>
    </row>
    <row r="245" spans="2:3" x14ac:dyDescent="0.25">
      <c r="B245" s="16" t="s">
        <v>2800</v>
      </c>
      <c r="C245" s="6">
        <v>322117661.25</v>
      </c>
    </row>
    <row r="246" spans="2:3" x14ac:dyDescent="0.25">
      <c r="B246" s="16" t="s">
        <v>2801</v>
      </c>
      <c r="C246" s="6">
        <v>55164470.640000001</v>
      </c>
    </row>
    <row r="247" spans="2:3" x14ac:dyDescent="0.25">
      <c r="B247" s="16" t="s">
        <v>2802</v>
      </c>
      <c r="C247" s="6">
        <v>76743590.840000004</v>
      </c>
    </row>
    <row r="248" spans="2:3" x14ac:dyDescent="0.25">
      <c r="B248" s="16" t="s">
        <v>2803</v>
      </c>
      <c r="C248" s="6">
        <v>180942297.47</v>
      </c>
    </row>
    <row r="249" spans="2:3" x14ac:dyDescent="0.25">
      <c r="B249" s="16" t="s">
        <v>2804</v>
      </c>
      <c r="C249" s="6">
        <v>198243634.12</v>
      </c>
    </row>
    <row r="250" spans="2:3" x14ac:dyDescent="0.25">
      <c r="B250" s="16" t="s">
        <v>2805</v>
      </c>
      <c r="C250" s="6">
        <v>66017324.850000001</v>
      </c>
    </row>
    <row r="251" spans="2:3" x14ac:dyDescent="0.25">
      <c r="B251" s="16" t="s">
        <v>2806</v>
      </c>
      <c r="C251" s="6">
        <v>331132875.14999998</v>
      </c>
    </row>
    <row r="252" spans="2:3" x14ac:dyDescent="0.25">
      <c r="B252" s="16" t="s">
        <v>2807</v>
      </c>
      <c r="C252" s="6">
        <v>256206192.72</v>
      </c>
    </row>
    <row r="253" spans="2:3" x14ac:dyDescent="0.25">
      <c r="B253" s="16" t="s">
        <v>2808</v>
      </c>
      <c r="C253" s="6">
        <v>215651051.99000001</v>
      </c>
    </row>
    <row r="254" spans="2:3" x14ac:dyDescent="0.25">
      <c r="B254" s="16" t="s">
        <v>2809</v>
      </c>
      <c r="C254" s="6">
        <v>63956551.5</v>
      </c>
    </row>
    <row r="255" spans="2:3" x14ac:dyDescent="0.25">
      <c r="B255" s="16" t="s">
        <v>793</v>
      </c>
      <c r="C255" s="6">
        <v>195707400</v>
      </c>
    </row>
    <row r="256" spans="2:3" x14ac:dyDescent="0.25">
      <c r="B256" s="16" t="s">
        <v>2810</v>
      </c>
      <c r="C256" s="6">
        <v>27292772.41</v>
      </c>
    </row>
    <row r="257" spans="2:7" x14ac:dyDescent="0.25">
      <c r="C257" s="173">
        <f>SUM(C243:C256)</f>
        <v>2035895301.3400002</v>
      </c>
    </row>
    <row r="260" spans="2:7" x14ac:dyDescent="0.25">
      <c r="B260" s="13" t="s">
        <v>171</v>
      </c>
      <c r="C260" s="173">
        <f xml:space="preserve"> C257-C241</f>
        <v>37690522.460000038</v>
      </c>
    </row>
    <row r="262" spans="2:7" x14ac:dyDescent="0.25">
      <c r="B262" s="13" t="s">
        <v>172</v>
      </c>
      <c r="C262" s="23">
        <v>45322</v>
      </c>
      <c r="D262" s="105"/>
      <c r="E262" s="16"/>
      <c r="F262" s="22"/>
    </row>
    <row r="263" spans="2:7" x14ac:dyDescent="0.25">
      <c r="B263" s="13" t="s">
        <v>159</v>
      </c>
      <c r="C263" s="14" t="s">
        <v>160</v>
      </c>
      <c r="D263" s="13" t="s">
        <v>161</v>
      </c>
      <c r="E263" s="17" t="s">
        <v>162</v>
      </c>
      <c r="F263" s="12" t="s">
        <v>163</v>
      </c>
      <c r="G263" s="11"/>
    </row>
    <row r="264" spans="2:7" x14ac:dyDescent="0.25">
      <c r="B264" s="20" t="s">
        <v>149</v>
      </c>
      <c r="C264" s="21" t="s">
        <v>149</v>
      </c>
      <c r="D264" s="20" t="s">
        <v>149</v>
      </c>
      <c r="E264" s="19" t="s">
        <v>149</v>
      </c>
      <c r="F264" s="18" t="s">
        <v>149</v>
      </c>
    </row>
    <row r="265" spans="2:7" x14ac:dyDescent="0.25">
      <c r="B265" s="3" t="s">
        <v>164</v>
      </c>
    </row>
    <row r="266" spans="2:7" x14ac:dyDescent="0.25">
      <c r="B266" s="3"/>
    </row>
    <row r="267" spans="2:7" x14ac:dyDescent="0.25">
      <c r="B267" s="3" t="s">
        <v>165</v>
      </c>
    </row>
    <row r="268" spans="2:7" x14ac:dyDescent="0.25">
      <c r="B268" s="13" t="s">
        <v>166</v>
      </c>
      <c r="C268" s="14" t="s">
        <v>167</v>
      </c>
      <c r="D268" s="3"/>
    </row>
    <row r="269" spans="2:7" x14ac:dyDescent="0.25">
      <c r="B269" s="105" t="s">
        <v>149</v>
      </c>
      <c r="C269" s="6" t="s">
        <v>149</v>
      </c>
    </row>
    <row r="271" spans="2:7" x14ac:dyDescent="0.25">
      <c r="B271" s="13" t="s">
        <v>168</v>
      </c>
      <c r="C271" s="14" t="s">
        <v>167</v>
      </c>
    </row>
    <row r="272" spans="2:7" x14ac:dyDescent="0.25">
      <c r="B272" s="105" t="s">
        <v>149</v>
      </c>
      <c r="C272" s="6" t="s">
        <v>149</v>
      </c>
    </row>
    <row r="274" spans="2:8" x14ac:dyDescent="0.25">
      <c r="B274" s="13" t="s">
        <v>149</v>
      </c>
      <c r="C274" s="14" t="s">
        <v>149</v>
      </c>
    </row>
    <row r="275" spans="2:8" x14ac:dyDescent="0.25">
      <c r="B275" s="105" t="s">
        <v>149</v>
      </c>
      <c r="C275" s="6" t="s">
        <v>149</v>
      </c>
    </row>
    <row r="277" spans="2:8" x14ac:dyDescent="0.25">
      <c r="B277" s="17" t="s">
        <v>169</v>
      </c>
      <c r="C277" s="14" t="s">
        <v>170</v>
      </c>
    </row>
    <row r="278" spans="2:8" x14ac:dyDescent="0.25">
      <c r="B278" s="16" t="s">
        <v>149</v>
      </c>
      <c r="C278" s="6" t="s">
        <v>149</v>
      </c>
    </row>
    <row r="280" spans="2:8" x14ac:dyDescent="0.25">
      <c r="B280" s="13" t="s">
        <v>171</v>
      </c>
      <c r="C280" s="14" t="s">
        <v>149</v>
      </c>
    </row>
    <row r="282" spans="2:8" x14ac:dyDescent="0.25">
      <c r="B282" s="112" t="s">
        <v>2509</v>
      </c>
      <c r="C282" s="113" t="s">
        <v>148</v>
      </c>
      <c r="D282" s="114"/>
      <c r="E282" s="114"/>
      <c r="F282" s="115"/>
    </row>
    <row r="283" spans="2:8" x14ac:dyDescent="0.25">
      <c r="B283" s="107" t="s">
        <v>159</v>
      </c>
      <c r="C283" s="116" t="s">
        <v>2510</v>
      </c>
      <c r="D283" s="117" t="s">
        <v>161</v>
      </c>
      <c r="E283" s="116" t="s">
        <v>2511</v>
      </c>
      <c r="F283" s="107" t="s">
        <v>163</v>
      </c>
      <c r="G283" s="2"/>
      <c r="H283" s="2"/>
    </row>
    <row r="284" spans="2:8" x14ac:dyDescent="0.25">
      <c r="B284" s="118" t="s">
        <v>2521</v>
      </c>
      <c r="C284" s="119">
        <v>-50</v>
      </c>
      <c r="D284" s="120">
        <v>6344.76</v>
      </c>
      <c r="E284" s="120">
        <v>6313</v>
      </c>
      <c r="F284" s="212" t="s">
        <v>2513</v>
      </c>
      <c r="G284" s="37"/>
      <c r="H284" s="2"/>
    </row>
    <row r="285" spans="2:8" x14ac:dyDescent="0.25">
      <c r="B285" s="118" t="s">
        <v>2538</v>
      </c>
      <c r="C285" s="119">
        <v>50</v>
      </c>
      <c r="D285" s="120">
        <v>6240.4766</v>
      </c>
      <c r="E285" s="120">
        <v>6330</v>
      </c>
      <c r="F285" s="212"/>
      <c r="G285" s="37"/>
      <c r="H285" s="2"/>
    </row>
    <row r="286" spans="2:8" x14ac:dyDescent="0.25">
      <c r="B286" s="118" t="s">
        <v>2516</v>
      </c>
      <c r="C286" s="119">
        <v>44</v>
      </c>
      <c r="D286" s="121">
        <v>72095.090899999996</v>
      </c>
      <c r="E286" s="120">
        <v>72247</v>
      </c>
      <c r="F286" s="212"/>
      <c r="G286" s="37"/>
      <c r="H286" s="2"/>
    </row>
    <row r="287" spans="2:8" x14ac:dyDescent="0.25">
      <c r="B287" s="118" t="s">
        <v>2539</v>
      </c>
      <c r="C287" s="119">
        <v>-44</v>
      </c>
      <c r="D287" s="121">
        <v>72861.0239</v>
      </c>
      <c r="E287" s="120">
        <v>73459</v>
      </c>
      <c r="F287" s="212"/>
      <c r="G287" s="37"/>
      <c r="H287" s="2"/>
    </row>
    <row r="288" spans="2:8" x14ac:dyDescent="0.25">
      <c r="B288" s="118" t="s">
        <v>2512</v>
      </c>
      <c r="C288" s="119">
        <v>-1123</v>
      </c>
      <c r="D288" s="121">
        <v>74854.483500000002</v>
      </c>
      <c r="E288" s="120">
        <v>73487</v>
      </c>
      <c r="F288" s="212"/>
      <c r="G288" s="37"/>
      <c r="H288" s="2"/>
    </row>
    <row r="289" spans="2:7" s="2" customFormat="1" x14ac:dyDescent="0.25">
      <c r="B289" s="118" t="s">
        <v>2514</v>
      </c>
      <c r="C289" s="119">
        <v>1123</v>
      </c>
      <c r="D289" s="121">
        <v>74547.136100000003</v>
      </c>
      <c r="E289" s="120">
        <v>72310</v>
      </c>
      <c r="F289" s="212"/>
      <c r="G289" s="37"/>
    </row>
    <row r="290" spans="2:7" s="2" customFormat="1" x14ac:dyDescent="0.25">
      <c r="B290" s="118" t="s">
        <v>739</v>
      </c>
      <c r="C290" s="119">
        <v>543</v>
      </c>
      <c r="D290" s="121">
        <v>726.04240000000004</v>
      </c>
      <c r="E290" s="120">
        <v>728.15</v>
      </c>
      <c r="F290" s="212"/>
      <c r="G290" s="37"/>
    </row>
    <row r="291" spans="2:7" s="2" customFormat="1" x14ac:dyDescent="0.25">
      <c r="B291" s="118" t="s">
        <v>2540</v>
      </c>
      <c r="C291" s="119">
        <v>-543</v>
      </c>
      <c r="D291" s="121">
        <v>723.50879999999995</v>
      </c>
      <c r="E291" s="120">
        <v>733.25</v>
      </c>
      <c r="F291" s="212"/>
      <c r="G291" s="37"/>
    </row>
    <row r="292" spans="2:7" s="2" customFormat="1" x14ac:dyDescent="0.25">
      <c r="B292" s="118" t="s">
        <v>2515</v>
      </c>
      <c r="C292" s="119">
        <v>666</v>
      </c>
      <c r="D292" s="121">
        <v>75978.503100000002</v>
      </c>
      <c r="E292" s="120">
        <v>71734.899999999994</v>
      </c>
      <c r="F292" s="212"/>
      <c r="G292" s="37"/>
    </row>
    <row r="293" spans="2:7" s="2" customFormat="1" x14ac:dyDescent="0.25">
      <c r="B293" s="118" t="s">
        <v>2539</v>
      </c>
      <c r="C293" s="119">
        <v>-666</v>
      </c>
      <c r="D293" s="121">
        <v>72861.0239</v>
      </c>
      <c r="E293" s="120">
        <v>73459</v>
      </c>
      <c r="F293" s="212"/>
      <c r="G293" s="37"/>
    </row>
    <row r="294" spans="2:7" s="2" customFormat="1" x14ac:dyDescent="0.25">
      <c r="B294" s="122" t="s">
        <v>2537</v>
      </c>
      <c r="C294" s="123"/>
      <c r="D294" s="123"/>
      <c r="E294" s="123"/>
      <c r="F294" s="124"/>
    </row>
    <row r="295" spans="2:7" s="2" customFormat="1" x14ac:dyDescent="0.25">
      <c r="C295" s="4"/>
      <c r="F295" s="5"/>
    </row>
    <row r="296" spans="2:7" s="2" customFormat="1" x14ac:dyDescent="0.25">
      <c r="B296" s="125" t="s">
        <v>2517</v>
      </c>
      <c r="C296" s="126">
        <v>0.1241</v>
      </c>
      <c r="F296" s="5"/>
    </row>
    <row r="297" spans="2:7" s="2" customFormat="1" x14ac:dyDescent="0.25">
      <c r="C297" s="4"/>
      <c r="F297" s="5"/>
    </row>
    <row r="298" spans="2:7" s="2" customFormat="1" x14ac:dyDescent="0.25">
      <c r="C298" s="4"/>
      <c r="F298" s="5"/>
    </row>
    <row r="299" spans="2:7" s="2" customFormat="1" x14ac:dyDescent="0.25">
      <c r="B299" s="114" t="s">
        <v>2518</v>
      </c>
      <c r="C299" s="113" t="s">
        <v>148</v>
      </c>
      <c r="D299" s="127"/>
      <c r="E299" s="128"/>
      <c r="F299" s="115"/>
    </row>
    <row r="300" spans="2:7" s="2" customFormat="1" x14ac:dyDescent="0.25">
      <c r="B300" s="129" t="s">
        <v>159</v>
      </c>
      <c r="C300" s="129" t="s">
        <v>2519</v>
      </c>
      <c r="D300" s="130" t="s">
        <v>161</v>
      </c>
      <c r="E300" s="131" t="s">
        <v>2511</v>
      </c>
      <c r="F300" s="110" t="s">
        <v>163</v>
      </c>
    </row>
    <row r="301" spans="2:7" s="2" customFormat="1" x14ac:dyDescent="0.25">
      <c r="B301" s="154" t="s">
        <v>2520</v>
      </c>
      <c r="C301" s="155">
        <v>60</v>
      </c>
      <c r="D301" s="156">
        <v>209.2533</v>
      </c>
      <c r="E301" s="156">
        <v>204.9</v>
      </c>
      <c r="F301" s="212" t="s">
        <v>2513</v>
      </c>
      <c r="G301" s="37"/>
    </row>
    <row r="302" spans="2:7" s="2" customFormat="1" x14ac:dyDescent="0.25">
      <c r="B302" s="154" t="s">
        <v>2538</v>
      </c>
      <c r="C302" s="155">
        <v>85</v>
      </c>
      <c r="D302" s="156">
        <v>6240.4766</v>
      </c>
      <c r="E302" s="156">
        <v>6330</v>
      </c>
      <c r="F302" s="212"/>
      <c r="G302" s="37"/>
    </row>
    <row r="303" spans="2:7" s="2" customFormat="1" x14ac:dyDescent="0.25">
      <c r="B303" s="154" t="s">
        <v>2541</v>
      </c>
      <c r="C303" s="155">
        <v>150</v>
      </c>
      <c r="D303" s="156">
        <v>62863.386700000003</v>
      </c>
      <c r="E303" s="156">
        <v>62735</v>
      </c>
      <c r="F303" s="212"/>
      <c r="G303" s="37"/>
    </row>
    <row r="304" spans="2:7" s="2" customFormat="1" x14ac:dyDescent="0.25">
      <c r="B304" s="154" t="s">
        <v>2542</v>
      </c>
      <c r="C304" s="155">
        <v>175</v>
      </c>
      <c r="D304" s="156">
        <v>62207.485699999997</v>
      </c>
      <c r="E304" s="156">
        <v>62497</v>
      </c>
      <c r="F304" s="212"/>
      <c r="G304" s="37"/>
    </row>
    <row r="305" spans="2:8" x14ac:dyDescent="0.25">
      <c r="B305" s="154" t="s">
        <v>2514</v>
      </c>
      <c r="C305" s="155">
        <v>815</v>
      </c>
      <c r="D305" s="156">
        <v>74547.136100000003</v>
      </c>
      <c r="E305" s="156">
        <v>72310</v>
      </c>
      <c r="F305" s="212"/>
      <c r="G305" s="37"/>
      <c r="H305" s="2"/>
    </row>
    <row r="306" spans="2:8" x14ac:dyDescent="0.25">
      <c r="B306" s="122" t="s">
        <v>2537</v>
      </c>
      <c r="C306" s="123"/>
      <c r="D306" s="123"/>
      <c r="E306" s="123"/>
      <c r="F306" s="124"/>
      <c r="G306" s="2"/>
      <c r="H306" s="2"/>
    </row>
    <row r="307" spans="2:8" x14ac:dyDescent="0.25">
      <c r="G307" s="2"/>
      <c r="H307" s="2"/>
    </row>
    <row r="308" spans="2:8" x14ac:dyDescent="0.25">
      <c r="G308" s="2"/>
      <c r="H308" s="2"/>
    </row>
    <row r="309" spans="2:8" x14ac:dyDescent="0.25">
      <c r="B309" s="132" t="s">
        <v>2522</v>
      </c>
      <c r="C309" s="133">
        <v>6.13E-2</v>
      </c>
      <c r="G309" s="2"/>
    </row>
    <row r="310" spans="2:8" x14ac:dyDescent="0.25">
      <c r="G310" s="2"/>
    </row>
    <row r="311" spans="2:8" x14ac:dyDescent="0.25">
      <c r="G311" s="2"/>
    </row>
    <row r="312" spans="2:8" x14ac:dyDescent="0.25">
      <c r="B312" s="134" t="s">
        <v>2523</v>
      </c>
      <c r="C312" s="135" t="s">
        <v>2524</v>
      </c>
      <c r="G312" s="2"/>
    </row>
    <row r="313" spans="2:8" x14ac:dyDescent="0.25">
      <c r="B313" s="157" t="s">
        <v>2533</v>
      </c>
      <c r="C313" s="158">
        <v>101</v>
      </c>
      <c r="G313" s="2"/>
    </row>
    <row r="314" spans="2:8" x14ac:dyDescent="0.25">
      <c r="B314" s="157" t="s">
        <v>2534</v>
      </c>
      <c r="C314" s="158">
        <v>543</v>
      </c>
      <c r="G314" s="2"/>
    </row>
    <row r="315" spans="2:8" x14ac:dyDescent="0.25">
      <c r="B315" s="157" t="s">
        <v>2535</v>
      </c>
      <c r="C315" s="158">
        <v>100</v>
      </c>
      <c r="G315" s="2"/>
    </row>
    <row r="316" spans="2:8" x14ac:dyDescent="0.25">
      <c r="B316" s="157" t="s">
        <v>2525</v>
      </c>
      <c r="C316" s="158">
        <v>666</v>
      </c>
      <c r="G316" s="2"/>
    </row>
    <row r="317" spans="2:8" x14ac:dyDescent="0.25">
      <c r="B317" s="157" t="s">
        <v>2526</v>
      </c>
      <c r="C317" s="158">
        <v>200</v>
      </c>
      <c r="G317" s="2"/>
    </row>
    <row r="318" spans="2:8" x14ac:dyDescent="0.25">
      <c r="B318" s="157" t="s">
        <v>2527</v>
      </c>
      <c r="C318" s="158">
        <v>120</v>
      </c>
      <c r="G318" s="2"/>
    </row>
    <row r="319" spans="2:8" x14ac:dyDescent="0.25">
      <c r="B319" s="157" t="s">
        <v>2528</v>
      </c>
      <c r="C319" s="158">
        <v>168</v>
      </c>
      <c r="G319" s="2"/>
    </row>
    <row r="320" spans="2:8" x14ac:dyDescent="0.25">
      <c r="B320" s="157" t="s">
        <v>2529</v>
      </c>
      <c r="C320" s="158">
        <v>365</v>
      </c>
      <c r="G320" s="2"/>
    </row>
    <row r="321" spans="2:7" x14ac:dyDescent="0.25">
      <c r="B321" s="157" t="s">
        <v>2536</v>
      </c>
      <c r="C321" s="158">
        <v>150</v>
      </c>
      <c r="G321" s="2"/>
    </row>
    <row r="322" spans="2:7" x14ac:dyDescent="0.25">
      <c r="B322" s="118"/>
      <c r="C322" s="136"/>
      <c r="G322" s="2"/>
    </row>
    <row r="323" spans="2:7" x14ac:dyDescent="0.25">
      <c r="B323" s="134" t="s">
        <v>2530</v>
      </c>
      <c r="C323" s="135" t="s">
        <v>2524</v>
      </c>
      <c r="G323" s="2"/>
    </row>
    <row r="324" spans="2:7" x14ac:dyDescent="0.25">
      <c r="B324" s="157" t="s">
        <v>2533</v>
      </c>
      <c r="C324" s="158">
        <v>101</v>
      </c>
      <c r="G324" s="2"/>
    </row>
    <row r="325" spans="2:7" x14ac:dyDescent="0.25">
      <c r="B325" s="157" t="s">
        <v>2534</v>
      </c>
      <c r="C325" s="158">
        <v>543</v>
      </c>
      <c r="G325" s="2"/>
    </row>
    <row r="326" spans="2:7" x14ac:dyDescent="0.25">
      <c r="B326" s="157" t="s">
        <v>2535</v>
      </c>
      <c r="C326" s="158">
        <v>100</v>
      </c>
      <c r="G326" s="2"/>
    </row>
    <row r="327" spans="2:7" x14ac:dyDescent="0.25">
      <c r="B327" s="157" t="s">
        <v>2525</v>
      </c>
      <c r="C327" s="158">
        <v>666</v>
      </c>
      <c r="G327" s="2"/>
    </row>
    <row r="328" spans="2:7" x14ac:dyDescent="0.25">
      <c r="B328" s="157" t="s">
        <v>2526</v>
      </c>
      <c r="C328" s="158">
        <v>200</v>
      </c>
      <c r="G328" s="2"/>
    </row>
    <row r="329" spans="2:7" x14ac:dyDescent="0.25">
      <c r="B329" s="157" t="s">
        <v>2527</v>
      </c>
      <c r="C329" s="158">
        <v>120</v>
      </c>
      <c r="G329" s="2"/>
    </row>
    <row r="330" spans="2:7" x14ac:dyDescent="0.25">
      <c r="B330" s="157" t="s">
        <v>2528</v>
      </c>
      <c r="C330" s="158">
        <v>168</v>
      </c>
      <c r="G330" s="2"/>
    </row>
    <row r="331" spans="2:7" x14ac:dyDescent="0.25">
      <c r="B331" s="157" t="s">
        <v>2529</v>
      </c>
      <c r="C331" s="158">
        <v>365</v>
      </c>
      <c r="G331" s="2"/>
    </row>
    <row r="332" spans="2:7" x14ac:dyDescent="0.25">
      <c r="B332" s="157" t="s">
        <v>2536</v>
      </c>
      <c r="C332" s="158">
        <v>150</v>
      </c>
    </row>
    <row r="333" spans="2:7" x14ac:dyDescent="0.25">
      <c r="B333" s="3"/>
    </row>
    <row r="334" spans="2:7" x14ac:dyDescent="0.25">
      <c r="B334" s="134" t="s">
        <v>2531</v>
      </c>
      <c r="C334" s="135" t="s">
        <v>181</v>
      </c>
    </row>
    <row r="335" spans="2:7" x14ac:dyDescent="0.25">
      <c r="B335" s="157" t="s">
        <v>2533</v>
      </c>
      <c r="C335" s="159">
        <v>91076750</v>
      </c>
    </row>
    <row r="336" spans="2:7" x14ac:dyDescent="0.25">
      <c r="B336" s="157" t="s">
        <v>2534</v>
      </c>
      <c r="C336" s="159">
        <v>985602625</v>
      </c>
    </row>
    <row r="337" spans="2:3" x14ac:dyDescent="0.25">
      <c r="B337" s="157" t="s">
        <v>2535</v>
      </c>
      <c r="C337" s="159">
        <v>65066800</v>
      </c>
    </row>
    <row r="338" spans="2:3" x14ac:dyDescent="0.25">
      <c r="B338" s="157" t="s">
        <v>2525</v>
      </c>
      <c r="C338" s="159">
        <v>1432477649.8999999</v>
      </c>
    </row>
    <row r="339" spans="2:3" x14ac:dyDescent="0.25">
      <c r="B339" s="157" t="s">
        <v>2526</v>
      </c>
      <c r="C339" s="159">
        <v>124407199.97999999</v>
      </c>
    </row>
    <row r="340" spans="2:3" x14ac:dyDescent="0.25">
      <c r="B340" s="157" t="s">
        <v>2527</v>
      </c>
      <c r="C340" s="159">
        <v>134978260</v>
      </c>
    </row>
    <row r="341" spans="2:3" x14ac:dyDescent="0.25">
      <c r="B341" s="157" t="s">
        <v>2528</v>
      </c>
      <c r="C341" s="159">
        <v>169151500</v>
      </c>
    </row>
    <row r="342" spans="2:3" x14ac:dyDescent="0.25">
      <c r="B342" s="157" t="s">
        <v>2529</v>
      </c>
      <c r="C342" s="159">
        <v>224401300.22999999</v>
      </c>
    </row>
    <row r="343" spans="2:3" x14ac:dyDescent="0.25">
      <c r="B343" s="157" t="s">
        <v>2536</v>
      </c>
      <c r="C343" s="159">
        <v>937077000</v>
      </c>
    </row>
    <row r="344" spans="2:3" x14ac:dyDescent="0.25">
      <c r="C344" s="137">
        <f>SUM(C335:C343)</f>
        <v>4164239085.1099997</v>
      </c>
    </row>
    <row r="347" spans="2:3" x14ac:dyDescent="0.25">
      <c r="B347" s="134" t="s">
        <v>2532</v>
      </c>
      <c r="C347" s="135" t="s">
        <v>181</v>
      </c>
    </row>
    <row r="348" spans="2:3" x14ac:dyDescent="0.25">
      <c r="B348" s="157" t="s">
        <v>2533</v>
      </c>
      <c r="C348" s="160">
        <v>92438271</v>
      </c>
    </row>
    <row r="349" spans="2:3" x14ac:dyDescent="0.25">
      <c r="B349" s="157" t="s">
        <v>2534</v>
      </c>
      <c r="C349" s="160">
        <v>998925874.25</v>
      </c>
    </row>
    <row r="350" spans="2:3" x14ac:dyDescent="0.25">
      <c r="B350" s="157" t="s">
        <v>2535</v>
      </c>
      <c r="C350" s="160">
        <v>67728833.969999999</v>
      </c>
    </row>
    <row r="351" spans="2:3" x14ac:dyDescent="0.25">
      <c r="B351" s="157" t="s">
        <v>2525</v>
      </c>
      <c r="C351" s="160">
        <v>1470334195.3699999</v>
      </c>
    </row>
    <row r="352" spans="2:3" x14ac:dyDescent="0.25">
      <c r="B352" s="157" t="s">
        <v>2526</v>
      </c>
      <c r="C352" s="160">
        <v>121874449.95999999</v>
      </c>
    </row>
    <row r="353" spans="2:80" x14ac:dyDescent="0.25">
      <c r="B353" s="157" t="s">
        <v>2527</v>
      </c>
      <c r="C353" s="160">
        <v>135834750</v>
      </c>
    </row>
    <row r="354" spans="2:80" x14ac:dyDescent="0.25">
      <c r="B354" s="157" t="s">
        <v>2528</v>
      </c>
      <c r="C354" s="160">
        <v>171822000</v>
      </c>
    </row>
    <row r="355" spans="2:80" x14ac:dyDescent="0.25">
      <c r="B355" s="157" t="s">
        <v>2529</v>
      </c>
      <c r="C355" s="160">
        <v>225129741.53999999</v>
      </c>
    </row>
    <row r="356" spans="2:80" x14ac:dyDescent="0.25">
      <c r="B356" s="157" t="s">
        <v>2536</v>
      </c>
      <c r="C356" s="160">
        <v>954052999.95000005</v>
      </c>
    </row>
    <row r="357" spans="2:80" x14ac:dyDescent="0.25">
      <c r="C357" s="138">
        <f>SUM(C348:C356)</f>
        <v>4238141116.04</v>
      </c>
    </row>
    <row r="359" spans="2:80" x14ac:dyDescent="0.25">
      <c r="B359" s="139" t="s">
        <v>171</v>
      </c>
      <c r="C359" s="140">
        <f>C357-C344</f>
        <v>73902030.930000305</v>
      </c>
      <c r="D359" s="141"/>
      <c r="E359" s="142"/>
      <c r="F359" s="143"/>
    </row>
    <row r="360" spans="2:80" x14ac:dyDescent="0.25">
      <c r="B360" s="3"/>
    </row>
    <row r="362" spans="2:80" x14ac:dyDescent="0.25">
      <c r="B362" s="3" t="s">
        <v>173</v>
      </c>
    </row>
    <row r="364" spans="2:80" x14ac:dyDescent="0.25">
      <c r="B364" s="13" t="s">
        <v>159</v>
      </c>
      <c r="C364" s="14" t="s">
        <v>174</v>
      </c>
      <c r="D364" s="13" t="s">
        <v>175</v>
      </c>
      <c r="E364" s="13" t="s">
        <v>176</v>
      </c>
      <c r="F364" s="11"/>
    </row>
    <row r="365" spans="2:80" x14ac:dyDescent="0.25">
      <c r="B365" s="105" t="s">
        <v>149</v>
      </c>
      <c r="C365" s="6" t="s">
        <v>149</v>
      </c>
      <c r="D365" s="105" t="s">
        <v>149</v>
      </c>
      <c r="E365" s="105" t="s">
        <v>149</v>
      </c>
    </row>
    <row r="368" spans="2:80" x14ac:dyDescent="0.25">
      <c r="B368" s="3" t="s">
        <v>177</v>
      </c>
      <c r="C368" s="15" t="s">
        <v>149</v>
      </c>
      <c r="D368" s="3"/>
      <c r="E368" s="3"/>
      <c r="F368" s="11"/>
      <c r="G368" s="11"/>
      <c r="H368" s="11"/>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row>
    <row r="370" spans="2:4" x14ac:dyDescent="0.25">
      <c r="B370" s="3" t="s">
        <v>178</v>
      </c>
    </row>
    <row r="372" spans="2:4" x14ac:dyDescent="0.25">
      <c r="B372" s="13" t="s">
        <v>179</v>
      </c>
      <c r="C372" s="14" t="s">
        <v>167</v>
      </c>
      <c r="D372" s="3"/>
    </row>
    <row r="373" spans="2:4" x14ac:dyDescent="0.25">
      <c r="B373" s="105" t="s">
        <v>149</v>
      </c>
      <c r="C373" s="6" t="s">
        <v>149</v>
      </c>
    </row>
    <row r="376" spans="2:4" x14ac:dyDescent="0.25">
      <c r="B376" s="13" t="s">
        <v>180</v>
      </c>
      <c r="C376" s="14" t="s">
        <v>181</v>
      </c>
      <c r="D376" s="3"/>
    </row>
    <row r="377" spans="2:4" x14ac:dyDescent="0.25">
      <c r="B377" s="105" t="s">
        <v>149</v>
      </c>
      <c r="C377" s="6" t="s">
        <v>149</v>
      </c>
    </row>
    <row r="380" spans="2:4" x14ac:dyDescent="0.25">
      <c r="B380" s="3" t="s">
        <v>182</v>
      </c>
    </row>
    <row r="383" spans="2:4" x14ac:dyDescent="0.25">
      <c r="B383" s="3" t="s">
        <v>183</v>
      </c>
    </row>
    <row r="385" spans="2:80" x14ac:dyDescent="0.25">
      <c r="B385" s="13" t="s">
        <v>159</v>
      </c>
      <c r="C385" s="14" t="s">
        <v>184</v>
      </c>
      <c r="D385" s="13" t="s">
        <v>174</v>
      </c>
      <c r="E385" s="13" t="s">
        <v>175</v>
      </c>
      <c r="F385" s="12" t="s">
        <v>176</v>
      </c>
      <c r="G385" s="11"/>
    </row>
    <row r="386" spans="2:80" x14ac:dyDescent="0.25">
      <c r="B386" s="105" t="s">
        <v>149</v>
      </c>
      <c r="C386" s="6" t="s">
        <v>149</v>
      </c>
      <c r="D386" s="105" t="s">
        <v>149</v>
      </c>
      <c r="E386" s="105" t="s">
        <v>149</v>
      </c>
      <c r="F386" s="10" t="s">
        <v>149</v>
      </c>
    </row>
    <row r="389" spans="2:80" x14ac:dyDescent="0.25">
      <c r="B389" s="3" t="s">
        <v>177</v>
      </c>
      <c r="C389" s="15" t="s">
        <v>149</v>
      </c>
      <c r="D389" s="3"/>
      <c r="E389" s="3"/>
      <c r="F389" s="11"/>
      <c r="G389" s="11"/>
      <c r="H389" s="11"/>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row>
    <row r="391" spans="2:80" x14ac:dyDescent="0.25">
      <c r="B391" s="3" t="s">
        <v>178</v>
      </c>
    </row>
    <row r="393" spans="2:80" x14ac:dyDescent="0.25">
      <c r="B393" s="13" t="s">
        <v>179</v>
      </c>
      <c r="C393" s="14" t="s">
        <v>167</v>
      </c>
      <c r="D393" s="3"/>
    </row>
    <row r="394" spans="2:80" x14ac:dyDescent="0.25">
      <c r="B394" s="105" t="s">
        <v>149</v>
      </c>
      <c r="C394" s="6" t="s">
        <v>149</v>
      </c>
    </row>
    <row r="397" spans="2:80" x14ac:dyDescent="0.25">
      <c r="B397" s="13" t="s">
        <v>180</v>
      </c>
      <c r="C397" s="14" t="s">
        <v>181</v>
      </c>
      <c r="D397" s="3"/>
    </row>
    <row r="398" spans="2:80" x14ac:dyDescent="0.25">
      <c r="B398" s="105" t="s">
        <v>149</v>
      </c>
      <c r="C398" s="6" t="s">
        <v>149</v>
      </c>
    </row>
    <row r="401" spans="2:7" x14ac:dyDescent="0.25">
      <c r="B401" s="3" t="s">
        <v>182</v>
      </c>
    </row>
    <row r="404" spans="2:7" x14ac:dyDescent="0.25">
      <c r="B404" s="3" t="s">
        <v>185</v>
      </c>
    </row>
    <row r="405" spans="2:7" x14ac:dyDescent="0.25">
      <c r="B405" s="13" t="s">
        <v>159</v>
      </c>
      <c r="C405" s="14" t="s">
        <v>186</v>
      </c>
      <c r="D405" s="13" t="s">
        <v>187</v>
      </c>
      <c r="E405" s="13" t="s">
        <v>188</v>
      </c>
      <c r="F405" s="12" t="s">
        <v>189</v>
      </c>
      <c r="G405" s="11"/>
    </row>
    <row r="406" spans="2:7" x14ac:dyDescent="0.25">
      <c r="B406" s="105" t="s">
        <v>149</v>
      </c>
      <c r="C406" s="6" t="s">
        <v>149</v>
      </c>
      <c r="D406" s="105" t="s">
        <v>149</v>
      </c>
      <c r="E406" s="105" t="s">
        <v>149</v>
      </c>
      <c r="F406" s="10" t="s">
        <v>149</v>
      </c>
    </row>
    <row r="407" spans="2:7" x14ac:dyDescent="0.25">
      <c r="B407" s="2" t="s">
        <v>190</v>
      </c>
    </row>
  </sheetData>
  <mergeCells count="6">
    <mergeCell ref="B1:E1"/>
    <mergeCell ref="C3:C7"/>
    <mergeCell ref="D3:D7"/>
    <mergeCell ref="F284:F293"/>
    <mergeCell ref="F301:F305"/>
    <mergeCell ref="B164:F168"/>
  </mergeCells>
  <hyperlinks>
    <hyperlink ref="A1" location="Index!A1" display="Index" xr:uid="{3B5A9F22-308F-4A16-B780-3BD91E73855B}"/>
  </hyperlinks>
  <pageMargins left="0.7" right="0.7" top="0.75" bottom="0.75" header="0.3" footer="0.3"/>
  <pageSetup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A8F4-7A4E-492D-B959-6C752F430A19}">
  <sheetPr codeName="Sheet37"/>
  <dimension ref="A1:CB212"/>
  <sheetViews>
    <sheetView workbookViewId="0">
      <selection activeCell="E8" sqref="E8"/>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77</v>
      </c>
      <c r="C1" s="206"/>
      <c r="D1" s="206"/>
      <c r="E1" s="206"/>
    </row>
    <row r="3" spans="1:9" ht="15" customHeight="1" x14ac:dyDescent="0.25">
      <c r="B3" s="35" t="s">
        <v>794</v>
      </c>
      <c r="C3" s="207"/>
      <c r="D3" s="208"/>
    </row>
    <row r="4" spans="1:9" ht="15" customHeight="1" x14ac:dyDescent="0.25">
      <c r="B4" s="109" t="s">
        <v>795</v>
      </c>
      <c r="C4" s="207"/>
      <c r="D4" s="208"/>
    </row>
    <row r="5" spans="1:9" ht="15" customHeight="1" x14ac:dyDescent="0.25">
      <c r="B5" s="39" t="s">
        <v>115</v>
      </c>
      <c r="C5" s="207"/>
      <c r="D5" s="208"/>
    </row>
    <row r="6" spans="1:9" ht="15" customHeight="1" x14ac:dyDescent="0.25">
      <c r="B6" s="39" t="s">
        <v>668</v>
      </c>
      <c r="C6" s="207"/>
      <c r="D6" s="208"/>
    </row>
    <row r="7" spans="1:9" ht="30" customHeight="1" x14ac:dyDescent="0.25">
      <c r="B7" s="39" t="s">
        <v>796</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1971</v>
      </c>
      <c r="C15" s="4" t="s">
        <v>140</v>
      </c>
      <c r="D15" s="2" t="s">
        <v>248</v>
      </c>
      <c r="E15" s="2" t="s">
        <v>429</v>
      </c>
      <c r="F15" s="5">
        <v>1000000</v>
      </c>
      <c r="G15" s="5">
        <v>11504</v>
      </c>
      <c r="H15" s="5">
        <v>3.57</v>
      </c>
    </row>
    <row r="16" spans="1:9" x14ac:dyDescent="0.25">
      <c r="B16" s="2" t="s">
        <v>2555</v>
      </c>
      <c r="C16" s="4" t="s">
        <v>140</v>
      </c>
      <c r="D16" s="2" t="s">
        <v>240</v>
      </c>
      <c r="E16" s="2" t="s">
        <v>241</v>
      </c>
      <c r="F16" s="5">
        <v>331869</v>
      </c>
      <c r="G16" s="5">
        <v>10557.58</v>
      </c>
      <c r="H16" s="5">
        <v>3.27</v>
      </c>
    </row>
    <row r="17" spans="2:8" x14ac:dyDescent="0.25">
      <c r="B17" s="2" t="s">
        <v>2746</v>
      </c>
      <c r="C17" s="4" t="s">
        <v>140</v>
      </c>
      <c r="D17" s="2" t="s">
        <v>246</v>
      </c>
      <c r="E17" s="2" t="s">
        <v>703</v>
      </c>
      <c r="F17" s="5">
        <v>450000</v>
      </c>
      <c r="G17" s="5">
        <v>10322.33</v>
      </c>
      <c r="H17" s="5">
        <v>3.2</v>
      </c>
    </row>
    <row r="18" spans="2:8" x14ac:dyDescent="0.25">
      <c r="B18" s="2" t="s">
        <v>2684</v>
      </c>
      <c r="C18" s="4" t="s">
        <v>140</v>
      </c>
      <c r="D18" s="2" t="s">
        <v>240</v>
      </c>
      <c r="E18" s="2" t="s">
        <v>580</v>
      </c>
      <c r="F18" s="5">
        <v>4200000</v>
      </c>
      <c r="G18" s="5">
        <v>9586.5</v>
      </c>
      <c r="H18" s="5">
        <v>2.97</v>
      </c>
    </row>
    <row r="19" spans="2:8" x14ac:dyDescent="0.25">
      <c r="B19" s="2" t="s">
        <v>2564</v>
      </c>
      <c r="C19" s="4" t="s">
        <v>140</v>
      </c>
      <c r="D19" s="2" t="s">
        <v>261</v>
      </c>
      <c r="E19" s="2" t="s">
        <v>262</v>
      </c>
      <c r="F19" s="5">
        <v>600000</v>
      </c>
      <c r="G19" s="5">
        <v>9538.7999999999993</v>
      </c>
      <c r="H19" s="5">
        <v>2.96</v>
      </c>
    </row>
    <row r="20" spans="2:8" x14ac:dyDescent="0.25">
      <c r="B20" s="2" t="s">
        <v>2677</v>
      </c>
      <c r="C20" s="4" t="s">
        <v>140</v>
      </c>
      <c r="D20" s="2" t="s">
        <v>220</v>
      </c>
      <c r="E20" s="2" t="s">
        <v>568</v>
      </c>
      <c r="F20" s="5">
        <v>10991415</v>
      </c>
      <c r="G20" s="5">
        <v>9271.26</v>
      </c>
      <c r="H20" s="5">
        <v>2.88</v>
      </c>
    </row>
    <row r="21" spans="2:8" x14ac:dyDescent="0.25">
      <c r="B21" s="2" t="s">
        <v>2704</v>
      </c>
      <c r="C21" s="4" t="s">
        <v>140</v>
      </c>
      <c r="D21" s="2" t="s">
        <v>246</v>
      </c>
      <c r="E21" s="2" t="s">
        <v>607</v>
      </c>
      <c r="F21" s="5">
        <v>218000</v>
      </c>
      <c r="G21" s="5">
        <v>8954.02</v>
      </c>
      <c r="H21" s="5">
        <v>2.78</v>
      </c>
    </row>
    <row r="22" spans="2:8" x14ac:dyDescent="0.25">
      <c r="B22" s="2" t="s">
        <v>2742</v>
      </c>
      <c r="C22" s="4" t="s">
        <v>140</v>
      </c>
      <c r="D22" s="2" t="s">
        <v>229</v>
      </c>
      <c r="E22" s="2" t="s">
        <v>699</v>
      </c>
      <c r="F22" s="5">
        <v>640000</v>
      </c>
      <c r="G22" s="5">
        <v>8857.6</v>
      </c>
      <c r="H22" s="5">
        <v>2.75</v>
      </c>
    </row>
    <row r="23" spans="2:8" x14ac:dyDescent="0.25">
      <c r="B23" s="2" t="s">
        <v>2724</v>
      </c>
      <c r="C23" s="4" t="s">
        <v>140</v>
      </c>
      <c r="D23" s="2" t="s">
        <v>225</v>
      </c>
      <c r="E23" s="2" t="s">
        <v>644</v>
      </c>
      <c r="F23" s="5">
        <v>1040228</v>
      </c>
      <c r="G23" s="5">
        <v>8825.81</v>
      </c>
      <c r="H23" s="5">
        <v>2.74</v>
      </c>
    </row>
    <row r="24" spans="2:8" x14ac:dyDescent="0.25">
      <c r="B24" s="2" t="s">
        <v>2652</v>
      </c>
      <c r="C24" s="4" t="s">
        <v>140</v>
      </c>
      <c r="D24" s="2" t="s">
        <v>349</v>
      </c>
      <c r="E24" s="2" t="s">
        <v>512</v>
      </c>
      <c r="F24" s="5">
        <v>250000</v>
      </c>
      <c r="G24" s="5">
        <v>8431.6299999999992</v>
      </c>
      <c r="H24" s="5">
        <v>2.62</v>
      </c>
    </row>
    <row r="25" spans="2:8" x14ac:dyDescent="0.25">
      <c r="B25" s="2" t="s">
        <v>2682</v>
      </c>
      <c r="C25" s="4" t="s">
        <v>140</v>
      </c>
      <c r="D25" s="2" t="s">
        <v>248</v>
      </c>
      <c r="E25" s="2" t="s">
        <v>578</v>
      </c>
      <c r="F25" s="5">
        <v>500000</v>
      </c>
      <c r="G25" s="5">
        <v>7526.75</v>
      </c>
      <c r="H25" s="5">
        <v>2.33</v>
      </c>
    </row>
    <row r="26" spans="2:8" x14ac:dyDescent="0.25">
      <c r="B26" s="2" t="s">
        <v>295</v>
      </c>
      <c r="C26" s="4" t="s">
        <v>140</v>
      </c>
      <c r="D26" s="2" t="s">
        <v>261</v>
      </c>
      <c r="E26" s="2" t="s">
        <v>296</v>
      </c>
      <c r="F26" s="5">
        <v>500000</v>
      </c>
      <c r="G26" s="5">
        <v>7382.75</v>
      </c>
      <c r="H26" s="5">
        <v>2.29</v>
      </c>
    </row>
    <row r="27" spans="2:8" x14ac:dyDescent="0.25">
      <c r="B27" s="2" t="s">
        <v>2651</v>
      </c>
      <c r="C27" s="4" t="s">
        <v>140</v>
      </c>
      <c r="D27" s="2" t="s">
        <v>242</v>
      </c>
      <c r="E27" s="2" t="s">
        <v>511</v>
      </c>
      <c r="F27" s="5">
        <v>700000</v>
      </c>
      <c r="G27" s="5">
        <v>7127.4</v>
      </c>
      <c r="H27" s="5">
        <v>2.21</v>
      </c>
    </row>
    <row r="28" spans="2:8" x14ac:dyDescent="0.25">
      <c r="B28" s="2" t="s">
        <v>2709</v>
      </c>
      <c r="C28" s="4" t="s">
        <v>140</v>
      </c>
      <c r="D28" s="2" t="s">
        <v>238</v>
      </c>
      <c r="E28" s="2" t="s">
        <v>614</v>
      </c>
      <c r="F28" s="5">
        <v>992000</v>
      </c>
      <c r="G28" s="5">
        <v>6845.79</v>
      </c>
      <c r="H28" s="5">
        <v>2.12</v>
      </c>
    </row>
    <row r="29" spans="2:8" x14ac:dyDescent="0.25">
      <c r="B29" s="2" t="s">
        <v>797</v>
      </c>
      <c r="C29" s="4" t="s">
        <v>140</v>
      </c>
      <c r="D29" s="2" t="s">
        <v>244</v>
      </c>
      <c r="E29" s="2" t="s">
        <v>798</v>
      </c>
      <c r="F29" s="5">
        <v>3100000</v>
      </c>
      <c r="G29" s="5">
        <v>6665</v>
      </c>
      <c r="H29" s="5">
        <v>2.0699999999999998</v>
      </c>
    </row>
    <row r="30" spans="2:8" x14ac:dyDescent="0.25">
      <c r="B30" s="2" t="s">
        <v>2811</v>
      </c>
      <c r="C30" s="4" t="s">
        <v>140</v>
      </c>
      <c r="D30" s="2" t="s">
        <v>704</v>
      </c>
      <c r="E30" s="2" t="s">
        <v>799</v>
      </c>
      <c r="F30" s="5">
        <v>565851</v>
      </c>
      <c r="G30" s="5">
        <v>6587.64</v>
      </c>
      <c r="H30" s="5">
        <v>2.04</v>
      </c>
    </row>
    <row r="31" spans="2:8" x14ac:dyDescent="0.25">
      <c r="B31" s="2" t="s">
        <v>1957</v>
      </c>
      <c r="C31" s="4" t="s">
        <v>140</v>
      </c>
      <c r="D31" s="2" t="s">
        <v>434</v>
      </c>
      <c r="E31" s="2" t="s">
        <v>435</v>
      </c>
      <c r="F31" s="5">
        <v>3500000</v>
      </c>
      <c r="G31" s="5">
        <v>6506.5</v>
      </c>
      <c r="H31" s="5">
        <v>2.02</v>
      </c>
    </row>
    <row r="32" spans="2:8" x14ac:dyDescent="0.25">
      <c r="B32" s="2" t="s">
        <v>2671</v>
      </c>
      <c r="C32" s="4" t="s">
        <v>140</v>
      </c>
      <c r="D32" s="2" t="s">
        <v>220</v>
      </c>
      <c r="E32" s="2" t="s">
        <v>549</v>
      </c>
      <c r="F32" s="5">
        <v>2800000</v>
      </c>
      <c r="G32" s="5">
        <v>6412</v>
      </c>
      <c r="H32" s="5">
        <v>1.99</v>
      </c>
    </row>
    <row r="33" spans="2:8" x14ac:dyDescent="0.25">
      <c r="B33" s="2" t="s">
        <v>2767</v>
      </c>
      <c r="C33" s="4" t="s">
        <v>140</v>
      </c>
      <c r="D33" s="2" t="s">
        <v>240</v>
      </c>
      <c r="E33" s="2" t="s">
        <v>744</v>
      </c>
      <c r="F33" s="5">
        <v>950000</v>
      </c>
      <c r="G33" s="5">
        <v>6247.68</v>
      </c>
      <c r="H33" s="5">
        <v>1.94</v>
      </c>
    </row>
    <row r="34" spans="2:8" x14ac:dyDescent="0.25">
      <c r="B34" s="2" t="s">
        <v>2560</v>
      </c>
      <c r="C34" s="4" t="s">
        <v>140</v>
      </c>
      <c r="D34" s="2" t="s">
        <v>250</v>
      </c>
      <c r="E34" s="2" t="s">
        <v>251</v>
      </c>
      <c r="F34" s="5">
        <v>415260</v>
      </c>
      <c r="G34" s="5">
        <v>6011.93</v>
      </c>
      <c r="H34" s="5">
        <v>1.86</v>
      </c>
    </row>
    <row r="35" spans="2:8" x14ac:dyDescent="0.25">
      <c r="B35" s="2" t="s">
        <v>2812</v>
      </c>
      <c r="C35" s="4" t="s">
        <v>140</v>
      </c>
      <c r="D35" s="2" t="s">
        <v>261</v>
      </c>
      <c r="E35" s="2" t="s">
        <v>800</v>
      </c>
      <c r="F35" s="5">
        <v>951100</v>
      </c>
      <c r="G35" s="5">
        <v>5950.08</v>
      </c>
      <c r="H35" s="5">
        <v>1.85</v>
      </c>
    </row>
    <row r="36" spans="2:8" x14ac:dyDescent="0.25">
      <c r="B36" s="2" t="s">
        <v>2681</v>
      </c>
      <c r="C36" s="4" t="s">
        <v>140</v>
      </c>
      <c r="D36" s="2" t="s">
        <v>261</v>
      </c>
      <c r="E36" s="2" t="s">
        <v>577</v>
      </c>
      <c r="F36" s="5">
        <v>1341250</v>
      </c>
      <c r="G36" s="5">
        <v>5945.09</v>
      </c>
      <c r="H36" s="5">
        <v>1.84</v>
      </c>
    </row>
    <row r="37" spans="2:8" x14ac:dyDescent="0.25">
      <c r="B37" s="2" t="s">
        <v>2729</v>
      </c>
      <c r="C37" s="4" t="s">
        <v>140</v>
      </c>
      <c r="D37" s="2" t="s">
        <v>244</v>
      </c>
      <c r="E37" s="2" t="s">
        <v>670</v>
      </c>
      <c r="F37" s="5">
        <v>450000</v>
      </c>
      <c r="G37" s="5">
        <v>5434.43</v>
      </c>
      <c r="H37" s="5">
        <v>1.69</v>
      </c>
    </row>
    <row r="38" spans="2:8" x14ac:dyDescent="0.25">
      <c r="B38" s="2" t="s">
        <v>1980</v>
      </c>
      <c r="C38" s="4" t="s">
        <v>140</v>
      </c>
      <c r="D38" s="2" t="s">
        <v>242</v>
      </c>
      <c r="E38" s="2" t="s">
        <v>270</v>
      </c>
      <c r="F38" s="5">
        <v>207834</v>
      </c>
      <c r="G38" s="5">
        <v>5287.92</v>
      </c>
      <c r="H38" s="5">
        <v>1.64</v>
      </c>
    </row>
    <row r="39" spans="2:8" x14ac:dyDescent="0.25">
      <c r="B39" s="2" t="s">
        <v>2738</v>
      </c>
      <c r="C39" s="4" t="s">
        <v>140</v>
      </c>
      <c r="D39" s="2" t="s">
        <v>419</v>
      </c>
      <c r="E39" s="2" t="s">
        <v>695</v>
      </c>
      <c r="F39" s="5">
        <v>2975000</v>
      </c>
      <c r="G39" s="5">
        <v>5233.03</v>
      </c>
      <c r="H39" s="5">
        <v>1.62</v>
      </c>
    </row>
    <row r="40" spans="2:8" x14ac:dyDescent="0.25">
      <c r="B40" s="2" t="s">
        <v>1981</v>
      </c>
      <c r="C40" s="4" t="s">
        <v>140</v>
      </c>
      <c r="D40" s="2" t="s">
        <v>246</v>
      </c>
      <c r="E40" s="2" t="s">
        <v>422</v>
      </c>
      <c r="F40" s="5">
        <v>346887</v>
      </c>
      <c r="G40" s="5">
        <v>5214.93</v>
      </c>
      <c r="H40" s="5">
        <v>1.62</v>
      </c>
    </row>
    <row r="41" spans="2:8" x14ac:dyDescent="0.25">
      <c r="B41" s="2" t="s">
        <v>2813</v>
      </c>
      <c r="C41" s="4" t="s">
        <v>140</v>
      </c>
      <c r="D41" s="2" t="s">
        <v>273</v>
      </c>
      <c r="E41" s="2" t="s">
        <v>801</v>
      </c>
      <c r="F41" s="5">
        <v>570031</v>
      </c>
      <c r="G41" s="5">
        <v>5074.99</v>
      </c>
      <c r="H41" s="5">
        <v>1.57</v>
      </c>
    </row>
    <row r="42" spans="2:8" x14ac:dyDescent="0.25">
      <c r="B42" s="2" t="s">
        <v>2553</v>
      </c>
      <c r="C42" s="4" t="s">
        <v>140</v>
      </c>
      <c r="D42" s="2" t="s">
        <v>225</v>
      </c>
      <c r="E42" s="2" t="s">
        <v>237</v>
      </c>
      <c r="F42" s="5">
        <v>60000</v>
      </c>
      <c r="G42" s="5">
        <v>5011.8900000000003</v>
      </c>
      <c r="H42" s="5">
        <v>1.55</v>
      </c>
    </row>
    <row r="43" spans="2:8" x14ac:dyDescent="0.25">
      <c r="B43" s="2" t="s">
        <v>2676</v>
      </c>
      <c r="C43" s="4" t="s">
        <v>140</v>
      </c>
      <c r="D43" s="2" t="s">
        <v>220</v>
      </c>
      <c r="E43" s="2" t="s">
        <v>567</v>
      </c>
      <c r="F43" s="5">
        <v>3300000</v>
      </c>
      <c r="G43" s="5">
        <v>4860.8999999999996</v>
      </c>
      <c r="H43" s="5">
        <v>1.51</v>
      </c>
    </row>
    <row r="44" spans="2:8" x14ac:dyDescent="0.25">
      <c r="B44" s="2" t="s">
        <v>2741</v>
      </c>
      <c r="C44" s="4" t="s">
        <v>140</v>
      </c>
      <c r="D44" s="2" t="s">
        <v>250</v>
      </c>
      <c r="E44" s="2" t="s">
        <v>698</v>
      </c>
      <c r="F44" s="5">
        <v>473589</v>
      </c>
      <c r="G44" s="5">
        <v>4855.47</v>
      </c>
      <c r="H44" s="5">
        <v>1.51</v>
      </c>
    </row>
    <row r="45" spans="2:8" x14ac:dyDescent="0.25">
      <c r="B45" s="2" t="s">
        <v>2814</v>
      </c>
      <c r="C45" s="4" t="s">
        <v>140</v>
      </c>
      <c r="D45" s="2" t="s">
        <v>248</v>
      </c>
      <c r="E45" s="2" t="s">
        <v>802</v>
      </c>
      <c r="F45" s="5">
        <v>1800000</v>
      </c>
      <c r="G45" s="5">
        <v>4831.2</v>
      </c>
      <c r="H45" s="5">
        <v>1.5</v>
      </c>
    </row>
    <row r="46" spans="2:8" x14ac:dyDescent="0.25">
      <c r="B46" s="2" t="s">
        <v>2604</v>
      </c>
      <c r="C46" s="4" t="s">
        <v>140</v>
      </c>
      <c r="D46" s="2" t="s">
        <v>246</v>
      </c>
      <c r="E46" s="2" t="s">
        <v>343</v>
      </c>
      <c r="F46" s="5">
        <v>415000</v>
      </c>
      <c r="G46" s="5">
        <v>4667.3</v>
      </c>
      <c r="H46" s="5">
        <v>1.45</v>
      </c>
    </row>
    <row r="47" spans="2:8" x14ac:dyDescent="0.25">
      <c r="B47" s="2" t="s">
        <v>2699</v>
      </c>
      <c r="C47" s="4" t="s">
        <v>140</v>
      </c>
      <c r="D47" s="2" t="s">
        <v>250</v>
      </c>
      <c r="E47" s="2" t="s">
        <v>596</v>
      </c>
      <c r="F47" s="5">
        <v>349565</v>
      </c>
      <c r="G47" s="5">
        <v>4627.1899999999996</v>
      </c>
      <c r="H47" s="5">
        <v>1.44</v>
      </c>
    </row>
    <row r="48" spans="2:8" x14ac:dyDescent="0.25">
      <c r="B48" s="2" t="s">
        <v>298</v>
      </c>
      <c r="C48" s="4" t="s">
        <v>140</v>
      </c>
      <c r="D48" s="2" t="s">
        <v>220</v>
      </c>
      <c r="E48" s="2" t="s">
        <v>299</v>
      </c>
      <c r="F48" s="5">
        <v>900000</v>
      </c>
      <c r="G48" s="5">
        <v>4489.6499999999996</v>
      </c>
      <c r="H48" s="5">
        <v>1.39</v>
      </c>
    </row>
    <row r="49" spans="2:8" x14ac:dyDescent="0.25">
      <c r="B49" s="2" t="s">
        <v>2690</v>
      </c>
      <c r="C49" s="4" t="s">
        <v>140</v>
      </c>
      <c r="D49" s="2" t="s">
        <v>248</v>
      </c>
      <c r="E49" s="2" t="s">
        <v>587</v>
      </c>
      <c r="F49" s="5">
        <v>80000</v>
      </c>
      <c r="G49" s="5">
        <v>3996.84</v>
      </c>
      <c r="H49" s="5">
        <v>1.24</v>
      </c>
    </row>
    <row r="50" spans="2:8" x14ac:dyDescent="0.25">
      <c r="B50" s="2" t="s">
        <v>2743</v>
      </c>
      <c r="C50" s="4" t="s">
        <v>140</v>
      </c>
      <c r="D50" s="2" t="s">
        <v>229</v>
      </c>
      <c r="E50" s="2" t="s">
        <v>700</v>
      </c>
      <c r="F50" s="5">
        <v>359800</v>
      </c>
      <c r="G50" s="5">
        <v>3931.71</v>
      </c>
      <c r="H50" s="5">
        <v>1.22</v>
      </c>
    </row>
    <row r="51" spans="2:8" x14ac:dyDescent="0.25">
      <c r="B51" s="2" t="s">
        <v>2708</v>
      </c>
      <c r="C51" s="4" t="s">
        <v>140</v>
      </c>
      <c r="D51" s="2" t="s">
        <v>327</v>
      </c>
      <c r="E51" s="2" t="s">
        <v>613</v>
      </c>
      <c r="F51" s="5">
        <v>479100</v>
      </c>
      <c r="G51" s="5">
        <v>3785.61</v>
      </c>
      <c r="H51" s="5">
        <v>1.17</v>
      </c>
    </row>
    <row r="52" spans="2:8" x14ac:dyDescent="0.25">
      <c r="B52" s="2" t="s">
        <v>2815</v>
      </c>
      <c r="C52" s="4" t="s">
        <v>140</v>
      </c>
      <c r="D52" s="2" t="s">
        <v>327</v>
      </c>
      <c r="E52" s="2" t="s">
        <v>803</v>
      </c>
      <c r="F52" s="5">
        <v>10000</v>
      </c>
      <c r="G52" s="5">
        <v>3731.41</v>
      </c>
      <c r="H52" s="5">
        <v>1.1599999999999999</v>
      </c>
    </row>
    <row r="53" spans="2:8" x14ac:dyDescent="0.25">
      <c r="B53" s="2" t="s">
        <v>2693</v>
      </c>
      <c r="C53" s="4" t="s">
        <v>140</v>
      </c>
      <c r="D53" s="2" t="s">
        <v>250</v>
      </c>
      <c r="E53" s="2" t="s">
        <v>590</v>
      </c>
      <c r="F53" s="5">
        <v>150000</v>
      </c>
      <c r="G53" s="5">
        <v>3635.7</v>
      </c>
      <c r="H53" s="5">
        <v>1.1299999999999999</v>
      </c>
    </row>
    <row r="54" spans="2:8" x14ac:dyDescent="0.25">
      <c r="B54" s="2" t="s">
        <v>2816</v>
      </c>
      <c r="C54" s="4" t="s">
        <v>140</v>
      </c>
      <c r="D54" s="2" t="s">
        <v>390</v>
      </c>
      <c r="E54" s="2" t="s">
        <v>804</v>
      </c>
      <c r="F54" s="5">
        <v>1625000</v>
      </c>
      <c r="G54" s="5">
        <v>3606.69</v>
      </c>
      <c r="H54" s="5">
        <v>1.1200000000000001</v>
      </c>
    </row>
    <row r="55" spans="2:8" x14ac:dyDescent="0.25">
      <c r="B55" s="2" t="s">
        <v>805</v>
      </c>
      <c r="C55" s="4" t="s">
        <v>140</v>
      </c>
      <c r="D55" s="2" t="s">
        <v>248</v>
      </c>
      <c r="E55" s="2" t="s">
        <v>806</v>
      </c>
      <c r="F55" s="5">
        <v>2500000</v>
      </c>
      <c r="G55" s="5">
        <v>3606.25</v>
      </c>
      <c r="H55" s="5">
        <v>1.1200000000000001</v>
      </c>
    </row>
    <row r="56" spans="2:8" x14ac:dyDescent="0.25">
      <c r="B56" s="2" t="s">
        <v>2664</v>
      </c>
      <c r="C56" s="4" t="s">
        <v>140</v>
      </c>
      <c r="D56" s="2" t="s">
        <v>263</v>
      </c>
      <c r="E56" s="2" t="s">
        <v>528</v>
      </c>
      <c r="F56" s="5">
        <v>105000</v>
      </c>
      <c r="G56" s="5">
        <v>3588.38</v>
      </c>
      <c r="H56" s="5">
        <v>1.1100000000000001</v>
      </c>
    </row>
    <row r="57" spans="2:8" x14ac:dyDescent="0.25">
      <c r="B57" s="2" t="s">
        <v>1947</v>
      </c>
      <c r="C57" s="4" t="s">
        <v>140</v>
      </c>
      <c r="D57" s="2" t="s">
        <v>238</v>
      </c>
      <c r="E57" s="2" t="s">
        <v>440</v>
      </c>
      <c r="F57" s="5">
        <v>14790</v>
      </c>
      <c r="G57" s="5">
        <v>3485.73</v>
      </c>
      <c r="H57" s="5">
        <v>1.08</v>
      </c>
    </row>
    <row r="58" spans="2:8" x14ac:dyDescent="0.25">
      <c r="B58" s="2" t="s">
        <v>1976</v>
      </c>
      <c r="C58" s="4" t="s">
        <v>140</v>
      </c>
      <c r="D58" s="2" t="s">
        <v>271</v>
      </c>
      <c r="E58" s="2" t="s">
        <v>272</v>
      </c>
      <c r="F58" s="5">
        <v>10000</v>
      </c>
      <c r="G58" s="5">
        <v>3440.84</v>
      </c>
      <c r="H58" s="5">
        <v>1.07</v>
      </c>
    </row>
    <row r="59" spans="2:8" x14ac:dyDescent="0.25">
      <c r="B59" s="2" t="s">
        <v>2605</v>
      </c>
      <c r="C59" s="4" t="s">
        <v>140</v>
      </c>
      <c r="D59" s="2" t="s">
        <v>246</v>
      </c>
      <c r="E59" s="2" t="s">
        <v>344</v>
      </c>
      <c r="F59" s="5">
        <v>94177</v>
      </c>
      <c r="G59" s="5">
        <v>3343.1</v>
      </c>
      <c r="H59" s="5">
        <v>1.04</v>
      </c>
    </row>
    <row r="60" spans="2:8" x14ac:dyDescent="0.25">
      <c r="B60" s="2" t="s">
        <v>2817</v>
      </c>
      <c r="C60" s="4" t="s">
        <v>140</v>
      </c>
      <c r="D60" s="2" t="s">
        <v>229</v>
      </c>
      <c r="E60" s="2" t="s">
        <v>807</v>
      </c>
      <c r="F60" s="5">
        <v>1101430</v>
      </c>
      <c r="G60" s="5">
        <v>3336.78</v>
      </c>
      <c r="H60" s="5">
        <v>1.03</v>
      </c>
    </row>
    <row r="61" spans="2:8" x14ac:dyDescent="0.25">
      <c r="B61" s="2" t="s">
        <v>2818</v>
      </c>
      <c r="C61" s="4" t="s">
        <v>140</v>
      </c>
      <c r="D61" s="2" t="s">
        <v>234</v>
      </c>
      <c r="E61" s="2" t="s">
        <v>808</v>
      </c>
      <c r="F61" s="5">
        <v>270000</v>
      </c>
      <c r="G61" s="5">
        <v>3280.37</v>
      </c>
      <c r="H61" s="5">
        <v>1.02</v>
      </c>
    </row>
    <row r="62" spans="2:8" x14ac:dyDescent="0.25">
      <c r="B62" s="2" t="s">
        <v>1974</v>
      </c>
      <c r="C62" s="4" t="s">
        <v>140</v>
      </c>
      <c r="D62" s="2" t="s">
        <v>280</v>
      </c>
      <c r="E62" s="2" t="s">
        <v>427</v>
      </c>
      <c r="F62" s="5">
        <v>600000</v>
      </c>
      <c r="G62" s="5">
        <v>3117.3</v>
      </c>
      <c r="H62" s="5">
        <v>0.97</v>
      </c>
    </row>
    <row r="63" spans="2:8" x14ac:dyDescent="0.25">
      <c r="B63" s="2" t="s">
        <v>2580</v>
      </c>
      <c r="C63" s="4" t="s">
        <v>140</v>
      </c>
      <c r="D63" s="2" t="s">
        <v>292</v>
      </c>
      <c r="E63" s="2" t="s">
        <v>293</v>
      </c>
      <c r="F63" s="5">
        <v>750000</v>
      </c>
      <c r="G63" s="5">
        <v>3100.5</v>
      </c>
      <c r="H63" s="5">
        <v>0.96</v>
      </c>
    </row>
    <row r="64" spans="2:8" x14ac:dyDescent="0.25">
      <c r="B64" s="2" t="s">
        <v>2565</v>
      </c>
      <c r="C64" s="4" t="s">
        <v>140</v>
      </c>
      <c r="D64" s="2" t="s">
        <v>263</v>
      </c>
      <c r="E64" s="2" t="s">
        <v>264</v>
      </c>
      <c r="F64" s="5">
        <v>50000</v>
      </c>
      <c r="G64" s="5">
        <v>2796.15</v>
      </c>
      <c r="H64" s="5">
        <v>0.87</v>
      </c>
    </row>
    <row r="65" spans="2:8" x14ac:dyDescent="0.25">
      <c r="B65" s="2" t="s">
        <v>2597</v>
      </c>
      <c r="C65" s="4" t="s">
        <v>140</v>
      </c>
      <c r="D65" s="2" t="s">
        <v>288</v>
      </c>
      <c r="E65" s="2" t="s">
        <v>334</v>
      </c>
      <c r="F65" s="5">
        <v>751030</v>
      </c>
      <c r="G65" s="5">
        <v>2794.21</v>
      </c>
      <c r="H65" s="5">
        <v>0.87</v>
      </c>
    </row>
    <row r="66" spans="2:8" x14ac:dyDescent="0.25">
      <c r="B66" s="2" t="s">
        <v>2819</v>
      </c>
      <c r="C66" s="4" t="s">
        <v>140</v>
      </c>
      <c r="D66" s="2" t="s">
        <v>246</v>
      </c>
      <c r="E66" s="2" t="s">
        <v>809</v>
      </c>
      <c r="F66" s="5">
        <v>150413</v>
      </c>
      <c r="G66" s="5">
        <v>2753.16</v>
      </c>
      <c r="H66" s="5">
        <v>0.85</v>
      </c>
    </row>
    <row r="67" spans="2:8" x14ac:dyDescent="0.25">
      <c r="B67" s="2" t="s">
        <v>2756</v>
      </c>
      <c r="C67" s="4" t="s">
        <v>140</v>
      </c>
      <c r="D67" s="2" t="s">
        <v>261</v>
      </c>
      <c r="E67" s="2" t="s">
        <v>717</v>
      </c>
      <c r="F67" s="5">
        <v>297803</v>
      </c>
      <c r="G67" s="5">
        <v>2728.17</v>
      </c>
      <c r="H67" s="5">
        <v>0.85</v>
      </c>
    </row>
    <row r="68" spans="2:8" x14ac:dyDescent="0.25">
      <c r="B68" s="2" t="s">
        <v>2820</v>
      </c>
      <c r="C68" s="4" t="s">
        <v>140</v>
      </c>
      <c r="D68" s="2" t="s">
        <v>246</v>
      </c>
      <c r="E68" s="2" t="s">
        <v>810</v>
      </c>
      <c r="F68" s="5">
        <v>57710</v>
      </c>
      <c r="G68" s="5">
        <v>2707.67</v>
      </c>
      <c r="H68" s="5">
        <v>0.84</v>
      </c>
    </row>
    <row r="69" spans="2:8" x14ac:dyDescent="0.25">
      <c r="B69" s="2" t="s">
        <v>811</v>
      </c>
      <c r="C69" s="4" t="s">
        <v>140</v>
      </c>
      <c r="D69" s="2" t="s">
        <v>220</v>
      </c>
      <c r="E69" s="2" t="s">
        <v>812</v>
      </c>
      <c r="F69" s="5">
        <v>1700000</v>
      </c>
      <c r="G69" s="5">
        <v>2362.15</v>
      </c>
      <c r="H69" s="5">
        <v>0.73</v>
      </c>
    </row>
    <row r="70" spans="2:8" x14ac:dyDescent="0.25">
      <c r="B70" s="2" t="s">
        <v>2601</v>
      </c>
      <c r="C70" s="4" t="s">
        <v>140</v>
      </c>
      <c r="D70" s="2" t="s">
        <v>278</v>
      </c>
      <c r="E70" s="2" t="s">
        <v>340</v>
      </c>
      <c r="F70" s="5">
        <v>305500</v>
      </c>
      <c r="G70" s="5">
        <v>2303.7800000000002</v>
      </c>
      <c r="H70" s="5">
        <v>0.71</v>
      </c>
    </row>
    <row r="71" spans="2:8" x14ac:dyDescent="0.25">
      <c r="B71" s="2" t="s">
        <v>1961</v>
      </c>
      <c r="C71" s="4" t="s">
        <v>140</v>
      </c>
      <c r="D71" s="2" t="s">
        <v>396</v>
      </c>
      <c r="E71" s="2" t="s">
        <v>430</v>
      </c>
      <c r="F71" s="5">
        <v>49811</v>
      </c>
      <c r="G71" s="5">
        <v>2302.04</v>
      </c>
      <c r="H71" s="5">
        <v>0.71</v>
      </c>
    </row>
    <row r="72" spans="2:8" x14ac:dyDescent="0.25">
      <c r="B72" s="2" t="s">
        <v>2821</v>
      </c>
      <c r="C72" s="4" t="s">
        <v>140</v>
      </c>
      <c r="D72" s="2" t="s">
        <v>313</v>
      </c>
      <c r="E72" s="2" t="s">
        <v>813</v>
      </c>
      <c r="F72" s="5">
        <v>75200</v>
      </c>
      <c r="G72" s="5">
        <v>2155.6799999999998</v>
      </c>
      <c r="H72" s="5">
        <v>0.67</v>
      </c>
    </row>
    <row r="73" spans="2:8" x14ac:dyDescent="0.25">
      <c r="B73" s="2" t="s">
        <v>2822</v>
      </c>
      <c r="C73" s="4" t="s">
        <v>140</v>
      </c>
      <c r="D73" s="2" t="s">
        <v>238</v>
      </c>
      <c r="E73" s="2" t="s">
        <v>814</v>
      </c>
      <c r="F73" s="5">
        <v>60000</v>
      </c>
      <c r="G73" s="5">
        <v>1878.72</v>
      </c>
      <c r="H73" s="5">
        <v>0.57999999999999996</v>
      </c>
    </row>
    <row r="74" spans="2:8" x14ac:dyDescent="0.25">
      <c r="B74" s="3" t="s">
        <v>200</v>
      </c>
      <c r="C74" s="15"/>
      <c r="D74" s="3"/>
      <c r="E74" s="3"/>
      <c r="F74" s="11"/>
      <c r="G74" s="11">
        <f>SUM(G12:G73)</f>
        <v>312415.97999999992</v>
      </c>
      <c r="H74" s="11">
        <f>SUM(H12:H73)</f>
        <v>96.909999999999982</v>
      </c>
    </row>
    <row r="75" spans="2:8" x14ac:dyDescent="0.25">
      <c r="B75" s="3" t="s">
        <v>303</v>
      </c>
      <c r="C75" s="15"/>
      <c r="D75" s="3"/>
      <c r="E75" s="3"/>
      <c r="F75" s="11"/>
      <c r="G75" s="11">
        <v>6517.95</v>
      </c>
      <c r="H75" s="11">
        <v>2.02</v>
      </c>
    </row>
    <row r="76" spans="2:8" x14ac:dyDescent="0.25">
      <c r="B76" s="3" t="s">
        <v>142</v>
      </c>
      <c r="C76" s="15"/>
      <c r="D76" s="3"/>
      <c r="E76" s="3"/>
      <c r="F76" s="11"/>
      <c r="G76" s="11">
        <v>318933.93</v>
      </c>
      <c r="H76" s="11">
        <v>98.93</v>
      </c>
    </row>
    <row r="77" spans="2:8" x14ac:dyDescent="0.25">
      <c r="B77" s="3" t="s">
        <v>143</v>
      </c>
      <c r="C77" s="15"/>
      <c r="D77" s="3"/>
      <c r="E77" s="3"/>
      <c r="F77" s="11"/>
      <c r="G77" s="11">
        <v>3462.0383942000453</v>
      </c>
      <c r="H77" s="11">
        <v>1.0699999999999932</v>
      </c>
    </row>
    <row r="78" spans="2:8" x14ac:dyDescent="0.25">
      <c r="B78" s="3" t="s">
        <v>144</v>
      </c>
      <c r="C78" s="15"/>
      <c r="D78" s="3"/>
      <c r="E78" s="3"/>
      <c r="F78" s="11"/>
      <c r="G78" s="11">
        <v>322395.96839420003</v>
      </c>
      <c r="H78" s="11">
        <v>100</v>
      </c>
    </row>
    <row r="79" spans="2:8" x14ac:dyDescent="0.25">
      <c r="B79" s="2" t="s">
        <v>145</v>
      </c>
    </row>
    <row r="80" spans="2:8" x14ac:dyDescent="0.25">
      <c r="B80" s="3" t="s">
        <v>146</v>
      </c>
    </row>
    <row r="81" spans="2:3" x14ac:dyDescent="0.25">
      <c r="B81" s="3" t="s">
        <v>147</v>
      </c>
      <c r="C81" s="4" t="s">
        <v>148</v>
      </c>
    </row>
    <row r="82" spans="2:3" x14ac:dyDescent="0.25">
      <c r="B82" s="3" t="s">
        <v>150</v>
      </c>
      <c r="C82" s="4" t="s">
        <v>149</v>
      </c>
    </row>
    <row r="83" spans="2:3" x14ac:dyDescent="0.25">
      <c r="B83" s="3" t="s">
        <v>202</v>
      </c>
      <c r="C83" s="4" t="s">
        <v>149</v>
      </c>
    </row>
    <row r="84" spans="2:3" x14ac:dyDescent="0.25">
      <c r="B84" s="3" t="s">
        <v>151</v>
      </c>
      <c r="C84" s="4" t="s">
        <v>152</v>
      </c>
    </row>
    <row r="85" spans="2:3" x14ac:dyDescent="0.25">
      <c r="B85" s="3" t="s">
        <v>815</v>
      </c>
      <c r="C85" s="15"/>
    </row>
    <row r="86" spans="2:3" x14ac:dyDescent="0.25">
      <c r="B86" s="3" t="s">
        <v>816</v>
      </c>
      <c r="C86" s="15"/>
    </row>
    <row r="87" spans="2:3" x14ac:dyDescent="0.25">
      <c r="B87" s="3" t="s">
        <v>817</v>
      </c>
      <c r="C87" s="15"/>
    </row>
    <row r="88" spans="2:3" x14ac:dyDescent="0.25">
      <c r="B88" s="3" t="s">
        <v>818</v>
      </c>
      <c r="C88" s="15"/>
    </row>
    <row r="89" spans="2:3" x14ac:dyDescent="0.25">
      <c r="B89" s="3" t="s">
        <v>819</v>
      </c>
      <c r="C89" s="15"/>
    </row>
    <row r="90" spans="2:3" x14ac:dyDescent="0.25">
      <c r="B90" s="3" t="s">
        <v>820</v>
      </c>
      <c r="C90" s="15"/>
    </row>
    <row r="91" spans="2:3" x14ac:dyDescent="0.25">
      <c r="B91" s="3" t="s">
        <v>821</v>
      </c>
      <c r="C91" s="15"/>
    </row>
    <row r="92" spans="2:3" x14ac:dyDescent="0.25">
      <c r="B92" s="3" t="s">
        <v>822</v>
      </c>
      <c r="C92" s="15"/>
    </row>
    <row r="93" spans="2:3" x14ac:dyDescent="0.25">
      <c r="B93" s="3" t="s">
        <v>3425</v>
      </c>
      <c r="C93" s="15"/>
    </row>
    <row r="94" spans="2:3" x14ac:dyDescent="0.25">
      <c r="B94" s="2" t="s">
        <v>153</v>
      </c>
    </row>
    <row r="95" spans="2:3" x14ac:dyDescent="0.25">
      <c r="B95" s="2" t="s">
        <v>204</v>
      </c>
    </row>
    <row r="98" spans="2:6" x14ac:dyDescent="0.25">
      <c r="B98" s="13" t="s">
        <v>2546</v>
      </c>
      <c r="C98" s="14"/>
    </row>
    <row r="99" spans="2:6" ht="30" x14ac:dyDescent="0.25">
      <c r="B99" s="13" t="s">
        <v>205</v>
      </c>
      <c r="C99" s="153" t="s">
        <v>206</v>
      </c>
    </row>
    <row r="100" spans="2:6" x14ac:dyDescent="0.25">
      <c r="B100" s="105" t="s">
        <v>207</v>
      </c>
      <c r="C100" s="167">
        <v>500</v>
      </c>
    </row>
    <row r="101" spans="2:6" x14ac:dyDescent="0.25">
      <c r="B101" s="105" t="s">
        <v>208</v>
      </c>
      <c r="C101" s="167">
        <v>0</v>
      </c>
    </row>
    <row r="102" spans="2:6" x14ac:dyDescent="0.25">
      <c r="B102" s="105" t="s">
        <v>209</v>
      </c>
      <c r="C102" s="167">
        <v>0</v>
      </c>
    </row>
    <row r="103" spans="2:6" x14ac:dyDescent="0.25">
      <c r="B103" s="105" t="s">
        <v>210</v>
      </c>
      <c r="C103" s="167">
        <v>0</v>
      </c>
    </row>
    <row r="104" spans="2:6" x14ac:dyDescent="0.25">
      <c r="B104" s="105" t="s">
        <v>211</v>
      </c>
      <c r="C104" s="167">
        <v>0</v>
      </c>
    </row>
    <row r="105" spans="2:6" x14ac:dyDescent="0.25">
      <c r="B105" s="105" t="s">
        <v>212</v>
      </c>
      <c r="C105" s="167">
        <v>0</v>
      </c>
    </row>
    <row r="106" spans="2:6" x14ac:dyDescent="0.25">
      <c r="B106" s="13" t="s">
        <v>213</v>
      </c>
      <c r="C106" s="1">
        <v>500</v>
      </c>
    </row>
    <row r="108" spans="2:6" x14ac:dyDescent="0.25">
      <c r="B108" s="105" t="s">
        <v>154</v>
      </c>
      <c r="C108" s="6"/>
      <c r="D108" s="105"/>
    </row>
    <row r="109" spans="2:6" ht="30" x14ac:dyDescent="0.25">
      <c r="B109" s="7" t="s">
        <v>155</v>
      </c>
      <c r="C109" s="8" t="s">
        <v>156</v>
      </c>
      <c r="D109" s="7" t="s">
        <v>157</v>
      </c>
    </row>
    <row r="110" spans="2:6" x14ac:dyDescent="0.25">
      <c r="B110" s="105" t="s">
        <v>149</v>
      </c>
      <c r="C110" s="6" t="s">
        <v>149</v>
      </c>
      <c r="D110" s="105" t="s">
        <v>149</v>
      </c>
    </row>
    <row r="112" spans="2:6" x14ac:dyDescent="0.25">
      <c r="B112" s="13" t="s">
        <v>158</v>
      </c>
      <c r="C112" s="23">
        <v>45322</v>
      </c>
      <c r="D112" s="105"/>
      <c r="E112" s="16"/>
      <c r="F112" s="22"/>
    </row>
    <row r="113" spans="2:7" x14ac:dyDescent="0.25">
      <c r="B113" s="13" t="s">
        <v>159</v>
      </c>
      <c r="C113" s="14" t="s">
        <v>160</v>
      </c>
      <c r="D113" s="13" t="s">
        <v>161</v>
      </c>
      <c r="E113" s="17" t="s">
        <v>162</v>
      </c>
      <c r="F113" s="12" t="s">
        <v>163</v>
      </c>
      <c r="G113" s="11"/>
    </row>
    <row r="114" spans="2:7" x14ac:dyDescent="0.25">
      <c r="B114" s="20" t="s">
        <v>149</v>
      </c>
      <c r="C114" s="21" t="s">
        <v>149</v>
      </c>
      <c r="D114" s="20" t="s">
        <v>149</v>
      </c>
      <c r="E114" s="19" t="s">
        <v>149</v>
      </c>
      <c r="F114" s="18">
        <f>C106</f>
        <v>500</v>
      </c>
    </row>
    <row r="117" spans="2:7" x14ac:dyDescent="0.25">
      <c r="B117" s="3" t="s">
        <v>164</v>
      </c>
    </row>
    <row r="118" spans="2:7" x14ac:dyDescent="0.25">
      <c r="B118" s="3"/>
    </row>
    <row r="119" spans="2:7" x14ac:dyDescent="0.25">
      <c r="B119" s="3" t="s">
        <v>165</v>
      </c>
    </row>
    <row r="120" spans="2:7" x14ac:dyDescent="0.25">
      <c r="B120" s="17" t="s">
        <v>166</v>
      </c>
      <c r="C120" s="14" t="s">
        <v>167</v>
      </c>
      <c r="D120" s="3"/>
    </row>
    <row r="121" spans="2:7" x14ac:dyDescent="0.25">
      <c r="B121" s="16" t="s">
        <v>2823</v>
      </c>
      <c r="C121" s="6">
        <v>68</v>
      </c>
    </row>
    <row r="122" spans="2:7" x14ac:dyDescent="0.25">
      <c r="B122" s="16" t="s">
        <v>2824</v>
      </c>
      <c r="C122" s="6">
        <v>184</v>
      </c>
    </row>
    <row r="123" spans="2:7" x14ac:dyDescent="0.25">
      <c r="B123" s="16" t="s">
        <v>2825</v>
      </c>
      <c r="C123" s="6">
        <v>100</v>
      </c>
    </row>
    <row r="125" spans="2:7" x14ac:dyDescent="0.25">
      <c r="B125" s="17" t="s">
        <v>168</v>
      </c>
      <c r="C125" s="14" t="s">
        <v>167</v>
      </c>
    </row>
    <row r="126" spans="2:7" x14ac:dyDescent="0.25">
      <c r="B126" s="16" t="s">
        <v>2823</v>
      </c>
      <c r="C126" s="6">
        <v>68</v>
      </c>
    </row>
    <row r="127" spans="2:7" x14ac:dyDescent="0.25">
      <c r="B127" s="16" t="s">
        <v>2824</v>
      </c>
      <c r="C127" s="6">
        <v>184</v>
      </c>
    </row>
    <row r="128" spans="2:7" x14ac:dyDescent="0.25">
      <c r="B128" s="16" t="s">
        <v>2825</v>
      </c>
      <c r="C128" s="6">
        <v>100</v>
      </c>
    </row>
    <row r="131" spans="2:3" x14ac:dyDescent="0.25">
      <c r="B131" s="17" t="s">
        <v>732</v>
      </c>
      <c r="C131" s="14" t="s">
        <v>170</v>
      </c>
    </row>
    <row r="132" spans="2:3" x14ac:dyDescent="0.25">
      <c r="B132" s="16" t="s">
        <v>2823</v>
      </c>
      <c r="C132" s="6">
        <v>44922047.799999997</v>
      </c>
    </row>
    <row r="133" spans="2:3" x14ac:dyDescent="0.25">
      <c r="B133" s="16" t="s">
        <v>2824</v>
      </c>
      <c r="C133" s="6">
        <v>121615371.76000001</v>
      </c>
    </row>
    <row r="134" spans="2:3" x14ac:dyDescent="0.25">
      <c r="B134" s="16" t="s">
        <v>2825</v>
      </c>
      <c r="C134" s="6">
        <v>81048750</v>
      </c>
    </row>
    <row r="135" spans="2:3" x14ac:dyDescent="0.25">
      <c r="C135" s="14">
        <f>SUM(C131:C134)</f>
        <v>247586169.56</v>
      </c>
    </row>
    <row r="137" spans="2:3" x14ac:dyDescent="0.25">
      <c r="B137" s="17" t="s">
        <v>169</v>
      </c>
      <c r="C137" s="14" t="s">
        <v>170</v>
      </c>
    </row>
    <row r="138" spans="2:3" x14ac:dyDescent="0.25">
      <c r="B138" s="16" t="s">
        <v>2823</v>
      </c>
      <c r="C138" s="6">
        <v>45002403.619999997</v>
      </c>
    </row>
    <row r="139" spans="2:3" x14ac:dyDescent="0.25">
      <c r="B139" s="16" t="s">
        <v>2824</v>
      </c>
      <c r="C139" s="6">
        <v>117449558.77</v>
      </c>
    </row>
    <row r="140" spans="2:3" x14ac:dyDescent="0.25">
      <c r="B140" s="16" t="s">
        <v>2825</v>
      </c>
      <c r="C140" s="6">
        <v>80233625</v>
      </c>
    </row>
    <row r="141" spans="2:3" x14ac:dyDescent="0.25">
      <c r="C141" s="14">
        <f>SUM(C137:C140)</f>
        <v>242685587.38999999</v>
      </c>
    </row>
    <row r="144" spans="2:3" x14ac:dyDescent="0.25">
      <c r="B144" s="13" t="s">
        <v>171</v>
      </c>
      <c r="C144" s="14">
        <f xml:space="preserve"> C141-C135</f>
        <v>-4900582.1700000167</v>
      </c>
    </row>
    <row r="146" spans="2:7" x14ac:dyDescent="0.25">
      <c r="B146" s="13" t="s">
        <v>172</v>
      </c>
      <c r="C146" s="23">
        <v>45322</v>
      </c>
      <c r="D146" s="105"/>
      <c r="E146" s="16"/>
      <c r="F146" s="22"/>
    </row>
    <row r="147" spans="2:7" x14ac:dyDescent="0.25">
      <c r="B147" s="13" t="s">
        <v>159</v>
      </c>
      <c r="C147" s="14" t="s">
        <v>160</v>
      </c>
      <c r="D147" s="13" t="s">
        <v>161</v>
      </c>
      <c r="E147" s="17" t="s">
        <v>162</v>
      </c>
      <c r="F147" s="12" t="s">
        <v>163</v>
      </c>
      <c r="G147" s="11"/>
    </row>
    <row r="148" spans="2:7" x14ac:dyDescent="0.25">
      <c r="B148" s="20" t="s">
        <v>149</v>
      </c>
      <c r="C148" s="21" t="s">
        <v>149</v>
      </c>
      <c r="D148" s="20" t="s">
        <v>149</v>
      </c>
      <c r="E148" s="19" t="s">
        <v>149</v>
      </c>
      <c r="F148" s="18" t="s">
        <v>149</v>
      </c>
    </row>
    <row r="149" spans="2:7" x14ac:dyDescent="0.25">
      <c r="B149" s="3" t="s">
        <v>164</v>
      </c>
    </row>
    <row r="150" spans="2:7" x14ac:dyDescent="0.25">
      <c r="B150" s="3"/>
    </row>
    <row r="151" spans="2:7" x14ac:dyDescent="0.25">
      <c r="B151" s="3" t="s">
        <v>165</v>
      </c>
    </row>
    <row r="152" spans="2:7" x14ac:dyDescent="0.25">
      <c r="B152" s="13" t="s">
        <v>166</v>
      </c>
      <c r="C152" s="14" t="s">
        <v>167</v>
      </c>
      <c r="D152" s="3"/>
    </row>
    <row r="153" spans="2:7" x14ac:dyDescent="0.25">
      <c r="B153" s="105" t="s">
        <v>149</v>
      </c>
      <c r="C153" s="6" t="s">
        <v>149</v>
      </c>
    </row>
    <row r="155" spans="2:7" x14ac:dyDescent="0.25">
      <c r="B155" s="13" t="s">
        <v>168</v>
      </c>
      <c r="C155" s="14" t="s">
        <v>167</v>
      </c>
    </row>
    <row r="156" spans="2:7" x14ac:dyDescent="0.25">
      <c r="B156" s="105" t="s">
        <v>149</v>
      </c>
      <c r="C156" s="6" t="s">
        <v>149</v>
      </c>
    </row>
    <row r="158" spans="2:7" x14ac:dyDescent="0.25">
      <c r="B158" s="13" t="s">
        <v>149</v>
      </c>
      <c r="C158" s="14" t="s">
        <v>149</v>
      </c>
    </row>
    <row r="159" spans="2:7" x14ac:dyDescent="0.25">
      <c r="B159" s="105" t="s">
        <v>149</v>
      </c>
      <c r="C159" s="6" t="s">
        <v>149</v>
      </c>
    </row>
    <row r="161" spans="2:80" x14ac:dyDescent="0.25">
      <c r="B161" s="17" t="s">
        <v>169</v>
      </c>
      <c r="C161" s="14" t="s">
        <v>170</v>
      </c>
    </row>
    <row r="162" spans="2:80" x14ac:dyDescent="0.25">
      <c r="B162" s="16" t="s">
        <v>149</v>
      </c>
      <c r="C162" s="6" t="s">
        <v>149</v>
      </c>
    </row>
    <row r="164" spans="2:80" x14ac:dyDescent="0.25">
      <c r="B164" s="13" t="s">
        <v>171</v>
      </c>
      <c r="C164" s="14" t="s">
        <v>149</v>
      </c>
    </row>
    <row r="167" spans="2:80" x14ac:dyDescent="0.25">
      <c r="B167" s="3" t="s">
        <v>173</v>
      </c>
    </row>
    <row r="169" spans="2:80" x14ac:dyDescent="0.25">
      <c r="B169" s="13" t="s">
        <v>159</v>
      </c>
      <c r="C169" s="14" t="s">
        <v>174</v>
      </c>
      <c r="D169" s="13" t="s">
        <v>175</v>
      </c>
      <c r="E169" s="13" t="s">
        <v>176</v>
      </c>
      <c r="F169" s="11"/>
    </row>
    <row r="170" spans="2:80" x14ac:dyDescent="0.25">
      <c r="B170" s="105" t="s">
        <v>149</v>
      </c>
      <c r="C170" s="6" t="s">
        <v>149</v>
      </c>
      <c r="D170" s="105" t="s">
        <v>149</v>
      </c>
      <c r="E170" s="105" t="s">
        <v>149</v>
      </c>
    </row>
    <row r="173" spans="2:80" x14ac:dyDescent="0.25">
      <c r="B173" s="3" t="s">
        <v>177</v>
      </c>
      <c r="C173" s="15" t="s">
        <v>149</v>
      </c>
      <c r="D173" s="3"/>
      <c r="E173" s="3"/>
      <c r="F173" s="11"/>
      <c r="G173" s="11"/>
      <c r="H173" s="11"/>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x14ac:dyDescent="0.25">
      <c r="B175" s="3" t="s">
        <v>178</v>
      </c>
    </row>
    <row r="177" spans="2:7" x14ac:dyDescent="0.25">
      <c r="B177" s="13" t="s">
        <v>179</v>
      </c>
      <c r="C177" s="14" t="s">
        <v>167</v>
      </c>
      <c r="D177" s="3"/>
    </row>
    <row r="178" spans="2:7" x14ac:dyDescent="0.25">
      <c r="B178" s="105" t="s">
        <v>149</v>
      </c>
      <c r="C178" s="6" t="s">
        <v>149</v>
      </c>
    </row>
    <row r="181" spans="2:7" x14ac:dyDescent="0.25">
      <c r="B181" s="13" t="s">
        <v>180</v>
      </c>
      <c r="C181" s="14" t="s">
        <v>181</v>
      </c>
      <c r="D181" s="3"/>
    </row>
    <row r="182" spans="2:7" x14ac:dyDescent="0.25">
      <c r="B182" s="105" t="s">
        <v>149</v>
      </c>
      <c r="C182" s="6" t="s">
        <v>149</v>
      </c>
    </row>
    <row r="185" spans="2:7" x14ac:dyDescent="0.25">
      <c r="B185" s="3" t="s">
        <v>182</v>
      </c>
    </row>
    <row r="188" spans="2:7" x14ac:dyDescent="0.25">
      <c r="B188" s="3" t="s">
        <v>183</v>
      </c>
    </row>
    <row r="190" spans="2:7" x14ac:dyDescent="0.25">
      <c r="B190" s="13" t="s">
        <v>159</v>
      </c>
      <c r="C190" s="14" t="s">
        <v>184</v>
      </c>
      <c r="D190" s="13" t="s">
        <v>174</v>
      </c>
      <c r="E190" s="13" t="s">
        <v>175</v>
      </c>
      <c r="F190" s="12" t="s">
        <v>176</v>
      </c>
      <c r="G190" s="11"/>
    </row>
    <row r="191" spans="2:7" x14ac:dyDescent="0.25">
      <c r="B191" s="105" t="s">
        <v>149</v>
      </c>
      <c r="C191" s="6" t="s">
        <v>149</v>
      </c>
      <c r="D191" s="105" t="s">
        <v>149</v>
      </c>
      <c r="E191" s="105" t="s">
        <v>149</v>
      </c>
      <c r="F191" s="10" t="s">
        <v>149</v>
      </c>
    </row>
    <row r="194" spans="2:80" x14ac:dyDescent="0.25">
      <c r="B194" s="3" t="s">
        <v>177</v>
      </c>
      <c r="C194" s="15" t="s">
        <v>149</v>
      </c>
      <c r="D194" s="3"/>
      <c r="E194" s="3"/>
      <c r="F194" s="11"/>
      <c r="G194" s="11"/>
      <c r="H194" s="11"/>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row>
    <row r="196" spans="2:80" x14ac:dyDescent="0.25">
      <c r="B196" s="3" t="s">
        <v>178</v>
      </c>
    </row>
    <row r="198" spans="2:80" x14ac:dyDescent="0.25">
      <c r="B198" s="13" t="s">
        <v>179</v>
      </c>
      <c r="C198" s="14" t="s">
        <v>167</v>
      </c>
      <c r="D198" s="3"/>
    </row>
    <row r="199" spans="2:80" x14ac:dyDescent="0.25">
      <c r="B199" s="105" t="s">
        <v>149</v>
      </c>
      <c r="C199" s="6" t="s">
        <v>149</v>
      </c>
    </row>
    <row r="202" spans="2:80" x14ac:dyDescent="0.25">
      <c r="B202" s="13" t="s">
        <v>180</v>
      </c>
      <c r="C202" s="14" t="s">
        <v>181</v>
      </c>
      <c r="D202" s="3"/>
    </row>
    <row r="203" spans="2:80" x14ac:dyDescent="0.25">
      <c r="B203" s="105" t="s">
        <v>149</v>
      </c>
      <c r="C203" s="6" t="s">
        <v>149</v>
      </c>
    </row>
    <row r="206" spans="2:80" x14ac:dyDescent="0.25">
      <c r="B206" s="3" t="s">
        <v>182</v>
      </c>
    </row>
    <row r="209" spans="2:7" x14ac:dyDescent="0.25">
      <c r="B209" s="3" t="s">
        <v>185</v>
      </c>
    </row>
    <row r="210" spans="2:7" x14ac:dyDescent="0.25">
      <c r="B210" s="13" t="s">
        <v>159</v>
      </c>
      <c r="C210" s="14" t="s">
        <v>186</v>
      </c>
      <c r="D210" s="13" t="s">
        <v>187</v>
      </c>
      <c r="E210" s="13" t="s">
        <v>188</v>
      </c>
      <c r="F210" s="12" t="s">
        <v>189</v>
      </c>
      <c r="G210" s="11"/>
    </row>
    <row r="211" spans="2:7" x14ac:dyDescent="0.25">
      <c r="B211" s="105" t="s">
        <v>149</v>
      </c>
      <c r="C211" s="6" t="s">
        <v>149</v>
      </c>
      <c r="D211" s="105" t="s">
        <v>149</v>
      </c>
      <c r="E211" s="105" t="s">
        <v>149</v>
      </c>
      <c r="F211" s="10" t="s">
        <v>149</v>
      </c>
    </row>
    <row r="212" spans="2:7" x14ac:dyDescent="0.25">
      <c r="B212" s="2" t="s">
        <v>190</v>
      </c>
    </row>
  </sheetData>
  <mergeCells count="3">
    <mergeCell ref="B1:E1"/>
    <mergeCell ref="C3:C7"/>
    <mergeCell ref="D3:D7"/>
  </mergeCells>
  <hyperlinks>
    <hyperlink ref="A1" location="Index!A1" display="Index" xr:uid="{0CA49041-C6D5-4A4D-8A21-F029FCAD7E6B}"/>
  </hyperlinks>
  <pageMargins left="0.7" right="0.7" top="0.75" bottom="0.75" header="0.3" footer="0.3"/>
  <pageSetup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59211-4591-4251-8C5C-A98134C041C5}">
  <sheetPr codeName="Sheet36"/>
  <dimension ref="A1:CB191"/>
  <sheetViews>
    <sheetView workbookViewId="0">
      <selection activeCell="E4" sqref="E4"/>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75</v>
      </c>
      <c r="C1" s="206"/>
      <c r="D1" s="206"/>
      <c r="E1" s="206"/>
    </row>
    <row r="3" spans="1:9" ht="18" customHeight="1" x14ac:dyDescent="0.25">
      <c r="B3" s="35" t="s">
        <v>823</v>
      </c>
      <c r="C3" s="214"/>
      <c r="D3" s="208"/>
    </row>
    <row r="4" spans="1:9" ht="18" customHeight="1" x14ac:dyDescent="0.25">
      <c r="B4" s="109" t="s">
        <v>824</v>
      </c>
      <c r="C4" s="214"/>
      <c r="D4" s="208"/>
    </row>
    <row r="5" spans="1:9" ht="18" customHeight="1" x14ac:dyDescent="0.25">
      <c r="B5" s="39" t="s">
        <v>115</v>
      </c>
      <c r="C5" s="214"/>
      <c r="D5" s="208"/>
    </row>
    <row r="6" spans="1:9" ht="18" customHeight="1" x14ac:dyDescent="0.25">
      <c r="B6" s="39" t="s">
        <v>310</v>
      </c>
      <c r="C6" s="214"/>
      <c r="D6" s="208"/>
    </row>
    <row r="7" spans="1:9" ht="18" customHeight="1" x14ac:dyDescent="0.25">
      <c r="B7" s="109" t="s">
        <v>825</v>
      </c>
      <c r="C7" s="214"/>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1235950</v>
      </c>
      <c r="G15" s="5">
        <v>18076.39</v>
      </c>
      <c r="H15" s="5">
        <v>9.57</v>
      </c>
    </row>
    <row r="16" spans="1:9" x14ac:dyDescent="0.25">
      <c r="B16" s="2" t="s">
        <v>1986</v>
      </c>
      <c r="C16" s="4" t="s">
        <v>140</v>
      </c>
      <c r="D16" s="2" t="s">
        <v>222</v>
      </c>
      <c r="E16" s="2" t="s">
        <v>223</v>
      </c>
      <c r="F16" s="5">
        <v>493000</v>
      </c>
      <c r="G16" s="5">
        <v>14066.52</v>
      </c>
      <c r="H16" s="5">
        <v>7.45</v>
      </c>
    </row>
    <row r="17" spans="2:8" x14ac:dyDescent="0.25">
      <c r="B17" s="2" t="s">
        <v>2552</v>
      </c>
      <c r="C17" s="4" t="s">
        <v>140</v>
      </c>
      <c r="D17" s="2" t="s">
        <v>234</v>
      </c>
      <c r="E17" s="2" t="s">
        <v>235</v>
      </c>
      <c r="F17" s="5">
        <v>270784</v>
      </c>
      <c r="G17" s="5">
        <v>9422.61</v>
      </c>
      <c r="H17" s="5">
        <v>4.99</v>
      </c>
    </row>
    <row r="18" spans="2:8" x14ac:dyDescent="0.25">
      <c r="B18" s="2" t="s">
        <v>2550</v>
      </c>
      <c r="C18" s="4" t="s">
        <v>140</v>
      </c>
      <c r="D18" s="2" t="s">
        <v>225</v>
      </c>
      <c r="E18" s="2" t="s">
        <v>226</v>
      </c>
      <c r="F18" s="5">
        <v>558000</v>
      </c>
      <c r="G18" s="5">
        <v>9267.82</v>
      </c>
      <c r="H18" s="5">
        <v>4.91</v>
      </c>
    </row>
    <row r="19" spans="2:8" x14ac:dyDescent="0.25">
      <c r="B19" s="2" t="s">
        <v>1964</v>
      </c>
      <c r="C19" s="4" t="s">
        <v>140</v>
      </c>
      <c r="D19" s="2" t="s">
        <v>220</v>
      </c>
      <c r="E19" s="2" t="s">
        <v>224</v>
      </c>
      <c r="F19" s="5">
        <v>865300</v>
      </c>
      <c r="G19" s="5">
        <v>8896.58</v>
      </c>
      <c r="H19" s="5">
        <v>4.71</v>
      </c>
    </row>
    <row r="20" spans="2:8" x14ac:dyDescent="0.25">
      <c r="B20" s="2" t="s">
        <v>1952</v>
      </c>
      <c r="C20" s="4" t="s">
        <v>140</v>
      </c>
      <c r="D20" s="2" t="s">
        <v>220</v>
      </c>
      <c r="E20" s="2" t="s">
        <v>236</v>
      </c>
      <c r="F20" s="5">
        <v>389000</v>
      </c>
      <c r="G20" s="5">
        <v>7100.22</v>
      </c>
      <c r="H20" s="5">
        <v>3.76</v>
      </c>
    </row>
    <row r="21" spans="2:8" x14ac:dyDescent="0.25">
      <c r="B21" s="2" t="s">
        <v>2551</v>
      </c>
      <c r="C21" s="4" t="s">
        <v>140</v>
      </c>
      <c r="D21" s="2" t="s">
        <v>220</v>
      </c>
      <c r="E21" s="2" t="s">
        <v>233</v>
      </c>
      <c r="F21" s="5">
        <v>655000</v>
      </c>
      <c r="G21" s="5">
        <v>6993.76</v>
      </c>
      <c r="H21" s="5">
        <v>3.7</v>
      </c>
    </row>
    <row r="22" spans="2:8" x14ac:dyDescent="0.25">
      <c r="B22" s="2" t="s">
        <v>1983</v>
      </c>
      <c r="C22" s="4" t="s">
        <v>140</v>
      </c>
      <c r="D22" s="2" t="s">
        <v>225</v>
      </c>
      <c r="E22" s="2" t="s">
        <v>228</v>
      </c>
      <c r="F22" s="5">
        <v>148373</v>
      </c>
      <c r="G22" s="5">
        <v>5661.84</v>
      </c>
      <c r="H22" s="5">
        <v>3</v>
      </c>
    </row>
    <row r="23" spans="2:8" x14ac:dyDescent="0.25">
      <c r="B23" s="2" t="s">
        <v>1968</v>
      </c>
      <c r="C23" s="4" t="s">
        <v>140</v>
      </c>
      <c r="D23" s="2" t="s">
        <v>371</v>
      </c>
      <c r="E23" s="2" t="s">
        <v>400</v>
      </c>
      <c r="F23" s="5">
        <v>1575000</v>
      </c>
      <c r="G23" s="5">
        <v>5000.63</v>
      </c>
      <c r="H23" s="5">
        <v>2.65</v>
      </c>
    </row>
    <row r="24" spans="2:8" x14ac:dyDescent="0.25">
      <c r="B24" s="2" t="s">
        <v>2624</v>
      </c>
      <c r="C24" s="4" t="s">
        <v>140</v>
      </c>
      <c r="D24" s="2" t="s">
        <v>248</v>
      </c>
      <c r="E24" s="2" t="s">
        <v>399</v>
      </c>
      <c r="F24" s="5">
        <v>345000</v>
      </c>
      <c r="G24" s="5">
        <v>4893.6499999999996</v>
      </c>
      <c r="H24" s="5">
        <v>2.59</v>
      </c>
    </row>
    <row r="25" spans="2:8" x14ac:dyDescent="0.25">
      <c r="B25" s="2" t="s">
        <v>2561</v>
      </c>
      <c r="C25" s="4" t="s">
        <v>140</v>
      </c>
      <c r="D25" s="2" t="s">
        <v>231</v>
      </c>
      <c r="E25" s="2" t="s">
        <v>256</v>
      </c>
      <c r="F25" s="5">
        <v>185000</v>
      </c>
      <c r="G25" s="5">
        <v>4590.87</v>
      </c>
      <c r="H25" s="5">
        <v>2.4300000000000002</v>
      </c>
    </row>
    <row r="26" spans="2:8" x14ac:dyDescent="0.25">
      <c r="B26" s="2" t="s">
        <v>2730</v>
      </c>
      <c r="C26" s="4" t="s">
        <v>140</v>
      </c>
      <c r="D26" s="2" t="s">
        <v>396</v>
      </c>
      <c r="E26" s="2" t="s">
        <v>671</v>
      </c>
      <c r="F26" s="5">
        <v>54000</v>
      </c>
      <c r="G26" s="5">
        <v>4140.4799999999996</v>
      </c>
      <c r="H26" s="5">
        <v>2.19</v>
      </c>
    </row>
    <row r="27" spans="2:8" x14ac:dyDescent="0.25">
      <c r="B27" s="2" t="s">
        <v>2622</v>
      </c>
      <c r="C27" s="4" t="s">
        <v>140</v>
      </c>
      <c r="D27" s="2" t="s">
        <v>396</v>
      </c>
      <c r="E27" s="2" t="s">
        <v>397</v>
      </c>
      <c r="F27" s="5">
        <v>410000</v>
      </c>
      <c r="G27" s="5">
        <v>3625.22</v>
      </c>
      <c r="H27" s="5">
        <v>1.92</v>
      </c>
    </row>
    <row r="28" spans="2:8" x14ac:dyDescent="0.25">
      <c r="B28" s="2" t="s">
        <v>2627</v>
      </c>
      <c r="C28" s="4" t="s">
        <v>140</v>
      </c>
      <c r="D28" s="2" t="s">
        <v>371</v>
      </c>
      <c r="E28" s="2" t="s">
        <v>403</v>
      </c>
      <c r="F28" s="5">
        <v>1333333</v>
      </c>
      <c r="G28" s="5">
        <v>3457.33</v>
      </c>
      <c r="H28" s="5">
        <v>1.83</v>
      </c>
    </row>
    <row r="29" spans="2:8" x14ac:dyDescent="0.25">
      <c r="B29" s="2" t="s">
        <v>2729</v>
      </c>
      <c r="C29" s="4" t="s">
        <v>140</v>
      </c>
      <c r="D29" s="2" t="s">
        <v>244</v>
      </c>
      <c r="E29" s="2" t="s">
        <v>670</v>
      </c>
      <c r="F29" s="5">
        <v>275000</v>
      </c>
      <c r="G29" s="5">
        <v>3321.04</v>
      </c>
      <c r="H29" s="5">
        <v>1.76</v>
      </c>
    </row>
    <row r="30" spans="2:8" x14ac:dyDescent="0.25">
      <c r="B30" s="2" t="s">
        <v>1959</v>
      </c>
      <c r="C30" s="4" t="s">
        <v>140</v>
      </c>
      <c r="D30" s="2" t="s">
        <v>436</v>
      </c>
      <c r="E30" s="2" t="s">
        <v>437</v>
      </c>
      <c r="F30" s="5">
        <v>160000</v>
      </c>
      <c r="G30" s="5">
        <v>3158.08</v>
      </c>
      <c r="H30" s="5">
        <v>1.67</v>
      </c>
    </row>
    <row r="31" spans="2:8" x14ac:dyDescent="0.25">
      <c r="B31" s="2" t="s">
        <v>2811</v>
      </c>
      <c r="C31" s="4" t="s">
        <v>140</v>
      </c>
      <c r="D31" s="2" t="s">
        <v>704</v>
      </c>
      <c r="E31" s="2" t="s">
        <v>799</v>
      </c>
      <c r="F31" s="5">
        <v>270000</v>
      </c>
      <c r="G31" s="5">
        <v>3143.34</v>
      </c>
      <c r="H31" s="5">
        <v>1.66</v>
      </c>
    </row>
    <row r="32" spans="2:8" x14ac:dyDescent="0.25">
      <c r="B32" s="2" t="s">
        <v>392</v>
      </c>
      <c r="C32" s="4" t="s">
        <v>140</v>
      </c>
      <c r="D32" s="2" t="s">
        <v>220</v>
      </c>
      <c r="E32" s="2" t="s">
        <v>393</v>
      </c>
      <c r="F32" s="5">
        <v>471000</v>
      </c>
      <c r="G32" s="5">
        <v>3016.76</v>
      </c>
      <c r="H32" s="5">
        <v>1.6</v>
      </c>
    </row>
    <row r="33" spans="2:8" x14ac:dyDescent="0.25">
      <c r="B33" s="2" t="s">
        <v>2623</v>
      </c>
      <c r="C33" s="4" t="s">
        <v>140</v>
      </c>
      <c r="D33" s="2" t="s">
        <v>396</v>
      </c>
      <c r="E33" s="2" t="s">
        <v>398</v>
      </c>
      <c r="F33" s="5">
        <v>175000</v>
      </c>
      <c r="G33" s="5">
        <v>2890.21</v>
      </c>
      <c r="H33" s="5">
        <v>1.53</v>
      </c>
    </row>
    <row r="34" spans="2:8" x14ac:dyDescent="0.25">
      <c r="B34" s="2" t="s">
        <v>2643</v>
      </c>
      <c r="C34" s="4" t="s">
        <v>140</v>
      </c>
      <c r="D34" s="2" t="s">
        <v>242</v>
      </c>
      <c r="E34" s="2" t="s">
        <v>499</v>
      </c>
      <c r="F34" s="5">
        <v>500000</v>
      </c>
      <c r="G34" s="5">
        <v>2801.5</v>
      </c>
      <c r="H34" s="5">
        <v>1.48</v>
      </c>
    </row>
    <row r="35" spans="2:8" x14ac:dyDescent="0.25">
      <c r="B35" s="2" t="s">
        <v>2684</v>
      </c>
      <c r="C35" s="4" t="s">
        <v>140</v>
      </c>
      <c r="D35" s="2" t="s">
        <v>240</v>
      </c>
      <c r="E35" s="2" t="s">
        <v>580</v>
      </c>
      <c r="F35" s="5">
        <v>1200000</v>
      </c>
      <c r="G35" s="5">
        <v>2739</v>
      </c>
      <c r="H35" s="5">
        <v>1.45</v>
      </c>
    </row>
    <row r="36" spans="2:8" x14ac:dyDescent="0.25">
      <c r="B36" s="2" t="s">
        <v>2681</v>
      </c>
      <c r="C36" s="4" t="s">
        <v>140</v>
      </c>
      <c r="D36" s="2" t="s">
        <v>261</v>
      </c>
      <c r="E36" s="2" t="s">
        <v>577</v>
      </c>
      <c r="F36" s="5">
        <v>613750</v>
      </c>
      <c r="G36" s="5">
        <v>2720.45</v>
      </c>
      <c r="H36" s="5">
        <v>1.44</v>
      </c>
    </row>
    <row r="37" spans="2:8" x14ac:dyDescent="0.25">
      <c r="B37" s="2" t="s">
        <v>2757</v>
      </c>
      <c r="C37" s="4" t="s">
        <v>140</v>
      </c>
      <c r="D37" s="2" t="s">
        <v>229</v>
      </c>
      <c r="E37" s="2" t="s">
        <v>718</v>
      </c>
      <c r="F37" s="5">
        <v>210084</v>
      </c>
      <c r="G37" s="5">
        <v>2719.33</v>
      </c>
      <c r="H37" s="5">
        <v>1.44</v>
      </c>
    </row>
    <row r="38" spans="2:8" x14ac:dyDescent="0.25">
      <c r="B38" s="2" t="s">
        <v>2631</v>
      </c>
      <c r="C38" s="4" t="s">
        <v>140</v>
      </c>
      <c r="D38" s="2" t="s">
        <v>225</v>
      </c>
      <c r="E38" s="2" t="s">
        <v>409</v>
      </c>
      <c r="F38" s="5">
        <v>200000</v>
      </c>
      <c r="G38" s="5">
        <v>2667.3</v>
      </c>
      <c r="H38" s="5">
        <v>1.41</v>
      </c>
    </row>
    <row r="39" spans="2:8" x14ac:dyDescent="0.25">
      <c r="B39" s="2" t="s">
        <v>1984</v>
      </c>
      <c r="C39" s="4" t="s">
        <v>140</v>
      </c>
      <c r="D39" s="2" t="s">
        <v>231</v>
      </c>
      <c r="E39" s="2" t="s">
        <v>232</v>
      </c>
      <c r="F39" s="5">
        <v>600000</v>
      </c>
      <c r="G39" s="5">
        <v>2649.3</v>
      </c>
      <c r="H39" s="5">
        <v>1.4</v>
      </c>
    </row>
    <row r="40" spans="2:8" x14ac:dyDescent="0.25">
      <c r="B40" s="2" t="s">
        <v>2646</v>
      </c>
      <c r="C40" s="4" t="s">
        <v>140</v>
      </c>
      <c r="D40" s="2" t="s">
        <v>242</v>
      </c>
      <c r="E40" s="2" t="s">
        <v>505</v>
      </c>
      <c r="F40" s="5">
        <v>116000</v>
      </c>
      <c r="G40" s="5">
        <v>2523</v>
      </c>
      <c r="H40" s="5">
        <v>1.34</v>
      </c>
    </row>
    <row r="41" spans="2:8" x14ac:dyDescent="0.25">
      <c r="B41" s="2" t="s">
        <v>2674</v>
      </c>
      <c r="C41" s="4" t="s">
        <v>140</v>
      </c>
      <c r="D41" s="2" t="s">
        <v>240</v>
      </c>
      <c r="E41" s="2" t="s">
        <v>552</v>
      </c>
      <c r="F41" s="5">
        <v>60081</v>
      </c>
      <c r="G41" s="5">
        <v>2487.59</v>
      </c>
      <c r="H41" s="5">
        <v>1.32</v>
      </c>
    </row>
    <row r="42" spans="2:8" x14ac:dyDescent="0.25">
      <c r="B42" s="2" t="s">
        <v>2644</v>
      </c>
      <c r="C42" s="4" t="s">
        <v>140</v>
      </c>
      <c r="D42" s="2" t="s">
        <v>371</v>
      </c>
      <c r="E42" s="2" t="s">
        <v>500</v>
      </c>
      <c r="F42" s="5">
        <v>630000</v>
      </c>
      <c r="G42" s="5">
        <v>2455.4299999999998</v>
      </c>
      <c r="H42" s="5">
        <v>1.3</v>
      </c>
    </row>
    <row r="43" spans="2:8" x14ac:dyDescent="0.25">
      <c r="B43" s="2" t="s">
        <v>2826</v>
      </c>
      <c r="C43" s="4" t="s">
        <v>140</v>
      </c>
      <c r="D43" s="2" t="s">
        <v>704</v>
      </c>
      <c r="E43" s="2" t="s">
        <v>826</v>
      </c>
      <c r="F43" s="5">
        <v>95000</v>
      </c>
      <c r="G43" s="5">
        <v>2440.65</v>
      </c>
      <c r="H43" s="5">
        <v>1.29</v>
      </c>
    </row>
    <row r="44" spans="2:8" x14ac:dyDescent="0.25">
      <c r="B44" s="2" t="s">
        <v>2751</v>
      </c>
      <c r="C44" s="4" t="s">
        <v>140</v>
      </c>
      <c r="D44" s="2" t="s">
        <v>250</v>
      </c>
      <c r="E44" s="2" t="s">
        <v>710</v>
      </c>
      <c r="F44" s="5">
        <v>300000</v>
      </c>
      <c r="G44" s="5">
        <v>2407.8000000000002</v>
      </c>
      <c r="H44" s="5">
        <v>1.28</v>
      </c>
    </row>
    <row r="45" spans="2:8" x14ac:dyDescent="0.25">
      <c r="B45" s="2" t="s">
        <v>1975</v>
      </c>
      <c r="C45" s="4" t="s">
        <v>140</v>
      </c>
      <c r="D45" s="2" t="s">
        <v>220</v>
      </c>
      <c r="E45" s="2" t="s">
        <v>227</v>
      </c>
      <c r="F45" s="5">
        <v>1200000</v>
      </c>
      <c r="G45" s="5">
        <v>2380.1999999999998</v>
      </c>
      <c r="H45" s="5">
        <v>1.26</v>
      </c>
    </row>
    <row r="46" spans="2:8" x14ac:dyDescent="0.25">
      <c r="B46" s="2" t="s">
        <v>2742</v>
      </c>
      <c r="C46" s="4" t="s">
        <v>140</v>
      </c>
      <c r="D46" s="2" t="s">
        <v>229</v>
      </c>
      <c r="E46" s="2" t="s">
        <v>699</v>
      </c>
      <c r="F46" s="5">
        <v>164765</v>
      </c>
      <c r="G46" s="5">
        <v>2280.35</v>
      </c>
      <c r="H46" s="5">
        <v>1.21</v>
      </c>
    </row>
    <row r="47" spans="2:8" x14ac:dyDescent="0.25">
      <c r="B47" s="2" t="s">
        <v>1966</v>
      </c>
      <c r="C47" s="4" t="s">
        <v>140</v>
      </c>
      <c r="D47" s="2" t="s">
        <v>278</v>
      </c>
      <c r="E47" s="2" t="s">
        <v>279</v>
      </c>
      <c r="F47" s="5">
        <v>60000</v>
      </c>
      <c r="G47" s="5">
        <v>2275.62</v>
      </c>
      <c r="H47" s="5">
        <v>1.21</v>
      </c>
    </row>
    <row r="48" spans="2:8" x14ac:dyDescent="0.25">
      <c r="B48" s="2" t="s">
        <v>2747</v>
      </c>
      <c r="C48" s="4" t="s">
        <v>140</v>
      </c>
      <c r="D48" s="2" t="s">
        <v>704</v>
      </c>
      <c r="E48" s="2" t="s">
        <v>705</v>
      </c>
      <c r="F48" s="5">
        <v>420000</v>
      </c>
      <c r="G48" s="5">
        <v>2266.3200000000002</v>
      </c>
      <c r="H48" s="5">
        <v>1.2</v>
      </c>
    </row>
    <row r="49" spans="2:8" x14ac:dyDescent="0.25">
      <c r="B49" s="2" t="s">
        <v>632</v>
      </c>
      <c r="C49" s="4" t="s">
        <v>140</v>
      </c>
      <c r="D49" s="2" t="s">
        <v>278</v>
      </c>
      <c r="E49" s="2" t="s">
        <v>633</v>
      </c>
      <c r="F49" s="5">
        <v>1305000</v>
      </c>
      <c r="G49" s="5">
        <v>2130.41</v>
      </c>
      <c r="H49" s="5">
        <v>1.1299999999999999</v>
      </c>
    </row>
    <row r="50" spans="2:8" x14ac:dyDescent="0.25">
      <c r="B50" s="2" t="s">
        <v>2737</v>
      </c>
      <c r="C50" s="4" t="s">
        <v>140</v>
      </c>
      <c r="D50" s="2" t="s">
        <v>261</v>
      </c>
      <c r="E50" s="2" t="s">
        <v>694</v>
      </c>
      <c r="F50" s="5">
        <v>258000</v>
      </c>
      <c r="G50" s="5">
        <v>2024.27</v>
      </c>
      <c r="H50" s="5">
        <v>1.07</v>
      </c>
    </row>
    <row r="51" spans="2:8" x14ac:dyDescent="0.25">
      <c r="B51" s="2" t="s">
        <v>450</v>
      </c>
      <c r="C51" s="4" t="s">
        <v>140</v>
      </c>
      <c r="D51" s="2" t="s">
        <v>261</v>
      </c>
      <c r="E51" s="2" t="s">
        <v>451</v>
      </c>
      <c r="F51" s="5">
        <v>748000</v>
      </c>
      <c r="G51" s="5">
        <v>1856.91</v>
      </c>
      <c r="H51" s="5">
        <v>0.98</v>
      </c>
    </row>
    <row r="52" spans="2:8" x14ac:dyDescent="0.25">
      <c r="B52" s="2" t="s">
        <v>2648</v>
      </c>
      <c r="C52" s="4" t="s">
        <v>140</v>
      </c>
      <c r="D52" s="2" t="s">
        <v>507</v>
      </c>
      <c r="E52" s="2" t="s">
        <v>508</v>
      </c>
      <c r="F52" s="5">
        <v>639000</v>
      </c>
      <c r="G52" s="5">
        <v>1749.9</v>
      </c>
      <c r="H52" s="5">
        <v>0.93</v>
      </c>
    </row>
    <row r="53" spans="2:8" x14ac:dyDescent="0.25">
      <c r="B53" s="2" t="s">
        <v>2629</v>
      </c>
      <c r="C53" s="4" t="s">
        <v>140</v>
      </c>
      <c r="D53" s="2" t="s">
        <v>220</v>
      </c>
      <c r="E53" s="2" t="s">
        <v>405</v>
      </c>
      <c r="F53" s="5">
        <v>113779</v>
      </c>
      <c r="G53" s="5">
        <v>1745.43</v>
      </c>
      <c r="H53" s="5">
        <v>0.92</v>
      </c>
    </row>
    <row r="54" spans="2:8" x14ac:dyDescent="0.25">
      <c r="B54" s="2" t="s">
        <v>2672</v>
      </c>
      <c r="C54" s="4" t="s">
        <v>140</v>
      </c>
      <c r="D54" s="2" t="s">
        <v>332</v>
      </c>
      <c r="E54" s="2" t="s">
        <v>550</v>
      </c>
      <c r="F54" s="5">
        <v>4500</v>
      </c>
      <c r="G54" s="5">
        <v>1740.94</v>
      </c>
      <c r="H54" s="5">
        <v>0.92</v>
      </c>
    </row>
    <row r="55" spans="2:8" x14ac:dyDescent="0.25">
      <c r="B55" s="2" t="s">
        <v>2655</v>
      </c>
      <c r="C55" s="4" t="s">
        <v>140</v>
      </c>
      <c r="D55" s="2" t="s">
        <v>290</v>
      </c>
      <c r="E55" s="2" t="s">
        <v>518</v>
      </c>
      <c r="F55" s="5">
        <v>1000000</v>
      </c>
      <c r="G55" s="5">
        <v>1726</v>
      </c>
      <c r="H55" s="5">
        <v>0.91</v>
      </c>
    </row>
    <row r="56" spans="2:8" x14ac:dyDescent="0.25">
      <c r="B56" s="2" t="s">
        <v>2652</v>
      </c>
      <c r="C56" s="4" t="s">
        <v>140</v>
      </c>
      <c r="D56" s="2" t="s">
        <v>349</v>
      </c>
      <c r="E56" s="2" t="s">
        <v>512</v>
      </c>
      <c r="F56" s="5">
        <v>50000</v>
      </c>
      <c r="G56" s="5">
        <v>1686.33</v>
      </c>
      <c r="H56" s="5">
        <v>0.89</v>
      </c>
    </row>
    <row r="57" spans="2:8" x14ac:dyDescent="0.25">
      <c r="B57" s="2" t="s">
        <v>2574</v>
      </c>
      <c r="C57" s="4" t="s">
        <v>140</v>
      </c>
      <c r="D57" s="2" t="s">
        <v>248</v>
      </c>
      <c r="E57" s="2" t="s">
        <v>284</v>
      </c>
      <c r="F57" s="5">
        <v>43000</v>
      </c>
      <c r="G57" s="5">
        <v>1578.36</v>
      </c>
      <c r="H57" s="5">
        <v>0.84</v>
      </c>
    </row>
    <row r="58" spans="2:8" x14ac:dyDescent="0.25">
      <c r="B58" s="2" t="s">
        <v>2827</v>
      </c>
      <c r="C58" s="4" t="s">
        <v>140</v>
      </c>
      <c r="D58" s="2" t="s">
        <v>261</v>
      </c>
      <c r="E58" s="2" t="s">
        <v>827</v>
      </c>
      <c r="F58" s="5">
        <v>131000</v>
      </c>
      <c r="G58" s="5">
        <v>1551.24</v>
      </c>
      <c r="H58" s="5">
        <v>0.82</v>
      </c>
    </row>
    <row r="59" spans="2:8" x14ac:dyDescent="0.25">
      <c r="B59" s="2" t="s">
        <v>545</v>
      </c>
      <c r="C59" s="4" t="s">
        <v>140</v>
      </c>
      <c r="D59" s="2" t="s">
        <v>273</v>
      </c>
      <c r="E59" s="2" t="s">
        <v>546</v>
      </c>
      <c r="F59" s="5">
        <v>150000</v>
      </c>
      <c r="G59" s="5">
        <v>1424.63</v>
      </c>
      <c r="H59" s="5">
        <v>0.75</v>
      </c>
    </row>
    <row r="60" spans="2:8" x14ac:dyDescent="0.25">
      <c r="B60" s="2" t="s">
        <v>2634</v>
      </c>
      <c r="C60" s="4" t="s">
        <v>140</v>
      </c>
      <c r="D60" s="2" t="s">
        <v>225</v>
      </c>
      <c r="E60" s="2" t="s">
        <v>444</v>
      </c>
      <c r="F60" s="5">
        <v>25000</v>
      </c>
      <c r="G60" s="5">
        <v>1362.14</v>
      </c>
      <c r="H60" s="5">
        <v>0.72</v>
      </c>
    </row>
    <row r="61" spans="2:8" x14ac:dyDescent="0.25">
      <c r="B61" s="2" t="s">
        <v>2828</v>
      </c>
      <c r="C61" s="4" t="s">
        <v>140</v>
      </c>
      <c r="D61" s="2" t="s">
        <v>406</v>
      </c>
      <c r="E61" s="2" t="s">
        <v>828</v>
      </c>
      <c r="F61" s="5">
        <v>80260</v>
      </c>
      <c r="G61" s="5">
        <v>1296.1600000000001</v>
      </c>
      <c r="H61" s="5">
        <v>0.69</v>
      </c>
    </row>
    <row r="62" spans="2:8" x14ac:dyDescent="0.25">
      <c r="B62" s="2" t="s">
        <v>829</v>
      </c>
      <c r="C62" s="4" t="s">
        <v>140</v>
      </c>
      <c r="D62" s="2" t="s">
        <v>248</v>
      </c>
      <c r="E62" s="2" t="s">
        <v>830</v>
      </c>
      <c r="F62" s="5">
        <v>60736</v>
      </c>
      <c r="G62" s="5">
        <v>1214.69</v>
      </c>
      <c r="H62" s="5">
        <v>0.64</v>
      </c>
    </row>
    <row r="63" spans="2:8" x14ac:dyDescent="0.25">
      <c r="B63" s="2" t="s">
        <v>2770</v>
      </c>
      <c r="C63" s="4" t="s">
        <v>140</v>
      </c>
      <c r="D63" s="2" t="s">
        <v>240</v>
      </c>
      <c r="E63" s="2" t="s">
        <v>751</v>
      </c>
      <c r="F63" s="5">
        <v>14430</v>
      </c>
      <c r="G63" s="5">
        <v>674.11</v>
      </c>
      <c r="H63" s="5">
        <v>0.36</v>
      </c>
    </row>
    <row r="64" spans="2:8" x14ac:dyDescent="0.25">
      <c r="B64" s="2" t="s">
        <v>2667</v>
      </c>
      <c r="C64" s="4" t="s">
        <v>140</v>
      </c>
      <c r="D64" s="2" t="s">
        <v>242</v>
      </c>
      <c r="E64" s="2" t="s">
        <v>531</v>
      </c>
      <c r="F64" s="5">
        <v>4223</v>
      </c>
      <c r="G64" s="5">
        <v>32.51</v>
      </c>
      <c r="H64" s="5">
        <v>0.02</v>
      </c>
    </row>
    <row r="65" spans="2:8" x14ac:dyDescent="0.25">
      <c r="B65" s="3" t="s">
        <v>200</v>
      </c>
      <c r="C65" s="15"/>
      <c r="D65" s="3"/>
      <c r="E65" s="3"/>
      <c r="F65" s="11"/>
      <c r="G65" s="11">
        <f>SUM(G12:G64)</f>
        <v>182331.21999999991</v>
      </c>
      <c r="H65" s="11">
        <f>SUM(H12:H64)</f>
        <v>96.539999999999978</v>
      </c>
    </row>
    <row r="66" spans="2:8" x14ac:dyDescent="0.25">
      <c r="B66" s="3" t="s">
        <v>303</v>
      </c>
      <c r="C66" s="15"/>
      <c r="D66" s="3"/>
      <c r="E66" s="3"/>
      <c r="F66" s="11"/>
      <c r="G66" s="11">
        <v>1816.82</v>
      </c>
      <c r="H66" s="11">
        <v>0.96</v>
      </c>
    </row>
    <row r="67" spans="2:8" x14ac:dyDescent="0.25">
      <c r="B67" s="3" t="s">
        <v>142</v>
      </c>
      <c r="C67" s="15"/>
      <c r="D67" s="3"/>
      <c r="E67" s="3"/>
      <c r="F67" s="11"/>
      <c r="G67" s="11">
        <v>184148.04</v>
      </c>
      <c r="H67" s="11">
        <v>97.5</v>
      </c>
    </row>
    <row r="68" spans="2:8" x14ac:dyDescent="0.25">
      <c r="B68" s="3" t="s">
        <v>143</v>
      </c>
      <c r="C68" s="15"/>
      <c r="D68" s="3"/>
      <c r="E68" s="3"/>
      <c r="F68" s="11"/>
      <c r="G68" s="11">
        <v>4653.273051670003</v>
      </c>
      <c r="H68" s="11">
        <v>2.5</v>
      </c>
    </row>
    <row r="69" spans="2:8" x14ac:dyDescent="0.25">
      <c r="B69" s="3" t="s">
        <v>144</v>
      </c>
      <c r="C69" s="15"/>
      <c r="D69" s="3"/>
      <c r="E69" s="3"/>
      <c r="F69" s="11"/>
      <c r="G69" s="11">
        <v>188801.31305167</v>
      </c>
      <c r="H69" s="11">
        <v>100</v>
      </c>
    </row>
    <row r="70" spans="2:8" x14ac:dyDescent="0.25">
      <c r="B70" s="2" t="s">
        <v>145</v>
      </c>
    </row>
    <row r="71" spans="2:8" x14ac:dyDescent="0.25">
      <c r="B71" s="3" t="s">
        <v>146</v>
      </c>
    </row>
    <row r="72" spans="2:8" x14ac:dyDescent="0.25">
      <c r="B72" s="3" t="s">
        <v>147</v>
      </c>
      <c r="C72" s="4" t="s">
        <v>148</v>
      </c>
    </row>
    <row r="73" spans="2:8" x14ac:dyDescent="0.25">
      <c r="B73" s="3" t="s">
        <v>150</v>
      </c>
      <c r="C73" s="4" t="s">
        <v>149</v>
      </c>
    </row>
    <row r="74" spans="2:8" x14ac:dyDescent="0.25">
      <c r="B74" s="3" t="s">
        <v>202</v>
      </c>
      <c r="C74" s="4" t="s">
        <v>149</v>
      </c>
    </row>
    <row r="75" spans="2:8" x14ac:dyDescent="0.25">
      <c r="B75" s="3" t="s">
        <v>151</v>
      </c>
      <c r="C75" s="4" t="s">
        <v>152</v>
      </c>
    </row>
    <row r="76" spans="2:8" x14ac:dyDescent="0.25">
      <c r="B76" s="3" t="s">
        <v>831</v>
      </c>
      <c r="C76" s="15"/>
    </row>
    <row r="77" spans="2:8" x14ac:dyDescent="0.25">
      <c r="B77" s="3" t="s">
        <v>832</v>
      </c>
      <c r="C77" s="15"/>
    </row>
    <row r="78" spans="2:8" x14ac:dyDescent="0.25">
      <c r="B78" s="3" t="s">
        <v>833</v>
      </c>
      <c r="C78" s="15"/>
    </row>
    <row r="79" spans="2:8" x14ac:dyDescent="0.25">
      <c r="B79" s="3" t="s">
        <v>834</v>
      </c>
      <c r="C79" s="15"/>
    </row>
    <row r="80" spans="2:8" x14ac:dyDescent="0.25">
      <c r="B80" s="3" t="s">
        <v>835</v>
      </c>
      <c r="C80" s="15"/>
    </row>
    <row r="81" spans="2:3" x14ac:dyDescent="0.25">
      <c r="B81" s="3" t="s">
        <v>836</v>
      </c>
      <c r="C81" s="15"/>
    </row>
    <row r="82" spans="2:3" x14ac:dyDescent="0.25">
      <c r="B82" s="3" t="s">
        <v>837</v>
      </c>
      <c r="C82" s="15"/>
    </row>
    <row r="83" spans="2:3" x14ac:dyDescent="0.25">
      <c r="B83" s="3" t="s">
        <v>838</v>
      </c>
      <c r="C83" s="15"/>
    </row>
    <row r="84" spans="2:3" x14ac:dyDescent="0.25">
      <c r="B84" s="3" t="s">
        <v>3416</v>
      </c>
      <c r="C84" s="15"/>
    </row>
    <row r="85" spans="2:3" x14ac:dyDescent="0.25">
      <c r="B85" s="2" t="s">
        <v>153</v>
      </c>
    </row>
    <row r="86" spans="2:3" x14ac:dyDescent="0.25">
      <c r="B86" s="2" t="s">
        <v>204</v>
      </c>
    </row>
    <row r="89" spans="2:3" x14ac:dyDescent="0.25">
      <c r="B89" s="13" t="s">
        <v>2546</v>
      </c>
      <c r="C89" s="14"/>
    </row>
    <row r="90" spans="2:3" ht="30" x14ac:dyDescent="0.25">
      <c r="B90" s="13" t="s">
        <v>205</v>
      </c>
      <c r="C90" s="153" t="s">
        <v>206</v>
      </c>
    </row>
    <row r="91" spans="2:3" x14ac:dyDescent="0.25">
      <c r="B91" s="105" t="s">
        <v>207</v>
      </c>
      <c r="C91" s="167">
        <v>700</v>
      </c>
    </row>
    <row r="92" spans="2:3" x14ac:dyDescent="0.25">
      <c r="B92" s="105" t="s">
        <v>208</v>
      </c>
      <c r="C92" s="167">
        <v>0</v>
      </c>
    </row>
    <row r="93" spans="2:3" x14ac:dyDescent="0.25">
      <c r="B93" s="105" t="s">
        <v>209</v>
      </c>
      <c r="C93" s="167">
        <v>0</v>
      </c>
    </row>
    <row r="94" spans="2:3" x14ac:dyDescent="0.25">
      <c r="B94" s="105" t="s">
        <v>210</v>
      </c>
      <c r="C94" s="167">
        <v>0</v>
      </c>
    </row>
    <row r="95" spans="2:3" x14ac:dyDescent="0.25">
      <c r="B95" s="105" t="s">
        <v>211</v>
      </c>
      <c r="C95" s="167">
        <v>0</v>
      </c>
    </row>
    <row r="96" spans="2:3" x14ac:dyDescent="0.25">
      <c r="B96" s="105" t="s">
        <v>212</v>
      </c>
      <c r="C96" s="167">
        <v>0</v>
      </c>
    </row>
    <row r="97" spans="2:7" x14ac:dyDescent="0.25">
      <c r="B97" s="13" t="s">
        <v>213</v>
      </c>
      <c r="C97" s="1">
        <v>700</v>
      </c>
    </row>
    <row r="99" spans="2:7" x14ac:dyDescent="0.25">
      <c r="B99" s="105" t="s">
        <v>154</v>
      </c>
      <c r="C99" s="6"/>
      <c r="D99" s="105"/>
    </row>
    <row r="100" spans="2:7" ht="30" x14ac:dyDescent="0.25">
      <c r="B100" s="7" t="s">
        <v>155</v>
      </c>
      <c r="C100" s="8" t="s">
        <v>156</v>
      </c>
      <c r="D100" s="7" t="s">
        <v>157</v>
      </c>
    </row>
    <row r="101" spans="2:7" x14ac:dyDescent="0.25">
      <c r="B101" s="105" t="s">
        <v>149</v>
      </c>
      <c r="C101" s="6" t="s">
        <v>149</v>
      </c>
      <c r="D101" s="105" t="s">
        <v>149</v>
      </c>
    </row>
    <row r="103" spans="2:7" x14ac:dyDescent="0.25">
      <c r="B103" s="13" t="s">
        <v>158</v>
      </c>
      <c r="C103" s="23">
        <v>45322</v>
      </c>
      <c r="D103" s="105"/>
      <c r="E103" s="16"/>
      <c r="F103" s="22"/>
    </row>
    <row r="104" spans="2:7" x14ac:dyDescent="0.25">
      <c r="B104" s="13" t="s">
        <v>159</v>
      </c>
      <c r="C104" s="14" t="s">
        <v>160</v>
      </c>
      <c r="D104" s="13" t="s">
        <v>161</v>
      </c>
      <c r="E104" s="17" t="s">
        <v>162</v>
      </c>
      <c r="F104" s="12" t="s">
        <v>163</v>
      </c>
      <c r="G104" s="11"/>
    </row>
    <row r="105" spans="2:7" x14ac:dyDescent="0.25">
      <c r="B105" s="20" t="s">
        <v>149</v>
      </c>
      <c r="C105" s="21" t="s">
        <v>149</v>
      </c>
      <c r="D105" s="20" t="s">
        <v>149</v>
      </c>
      <c r="E105" s="19" t="s">
        <v>149</v>
      </c>
      <c r="F105" s="18">
        <f>C97</f>
        <v>700</v>
      </c>
    </row>
    <row r="108" spans="2:7" x14ac:dyDescent="0.25">
      <c r="B108" s="3" t="s">
        <v>164</v>
      </c>
    </row>
    <row r="109" spans="2:7" x14ac:dyDescent="0.25">
      <c r="B109" s="3"/>
    </row>
    <row r="110" spans="2:7" x14ac:dyDescent="0.25">
      <c r="B110" s="3" t="s">
        <v>165</v>
      </c>
    </row>
    <row r="111" spans="2:7" x14ac:dyDescent="0.25">
      <c r="B111" s="13" t="s">
        <v>166</v>
      </c>
      <c r="C111" s="14" t="s">
        <v>167</v>
      </c>
      <c r="D111" s="3"/>
    </row>
    <row r="112" spans="2:7" x14ac:dyDescent="0.25">
      <c r="B112" s="105" t="s">
        <v>149</v>
      </c>
      <c r="C112" s="6" t="s">
        <v>149</v>
      </c>
    </row>
    <row r="114" spans="2:7" x14ac:dyDescent="0.25">
      <c r="B114" s="13" t="s">
        <v>168</v>
      </c>
      <c r="C114" s="14" t="s">
        <v>167</v>
      </c>
    </row>
    <row r="115" spans="2:7" x14ac:dyDescent="0.25">
      <c r="B115" s="105" t="s">
        <v>149</v>
      </c>
      <c r="C115" s="6" t="s">
        <v>149</v>
      </c>
    </row>
    <row r="117" spans="2:7" x14ac:dyDescent="0.25">
      <c r="B117" s="13" t="s">
        <v>149</v>
      </c>
      <c r="C117" s="14" t="s">
        <v>149</v>
      </c>
    </row>
    <row r="118" spans="2:7" x14ac:dyDescent="0.25">
      <c r="B118" s="105" t="s">
        <v>149</v>
      </c>
      <c r="C118" s="6" t="s">
        <v>149</v>
      </c>
    </row>
    <row r="120" spans="2:7" x14ac:dyDescent="0.25">
      <c r="B120" s="17" t="s">
        <v>169</v>
      </c>
      <c r="C120" s="14" t="s">
        <v>170</v>
      </c>
    </row>
    <row r="121" spans="2:7" x14ac:dyDescent="0.25">
      <c r="B121" s="16" t="s">
        <v>149</v>
      </c>
      <c r="C121" s="6" t="s">
        <v>149</v>
      </c>
    </row>
    <row r="123" spans="2:7" x14ac:dyDescent="0.25">
      <c r="B123" s="13" t="s">
        <v>171</v>
      </c>
      <c r="C123" s="14" t="s">
        <v>149</v>
      </c>
    </row>
    <row r="125" spans="2:7" x14ac:dyDescent="0.25">
      <c r="B125" s="13" t="s">
        <v>172</v>
      </c>
      <c r="C125" s="23">
        <v>45322</v>
      </c>
      <c r="D125" s="105"/>
      <c r="E125" s="16"/>
      <c r="F125" s="22"/>
    </row>
    <row r="126" spans="2:7" x14ac:dyDescent="0.25">
      <c r="B126" s="13" t="s">
        <v>159</v>
      </c>
      <c r="C126" s="14" t="s">
        <v>160</v>
      </c>
      <c r="D126" s="13" t="s">
        <v>161</v>
      </c>
      <c r="E126" s="17" t="s">
        <v>162</v>
      </c>
      <c r="F126" s="12" t="s">
        <v>163</v>
      </c>
      <c r="G126" s="11"/>
    </row>
    <row r="127" spans="2:7" x14ac:dyDescent="0.25">
      <c r="B127" s="20" t="s">
        <v>149</v>
      </c>
      <c r="C127" s="21" t="s">
        <v>149</v>
      </c>
      <c r="D127" s="20" t="s">
        <v>149</v>
      </c>
      <c r="E127" s="19" t="s">
        <v>149</v>
      </c>
      <c r="F127" s="18" t="s">
        <v>149</v>
      </c>
    </row>
    <row r="128" spans="2:7" x14ac:dyDescent="0.25">
      <c r="B128" s="3" t="s">
        <v>164</v>
      </c>
    </row>
    <row r="129" spans="2:4" x14ac:dyDescent="0.25">
      <c r="B129" s="3"/>
    </row>
    <row r="130" spans="2:4" x14ac:dyDescent="0.25">
      <c r="B130" s="3" t="s">
        <v>165</v>
      </c>
    </row>
    <row r="131" spans="2:4" x14ac:dyDescent="0.25">
      <c r="B131" s="13" t="s">
        <v>166</v>
      </c>
      <c r="C131" s="14" t="s">
        <v>167</v>
      </c>
      <c r="D131" s="3"/>
    </row>
    <row r="132" spans="2:4" x14ac:dyDescent="0.25">
      <c r="B132" s="105" t="s">
        <v>149</v>
      </c>
      <c r="C132" s="6" t="s">
        <v>149</v>
      </c>
    </row>
    <row r="134" spans="2:4" x14ac:dyDescent="0.25">
      <c r="B134" s="13" t="s">
        <v>168</v>
      </c>
      <c r="C134" s="14" t="s">
        <v>167</v>
      </c>
    </row>
    <row r="135" spans="2:4" x14ac:dyDescent="0.25">
      <c r="B135" s="105" t="s">
        <v>149</v>
      </c>
      <c r="C135" s="6" t="s">
        <v>149</v>
      </c>
    </row>
    <row r="137" spans="2:4" x14ac:dyDescent="0.25">
      <c r="B137" s="13" t="s">
        <v>149</v>
      </c>
      <c r="C137" s="14" t="s">
        <v>149</v>
      </c>
    </row>
    <row r="138" spans="2:4" x14ac:dyDescent="0.25">
      <c r="B138" s="105" t="s">
        <v>149</v>
      </c>
      <c r="C138" s="6" t="s">
        <v>149</v>
      </c>
    </row>
    <row r="140" spans="2:4" x14ac:dyDescent="0.25">
      <c r="B140" s="17" t="s">
        <v>169</v>
      </c>
      <c r="C140" s="14" t="s">
        <v>170</v>
      </c>
    </row>
    <row r="141" spans="2:4" x14ac:dyDescent="0.25">
      <c r="B141" s="16" t="s">
        <v>149</v>
      </c>
      <c r="C141" s="6" t="s">
        <v>149</v>
      </c>
    </row>
    <row r="143" spans="2:4" x14ac:dyDescent="0.25">
      <c r="B143" s="13" t="s">
        <v>171</v>
      </c>
      <c r="C143" s="14" t="s">
        <v>149</v>
      </c>
    </row>
    <row r="146" spans="2:80" x14ac:dyDescent="0.25">
      <c r="B146" s="3" t="s">
        <v>173</v>
      </c>
    </row>
    <row r="148" spans="2:80" x14ac:dyDescent="0.25">
      <c r="B148" s="13" t="s">
        <v>159</v>
      </c>
      <c r="C148" s="14" t="s">
        <v>174</v>
      </c>
      <c r="D148" s="13" t="s">
        <v>175</v>
      </c>
      <c r="E148" s="13" t="s">
        <v>176</v>
      </c>
      <c r="F148" s="11"/>
    </row>
    <row r="149" spans="2:80" x14ac:dyDescent="0.25">
      <c r="B149" s="105" t="s">
        <v>149</v>
      </c>
      <c r="C149" s="6" t="s">
        <v>149</v>
      </c>
      <c r="D149" s="105" t="s">
        <v>149</v>
      </c>
      <c r="E149" s="105" t="s">
        <v>149</v>
      </c>
    </row>
    <row r="152" spans="2:80" x14ac:dyDescent="0.25">
      <c r="B152" s="3" t="s">
        <v>177</v>
      </c>
      <c r="C152" s="15" t="s">
        <v>149</v>
      </c>
      <c r="D152" s="3"/>
      <c r="E152" s="3"/>
      <c r="F152" s="11"/>
      <c r="G152" s="11"/>
      <c r="H152" s="11"/>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x14ac:dyDescent="0.25">
      <c r="B154" s="3" t="s">
        <v>178</v>
      </c>
    </row>
    <row r="156" spans="2:80" x14ac:dyDescent="0.25">
      <c r="B156" s="13" t="s">
        <v>179</v>
      </c>
      <c r="C156" s="14" t="s">
        <v>167</v>
      </c>
      <c r="D156" s="3"/>
    </row>
    <row r="157" spans="2:80" x14ac:dyDescent="0.25">
      <c r="B157" s="105" t="s">
        <v>149</v>
      </c>
      <c r="C157" s="6" t="s">
        <v>149</v>
      </c>
    </row>
    <row r="160" spans="2:80" x14ac:dyDescent="0.25">
      <c r="B160" s="13" t="s">
        <v>180</v>
      </c>
      <c r="C160" s="14" t="s">
        <v>181</v>
      </c>
      <c r="D160" s="3"/>
    </row>
    <row r="161" spans="2:80" x14ac:dyDescent="0.25">
      <c r="B161" s="105" t="s">
        <v>149</v>
      </c>
      <c r="C161" s="6" t="s">
        <v>149</v>
      </c>
    </row>
    <row r="164" spans="2:80" x14ac:dyDescent="0.25">
      <c r="B164" s="3" t="s">
        <v>182</v>
      </c>
    </row>
    <row r="167" spans="2:80" x14ac:dyDescent="0.25">
      <c r="B167" s="3" t="s">
        <v>183</v>
      </c>
    </row>
    <row r="169" spans="2:80" x14ac:dyDescent="0.25">
      <c r="B169" s="13" t="s">
        <v>159</v>
      </c>
      <c r="C169" s="14" t="s">
        <v>184</v>
      </c>
      <c r="D169" s="13" t="s">
        <v>174</v>
      </c>
      <c r="E169" s="13" t="s">
        <v>175</v>
      </c>
      <c r="F169" s="12" t="s">
        <v>176</v>
      </c>
      <c r="G169" s="11"/>
    </row>
    <row r="170" spans="2:80" x14ac:dyDescent="0.25">
      <c r="B170" s="105" t="s">
        <v>149</v>
      </c>
      <c r="C170" s="6" t="s">
        <v>149</v>
      </c>
      <c r="D170" s="105" t="s">
        <v>149</v>
      </c>
      <c r="E170" s="105" t="s">
        <v>149</v>
      </c>
      <c r="F170" s="10" t="s">
        <v>149</v>
      </c>
    </row>
    <row r="173" spans="2:80" x14ac:dyDescent="0.25">
      <c r="B173" s="3" t="s">
        <v>177</v>
      </c>
      <c r="C173" s="15" t="s">
        <v>149</v>
      </c>
      <c r="D173" s="3"/>
      <c r="E173" s="3"/>
      <c r="F173" s="11"/>
      <c r="G173" s="11"/>
      <c r="H173" s="11"/>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x14ac:dyDescent="0.25">
      <c r="B175" s="3" t="s">
        <v>178</v>
      </c>
    </row>
    <row r="177" spans="2:7" x14ac:dyDescent="0.25">
      <c r="B177" s="13" t="s">
        <v>179</v>
      </c>
      <c r="C177" s="14" t="s">
        <v>167</v>
      </c>
      <c r="D177" s="3"/>
    </row>
    <row r="178" spans="2:7" x14ac:dyDescent="0.25">
      <c r="B178" s="105" t="s">
        <v>149</v>
      </c>
      <c r="C178" s="6" t="s">
        <v>149</v>
      </c>
    </row>
    <row r="181" spans="2:7" x14ac:dyDescent="0.25">
      <c r="B181" s="13" t="s">
        <v>180</v>
      </c>
      <c r="C181" s="14" t="s">
        <v>181</v>
      </c>
      <c r="D181" s="3"/>
    </row>
    <row r="182" spans="2:7" x14ac:dyDescent="0.25">
      <c r="B182" s="105" t="s">
        <v>149</v>
      </c>
      <c r="C182" s="6" t="s">
        <v>149</v>
      </c>
    </row>
    <row r="185" spans="2:7" x14ac:dyDescent="0.25">
      <c r="B185" s="3" t="s">
        <v>182</v>
      </c>
    </row>
    <row r="188" spans="2:7" x14ac:dyDescent="0.25">
      <c r="B188" s="3" t="s">
        <v>185</v>
      </c>
    </row>
    <row r="189" spans="2:7" x14ac:dyDescent="0.25">
      <c r="B189" s="13" t="s">
        <v>159</v>
      </c>
      <c r="C189" s="14" t="s">
        <v>186</v>
      </c>
      <c r="D189" s="13" t="s">
        <v>187</v>
      </c>
      <c r="E189" s="13" t="s">
        <v>188</v>
      </c>
      <c r="F189" s="12" t="s">
        <v>189</v>
      </c>
      <c r="G189" s="11"/>
    </row>
    <row r="190" spans="2:7" x14ac:dyDescent="0.25">
      <c r="B190" s="105" t="s">
        <v>149</v>
      </c>
      <c r="C190" s="6" t="s">
        <v>149</v>
      </c>
      <c r="D190" s="105" t="s">
        <v>149</v>
      </c>
      <c r="E190" s="105" t="s">
        <v>149</v>
      </c>
      <c r="F190" s="10" t="s">
        <v>149</v>
      </c>
    </row>
    <row r="191" spans="2:7" x14ac:dyDescent="0.25">
      <c r="B191" s="2" t="s">
        <v>190</v>
      </c>
    </row>
  </sheetData>
  <mergeCells count="3">
    <mergeCell ref="B1:E1"/>
    <mergeCell ref="C3:C7"/>
    <mergeCell ref="D3:D7"/>
  </mergeCells>
  <hyperlinks>
    <hyperlink ref="A1" location="Index!A1" display="Index" xr:uid="{5FFFD107-F80A-4644-8228-0EC60E8098D6}"/>
  </hyperlinks>
  <pageMargins left="0.7" right="0.7" top="0.75" bottom="0.75" header="0.3" footer="0.3"/>
  <pageSetup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50009-CB79-4513-84D3-0C9753A8CF33}">
  <sheetPr codeName="Sheet35"/>
  <dimension ref="A1:CB191"/>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73</v>
      </c>
      <c r="C1" s="206"/>
      <c r="D1" s="206"/>
      <c r="E1" s="206"/>
    </row>
    <row r="3" spans="1:9" ht="15" customHeight="1" x14ac:dyDescent="0.25">
      <c r="B3" s="35" t="s">
        <v>840</v>
      </c>
      <c r="C3" s="207"/>
      <c r="D3" s="208"/>
    </row>
    <row r="4" spans="1:9" ht="15" customHeight="1" x14ac:dyDescent="0.25">
      <c r="B4" s="109" t="s">
        <v>841</v>
      </c>
      <c r="C4" s="207"/>
      <c r="D4" s="208"/>
    </row>
    <row r="5" spans="1:9" ht="15" customHeight="1" x14ac:dyDescent="0.25">
      <c r="B5" s="39" t="s">
        <v>115</v>
      </c>
      <c r="C5" s="207"/>
      <c r="D5" s="208"/>
    </row>
    <row r="6" spans="1:9" ht="15" customHeight="1" x14ac:dyDescent="0.25">
      <c r="B6" s="109" t="s">
        <v>310</v>
      </c>
      <c r="C6" s="207"/>
      <c r="D6" s="208"/>
    </row>
    <row r="7" spans="1:9" ht="30" customHeight="1" x14ac:dyDescent="0.25">
      <c r="B7" s="109" t="s">
        <v>842</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3450000</v>
      </c>
      <c r="G15" s="5">
        <v>50457.98</v>
      </c>
      <c r="H15" s="5">
        <v>7.85</v>
      </c>
    </row>
    <row r="16" spans="1:9" x14ac:dyDescent="0.25">
      <c r="B16" s="2" t="s">
        <v>2829</v>
      </c>
      <c r="C16" s="4" t="s">
        <v>140</v>
      </c>
      <c r="D16" s="2" t="s">
        <v>254</v>
      </c>
      <c r="E16" s="2" t="s">
        <v>843</v>
      </c>
      <c r="F16" s="5">
        <v>2750000</v>
      </c>
      <c r="G16" s="5">
        <v>35211</v>
      </c>
      <c r="H16" s="5">
        <v>5.48</v>
      </c>
    </row>
    <row r="17" spans="2:8" x14ac:dyDescent="0.25">
      <c r="B17" s="2" t="s">
        <v>1986</v>
      </c>
      <c r="C17" s="4" t="s">
        <v>140</v>
      </c>
      <c r="D17" s="2" t="s">
        <v>222</v>
      </c>
      <c r="E17" s="2" t="s">
        <v>223</v>
      </c>
      <c r="F17" s="5">
        <v>1150000</v>
      </c>
      <c r="G17" s="5">
        <v>32812.379999999997</v>
      </c>
      <c r="H17" s="5">
        <v>5.0999999999999996</v>
      </c>
    </row>
    <row r="18" spans="2:8" x14ac:dyDescent="0.25">
      <c r="B18" s="2" t="s">
        <v>392</v>
      </c>
      <c r="C18" s="4" t="s">
        <v>140</v>
      </c>
      <c r="D18" s="2" t="s">
        <v>220</v>
      </c>
      <c r="E18" s="2" t="s">
        <v>393</v>
      </c>
      <c r="F18" s="5">
        <v>4100000</v>
      </c>
      <c r="G18" s="5">
        <v>26260.5</v>
      </c>
      <c r="H18" s="5">
        <v>4.08</v>
      </c>
    </row>
    <row r="19" spans="2:8" x14ac:dyDescent="0.25">
      <c r="B19" s="2" t="s">
        <v>1964</v>
      </c>
      <c r="C19" s="4" t="s">
        <v>140</v>
      </c>
      <c r="D19" s="2" t="s">
        <v>220</v>
      </c>
      <c r="E19" s="2" t="s">
        <v>224</v>
      </c>
      <c r="F19" s="5">
        <v>2550000</v>
      </c>
      <c r="G19" s="5">
        <v>26217.83</v>
      </c>
      <c r="H19" s="5">
        <v>4.08</v>
      </c>
    </row>
    <row r="20" spans="2:8" x14ac:dyDescent="0.25">
      <c r="B20" s="2" t="s">
        <v>2677</v>
      </c>
      <c r="C20" s="4" t="s">
        <v>140</v>
      </c>
      <c r="D20" s="2" t="s">
        <v>220</v>
      </c>
      <c r="E20" s="2" t="s">
        <v>568</v>
      </c>
      <c r="F20" s="5">
        <v>27000000</v>
      </c>
      <c r="G20" s="5">
        <v>22774.5</v>
      </c>
      <c r="H20" s="5">
        <v>3.54</v>
      </c>
    </row>
    <row r="21" spans="2:8" x14ac:dyDescent="0.25">
      <c r="B21" s="2" t="s">
        <v>2652</v>
      </c>
      <c r="C21" s="4" t="s">
        <v>140</v>
      </c>
      <c r="D21" s="2" t="s">
        <v>349</v>
      </c>
      <c r="E21" s="2" t="s">
        <v>512</v>
      </c>
      <c r="F21" s="5">
        <v>610000</v>
      </c>
      <c r="G21" s="5">
        <v>20573.169999999998</v>
      </c>
      <c r="H21" s="5">
        <v>3.2</v>
      </c>
    </row>
    <row r="22" spans="2:8" x14ac:dyDescent="0.25">
      <c r="B22" s="2" t="s">
        <v>2686</v>
      </c>
      <c r="C22" s="4" t="s">
        <v>140</v>
      </c>
      <c r="D22" s="2" t="s">
        <v>266</v>
      </c>
      <c r="E22" s="2" t="s">
        <v>583</v>
      </c>
      <c r="F22" s="5">
        <v>525000</v>
      </c>
      <c r="G22" s="5">
        <v>18802.88</v>
      </c>
      <c r="H22" s="5">
        <v>2.92</v>
      </c>
    </row>
    <row r="23" spans="2:8" x14ac:dyDescent="0.25">
      <c r="B23" s="2" t="s">
        <v>2622</v>
      </c>
      <c r="C23" s="4" t="s">
        <v>140</v>
      </c>
      <c r="D23" s="2" t="s">
        <v>396</v>
      </c>
      <c r="E23" s="2" t="s">
        <v>397</v>
      </c>
      <c r="F23" s="5">
        <v>2100000</v>
      </c>
      <c r="G23" s="5">
        <v>18568.2</v>
      </c>
      <c r="H23" s="5">
        <v>2.89</v>
      </c>
    </row>
    <row r="24" spans="2:8" x14ac:dyDescent="0.25">
      <c r="B24" s="2" t="s">
        <v>2619</v>
      </c>
      <c r="C24" s="4" t="s">
        <v>140</v>
      </c>
      <c r="D24" s="2" t="s">
        <v>390</v>
      </c>
      <c r="E24" s="2" t="s">
        <v>391</v>
      </c>
      <c r="F24" s="5">
        <v>1573632</v>
      </c>
      <c r="G24" s="5">
        <v>18422.509999999998</v>
      </c>
      <c r="H24" s="5">
        <v>2.86</v>
      </c>
    </row>
    <row r="25" spans="2:8" x14ac:dyDescent="0.25">
      <c r="B25" s="2" t="s">
        <v>2707</v>
      </c>
      <c r="C25" s="4" t="s">
        <v>140</v>
      </c>
      <c r="D25" s="2" t="s">
        <v>238</v>
      </c>
      <c r="E25" s="2" t="s">
        <v>612</v>
      </c>
      <c r="F25" s="5">
        <v>1456877</v>
      </c>
      <c r="G25" s="5">
        <v>17761.52</v>
      </c>
      <c r="H25" s="5">
        <v>2.76</v>
      </c>
    </row>
    <row r="26" spans="2:8" x14ac:dyDescent="0.25">
      <c r="B26" s="2" t="s">
        <v>2696</v>
      </c>
      <c r="C26" s="4" t="s">
        <v>140</v>
      </c>
      <c r="D26" s="2" t="s">
        <v>288</v>
      </c>
      <c r="E26" s="2" t="s">
        <v>593</v>
      </c>
      <c r="F26" s="5">
        <v>3801700</v>
      </c>
      <c r="G26" s="5">
        <v>16419.54</v>
      </c>
      <c r="H26" s="5">
        <v>2.5499999999999998</v>
      </c>
    </row>
    <row r="27" spans="2:8" x14ac:dyDescent="0.25">
      <c r="B27" s="2" t="s">
        <v>2750</v>
      </c>
      <c r="C27" s="4" t="s">
        <v>140</v>
      </c>
      <c r="D27" s="2" t="s">
        <v>278</v>
      </c>
      <c r="E27" s="2" t="s">
        <v>709</v>
      </c>
      <c r="F27" s="5">
        <v>6000000</v>
      </c>
      <c r="G27" s="5">
        <v>14637</v>
      </c>
      <c r="H27" s="5">
        <v>2.2799999999999998</v>
      </c>
    </row>
    <row r="28" spans="2:8" x14ac:dyDescent="0.25">
      <c r="B28" s="2" t="s">
        <v>2746</v>
      </c>
      <c r="C28" s="4" t="s">
        <v>140</v>
      </c>
      <c r="D28" s="2" t="s">
        <v>246</v>
      </c>
      <c r="E28" s="2" t="s">
        <v>703</v>
      </c>
      <c r="F28" s="5">
        <v>630000</v>
      </c>
      <c r="G28" s="5">
        <v>14451.26</v>
      </c>
      <c r="H28" s="5">
        <v>2.25</v>
      </c>
    </row>
    <row r="29" spans="2:8" x14ac:dyDescent="0.25">
      <c r="B29" s="2" t="s">
        <v>2704</v>
      </c>
      <c r="C29" s="4" t="s">
        <v>140</v>
      </c>
      <c r="D29" s="2" t="s">
        <v>246</v>
      </c>
      <c r="E29" s="2" t="s">
        <v>607</v>
      </c>
      <c r="F29" s="5">
        <v>350000</v>
      </c>
      <c r="G29" s="5">
        <v>14375.73</v>
      </c>
      <c r="H29" s="5">
        <v>2.2400000000000002</v>
      </c>
    </row>
    <row r="30" spans="2:8" x14ac:dyDescent="0.25">
      <c r="B30" s="2" t="s">
        <v>2714</v>
      </c>
      <c r="C30" s="4" t="s">
        <v>140</v>
      </c>
      <c r="D30" s="2" t="s">
        <v>390</v>
      </c>
      <c r="E30" s="2" t="s">
        <v>634</v>
      </c>
      <c r="F30" s="5">
        <v>800000</v>
      </c>
      <c r="G30" s="5">
        <v>13896.4</v>
      </c>
      <c r="H30" s="5">
        <v>2.16</v>
      </c>
    </row>
    <row r="31" spans="2:8" x14ac:dyDescent="0.25">
      <c r="B31" s="2" t="s">
        <v>366</v>
      </c>
      <c r="C31" s="4" t="s">
        <v>140</v>
      </c>
      <c r="D31" s="2" t="s">
        <v>271</v>
      </c>
      <c r="E31" s="2" t="s">
        <v>367</v>
      </c>
      <c r="F31" s="5">
        <v>1541524</v>
      </c>
      <c r="G31" s="5">
        <v>13872.17</v>
      </c>
      <c r="H31" s="5">
        <v>2.16</v>
      </c>
    </row>
    <row r="32" spans="2:8" x14ac:dyDescent="0.25">
      <c r="B32" s="2" t="s">
        <v>2812</v>
      </c>
      <c r="C32" s="4" t="s">
        <v>140</v>
      </c>
      <c r="D32" s="2" t="s">
        <v>261</v>
      </c>
      <c r="E32" s="2" t="s">
        <v>800</v>
      </c>
      <c r="F32" s="5">
        <v>2200000</v>
      </c>
      <c r="G32" s="5">
        <v>13763.2</v>
      </c>
      <c r="H32" s="5">
        <v>2.14</v>
      </c>
    </row>
    <row r="33" spans="2:8" x14ac:dyDescent="0.25">
      <c r="B33" s="2" t="s">
        <v>2673</v>
      </c>
      <c r="C33" s="4" t="s">
        <v>140</v>
      </c>
      <c r="D33" s="2" t="s">
        <v>261</v>
      </c>
      <c r="E33" s="2" t="s">
        <v>551</v>
      </c>
      <c r="F33" s="5">
        <v>4202000</v>
      </c>
      <c r="G33" s="5">
        <v>12152.18</v>
      </c>
      <c r="H33" s="5">
        <v>1.89</v>
      </c>
    </row>
    <row r="34" spans="2:8" x14ac:dyDescent="0.25">
      <c r="B34" s="2" t="s">
        <v>1983</v>
      </c>
      <c r="C34" s="4" t="s">
        <v>140</v>
      </c>
      <c r="D34" s="2" t="s">
        <v>225</v>
      </c>
      <c r="E34" s="2" t="s">
        <v>228</v>
      </c>
      <c r="F34" s="5">
        <v>314205</v>
      </c>
      <c r="G34" s="5">
        <v>11989.91</v>
      </c>
      <c r="H34" s="5">
        <v>1.86</v>
      </c>
    </row>
    <row r="35" spans="2:8" x14ac:dyDescent="0.25">
      <c r="B35" s="2" t="s">
        <v>2552</v>
      </c>
      <c r="C35" s="4" t="s">
        <v>140</v>
      </c>
      <c r="D35" s="2" t="s">
        <v>234</v>
      </c>
      <c r="E35" s="2" t="s">
        <v>235</v>
      </c>
      <c r="F35" s="5">
        <v>330000</v>
      </c>
      <c r="G35" s="5">
        <v>11483.18</v>
      </c>
      <c r="H35" s="5">
        <v>1.79</v>
      </c>
    </row>
    <row r="36" spans="2:8" x14ac:dyDescent="0.25">
      <c r="B36" s="2" t="s">
        <v>1980</v>
      </c>
      <c r="C36" s="4" t="s">
        <v>140</v>
      </c>
      <c r="D36" s="2" t="s">
        <v>242</v>
      </c>
      <c r="E36" s="2" t="s">
        <v>270</v>
      </c>
      <c r="F36" s="5">
        <v>450000</v>
      </c>
      <c r="G36" s="5">
        <v>11449.35</v>
      </c>
      <c r="H36" s="5">
        <v>1.78</v>
      </c>
    </row>
    <row r="37" spans="2:8" x14ac:dyDescent="0.25">
      <c r="B37" s="2" t="s">
        <v>2651</v>
      </c>
      <c r="C37" s="4" t="s">
        <v>140</v>
      </c>
      <c r="D37" s="2" t="s">
        <v>242</v>
      </c>
      <c r="E37" s="2" t="s">
        <v>511</v>
      </c>
      <c r="F37" s="5">
        <v>1100000</v>
      </c>
      <c r="G37" s="5">
        <v>11200.2</v>
      </c>
      <c r="H37" s="5">
        <v>1.74</v>
      </c>
    </row>
    <row r="38" spans="2:8" x14ac:dyDescent="0.25">
      <c r="B38" s="2" t="s">
        <v>2682</v>
      </c>
      <c r="C38" s="4" t="s">
        <v>140</v>
      </c>
      <c r="D38" s="2" t="s">
        <v>248</v>
      </c>
      <c r="E38" s="2" t="s">
        <v>578</v>
      </c>
      <c r="F38" s="5">
        <v>700000</v>
      </c>
      <c r="G38" s="5">
        <v>10537.45</v>
      </c>
      <c r="H38" s="5">
        <v>1.64</v>
      </c>
    </row>
    <row r="39" spans="2:8" x14ac:dyDescent="0.25">
      <c r="B39" s="2" t="s">
        <v>1984</v>
      </c>
      <c r="C39" s="4" t="s">
        <v>140</v>
      </c>
      <c r="D39" s="2" t="s">
        <v>231</v>
      </c>
      <c r="E39" s="2" t="s">
        <v>232</v>
      </c>
      <c r="F39" s="5">
        <v>2303000</v>
      </c>
      <c r="G39" s="5">
        <v>10168.9</v>
      </c>
      <c r="H39" s="5">
        <v>1.58</v>
      </c>
    </row>
    <row r="40" spans="2:8" x14ac:dyDescent="0.25">
      <c r="B40" s="2" t="s">
        <v>2830</v>
      </c>
      <c r="C40" s="4" t="s">
        <v>140</v>
      </c>
      <c r="D40" s="2" t="s">
        <v>280</v>
      </c>
      <c r="E40" s="2" t="s">
        <v>844</v>
      </c>
      <c r="F40" s="5">
        <v>5203000</v>
      </c>
      <c r="G40" s="5">
        <v>9464.26</v>
      </c>
      <c r="H40" s="5">
        <v>1.47</v>
      </c>
    </row>
    <row r="41" spans="2:8" x14ac:dyDescent="0.25">
      <c r="B41" s="2" t="s">
        <v>2738</v>
      </c>
      <c r="C41" s="4" t="s">
        <v>140</v>
      </c>
      <c r="D41" s="2" t="s">
        <v>419</v>
      </c>
      <c r="E41" s="2" t="s">
        <v>695</v>
      </c>
      <c r="F41" s="5">
        <v>5200000</v>
      </c>
      <c r="G41" s="5">
        <v>9146.7999999999993</v>
      </c>
      <c r="H41" s="5">
        <v>1.42</v>
      </c>
    </row>
    <row r="42" spans="2:8" x14ac:dyDescent="0.25">
      <c r="B42" s="2" t="s">
        <v>2587</v>
      </c>
      <c r="C42" s="4" t="s">
        <v>140</v>
      </c>
      <c r="D42" s="2" t="s">
        <v>263</v>
      </c>
      <c r="E42" s="2" t="s">
        <v>321</v>
      </c>
      <c r="F42" s="5">
        <v>102329</v>
      </c>
      <c r="G42" s="5">
        <v>8392.51</v>
      </c>
      <c r="H42" s="5">
        <v>1.31</v>
      </c>
    </row>
    <row r="43" spans="2:8" x14ac:dyDescent="0.25">
      <c r="B43" s="2" t="s">
        <v>2550</v>
      </c>
      <c r="C43" s="4" t="s">
        <v>140</v>
      </c>
      <c r="D43" s="2" t="s">
        <v>225</v>
      </c>
      <c r="E43" s="2" t="s">
        <v>226</v>
      </c>
      <c r="F43" s="5">
        <v>500000</v>
      </c>
      <c r="G43" s="5">
        <v>8304.5</v>
      </c>
      <c r="H43" s="5">
        <v>1.29</v>
      </c>
    </row>
    <row r="44" spans="2:8" x14ac:dyDescent="0.25">
      <c r="B44" s="2" t="s">
        <v>2589</v>
      </c>
      <c r="C44" s="4" t="s">
        <v>140</v>
      </c>
      <c r="D44" s="2" t="s">
        <v>313</v>
      </c>
      <c r="E44" s="2" t="s">
        <v>323</v>
      </c>
      <c r="F44" s="5">
        <v>4500000</v>
      </c>
      <c r="G44" s="5">
        <v>8093.25</v>
      </c>
      <c r="H44" s="5">
        <v>1.26</v>
      </c>
    </row>
    <row r="45" spans="2:8" x14ac:dyDescent="0.25">
      <c r="B45" s="2" t="s">
        <v>2584</v>
      </c>
      <c r="C45" s="4" t="s">
        <v>140</v>
      </c>
      <c r="D45" s="2" t="s">
        <v>313</v>
      </c>
      <c r="E45" s="2" t="s">
        <v>314</v>
      </c>
      <c r="F45" s="5">
        <v>1515879</v>
      </c>
      <c r="G45" s="5">
        <v>7643.82</v>
      </c>
      <c r="H45" s="5">
        <v>1.19</v>
      </c>
    </row>
    <row r="46" spans="2:8" x14ac:dyDescent="0.25">
      <c r="B46" s="2" t="s">
        <v>2585</v>
      </c>
      <c r="C46" s="4" t="s">
        <v>140</v>
      </c>
      <c r="D46" s="2" t="s">
        <v>263</v>
      </c>
      <c r="E46" s="2" t="s">
        <v>315</v>
      </c>
      <c r="F46" s="5">
        <v>247628</v>
      </c>
      <c r="G46" s="5">
        <v>7522.2</v>
      </c>
      <c r="H46" s="5">
        <v>1.17</v>
      </c>
    </row>
    <row r="47" spans="2:8" x14ac:dyDescent="0.25">
      <c r="B47" s="2" t="s">
        <v>2831</v>
      </c>
      <c r="C47" s="4" t="s">
        <v>140</v>
      </c>
      <c r="D47" s="2" t="s">
        <v>290</v>
      </c>
      <c r="E47" s="2" t="s">
        <v>845</v>
      </c>
      <c r="F47" s="5">
        <v>1950000</v>
      </c>
      <c r="G47" s="5">
        <v>7173.08</v>
      </c>
      <c r="H47" s="5">
        <v>1.1200000000000001</v>
      </c>
    </row>
    <row r="48" spans="2:8" x14ac:dyDescent="0.25">
      <c r="B48" s="2" t="s">
        <v>2702</v>
      </c>
      <c r="C48" s="4" t="s">
        <v>140</v>
      </c>
      <c r="D48" s="2" t="s">
        <v>248</v>
      </c>
      <c r="E48" s="2" t="s">
        <v>601</v>
      </c>
      <c r="F48" s="5">
        <v>327937</v>
      </c>
      <c r="G48" s="5">
        <v>7130.17</v>
      </c>
      <c r="H48" s="5">
        <v>1.1100000000000001</v>
      </c>
    </row>
    <row r="49" spans="2:8" x14ac:dyDescent="0.25">
      <c r="B49" s="2" t="s">
        <v>2671</v>
      </c>
      <c r="C49" s="4" t="s">
        <v>140</v>
      </c>
      <c r="D49" s="2" t="s">
        <v>220</v>
      </c>
      <c r="E49" s="2" t="s">
        <v>549</v>
      </c>
      <c r="F49" s="5">
        <v>3000000</v>
      </c>
      <c r="G49" s="5">
        <v>6870</v>
      </c>
      <c r="H49" s="5">
        <v>1.07</v>
      </c>
    </row>
    <row r="50" spans="2:8" x14ac:dyDescent="0.25">
      <c r="B50" s="2" t="s">
        <v>2722</v>
      </c>
      <c r="C50" s="4" t="s">
        <v>140</v>
      </c>
      <c r="D50" s="2" t="s">
        <v>225</v>
      </c>
      <c r="E50" s="2" t="s">
        <v>642</v>
      </c>
      <c r="F50" s="5">
        <v>100000</v>
      </c>
      <c r="G50" s="5">
        <v>6521.1</v>
      </c>
      <c r="H50" s="5">
        <v>1.01</v>
      </c>
    </row>
    <row r="51" spans="2:8" x14ac:dyDescent="0.25">
      <c r="B51" s="2" t="s">
        <v>2623</v>
      </c>
      <c r="C51" s="4" t="s">
        <v>140</v>
      </c>
      <c r="D51" s="2" t="s">
        <v>396</v>
      </c>
      <c r="E51" s="2" t="s">
        <v>398</v>
      </c>
      <c r="F51" s="5">
        <v>375000</v>
      </c>
      <c r="G51" s="5">
        <v>6193.31</v>
      </c>
      <c r="H51" s="5">
        <v>0.96</v>
      </c>
    </row>
    <row r="52" spans="2:8" x14ac:dyDescent="0.25">
      <c r="B52" s="2" t="s">
        <v>2555</v>
      </c>
      <c r="C52" s="4" t="s">
        <v>140</v>
      </c>
      <c r="D52" s="2" t="s">
        <v>240</v>
      </c>
      <c r="E52" s="2" t="s">
        <v>241</v>
      </c>
      <c r="F52" s="5">
        <v>180000</v>
      </c>
      <c r="G52" s="5">
        <v>5726.25</v>
      </c>
      <c r="H52" s="5">
        <v>0.89</v>
      </c>
    </row>
    <row r="53" spans="2:8" x14ac:dyDescent="0.25">
      <c r="B53" s="2" t="s">
        <v>2556</v>
      </c>
      <c r="C53" s="4" t="s">
        <v>140</v>
      </c>
      <c r="D53" s="2" t="s">
        <v>242</v>
      </c>
      <c r="E53" s="2" t="s">
        <v>243</v>
      </c>
      <c r="F53" s="5">
        <v>56000</v>
      </c>
      <c r="G53" s="5">
        <v>5693.72</v>
      </c>
      <c r="H53" s="5">
        <v>0.89</v>
      </c>
    </row>
    <row r="54" spans="2:8" x14ac:dyDescent="0.25">
      <c r="B54" s="2" t="s">
        <v>1952</v>
      </c>
      <c r="C54" s="4" t="s">
        <v>140</v>
      </c>
      <c r="D54" s="2" t="s">
        <v>220</v>
      </c>
      <c r="E54" s="2" t="s">
        <v>236</v>
      </c>
      <c r="F54" s="5">
        <v>290000</v>
      </c>
      <c r="G54" s="5">
        <v>5293.23</v>
      </c>
      <c r="H54" s="5">
        <v>0.82</v>
      </c>
    </row>
    <row r="55" spans="2:8" x14ac:dyDescent="0.25">
      <c r="B55" s="2" t="s">
        <v>2832</v>
      </c>
      <c r="C55" s="4" t="s">
        <v>140</v>
      </c>
      <c r="D55" s="2" t="s">
        <v>238</v>
      </c>
      <c r="E55" s="2" t="s">
        <v>846</v>
      </c>
      <c r="F55" s="5">
        <v>127832</v>
      </c>
      <c r="G55" s="5">
        <v>4982.96</v>
      </c>
      <c r="H55" s="5">
        <v>0.77</v>
      </c>
    </row>
    <row r="56" spans="2:8" x14ac:dyDescent="0.25">
      <c r="B56" s="2" t="s">
        <v>2607</v>
      </c>
      <c r="C56" s="4" t="s">
        <v>140</v>
      </c>
      <c r="D56" s="2" t="s">
        <v>229</v>
      </c>
      <c r="E56" s="2" t="s">
        <v>348</v>
      </c>
      <c r="F56" s="5">
        <v>181800</v>
      </c>
      <c r="G56" s="5">
        <v>4748.9799999999996</v>
      </c>
      <c r="H56" s="5">
        <v>0.74</v>
      </c>
    </row>
    <row r="57" spans="2:8" x14ac:dyDescent="0.25">
      <c r="B57" s="2" t="s">
        <v>2833</v>
      </c>
      <c r="C57" s="4" t="s">
        <v>140</v>
      </c>
      <c r="D57" s="2" t="s">
        <v>288</v>
      </c>
      <c r="E57" s="2" t="s">
        <v>847</v>
      </c>
      <c r="F57" s="5">
        <v>502392</v>
      </c>
      <c r="G57" s="5">
        <v>3770.45</v>
      </c>
      <c r="H57" s="5">
        <v>0.59</v>
      </c>
    </row>
    <row r="58" spans="2:8" x14ac:dyDescent="0.25">
      <c r="B58" s="2" t="s">
        <v>2690</v>
      </c>
      <c r="C58" s="4" t="s">
        <v>140</v>
      </c>
      <c r="D58" s="2" t="s">
        <v>248</v>
      </c>
      <c r="E58" s="2" t="s">
        <v>587</v>
      </c>
      <c r="F58" s="5">
        <v>62937</v>
      </c>
      <c r="G58" s="5">
        <v>3144.36</v>
      </c>
      <c r="H58" s="5">
        <v>0.49</v>
      </c>
    </row>
    <row r="59" spans="2:8" x14ac:dyDescent="0.25">
      <c r="B59" s="2" t="s">
        <v>2559</v>
      </c>
      <c r="C59" s="4" t="s">
        <v>140</v>
      </c>
      <c r="D59" s="2" t="s">
        <v>248</v>
      </c>
      <c r="E59" s="2" t="s">
        <v>249</v>
      </c>
      <c r="F59" s="5">
        <v>50000</v>
      </c>
      <c r="G59" s="5">
        <v>3060.58</v>
      </c>
      <c r="H59" s="5">
        <v>0.48</v>
      </c>
    </row>
    <row r="60" spans="2:8" x14ac:dyDescent="0.25">
      <c r="B60" s="2" t="s">
        <v>2561</v>
      </c>
      <c r="C60" s="4" t="s">
        <v>140</v>
      </c>
      <c r="D60" s="2" t="s">
        <v>231</v>
      </c>
      <c r="E60" s="2" t="s">
        <v>256</v>
      </c>
      <c r="F60" s="5">
        <v>115000</v>
      </c>
      <c r="G60" s="5">
        <v>2853.78</v>
      </c>
      <c r="H60" s="5">
        <v>0.44</v>
      </c>
    </row>
    <row r="61" spans="2:8" x14ac:dyDescent="0.25">
      <c r="B61" s="2" t="s">
        <v>450</v>
      </c>
      <c r="C61" s="4" t="s">
        <v>140</v>
      </c>
      <c r="D61" s="2" t="s">
        <v>261</v>
      </c>
      <c r="E61" s="2" t="s">
        <v>451</v>
      </c>
      <c r="F61" s="5">
        <v>970000</v>
      </c>
      <c r="G61" s="5">
        <v>2408.0300000000002</v>
      </c>
      <c r="H61" s="5">
        <v>0.37</v>
      </c>
    </row>
    <row r="62" spans="2:8" x14ac:dyDescent="0.25">
      <c r="B62" s="2" t="s">
        <v>2574</v>
      </c>
      <c r="C62" s="4" t="s">
        <v>140</v>
      </c>
      <c r="D62" s="2" t="s">
        <v>248</v>
      </c>
      <c r="E62" s="2" t="s">
        <v>284</v>
      </c>
      <c r="F62" s="5">
        <v>27375</v>
      </c>
      <c r="G62" s="5">
        <v>1004.83</v>
      </c>
      <c r="H62" s="5">
        <v>0.16</v>
      </c>
    </row>
    <row r="63" spans="2:8" x14ac:dyDescent="0.25">
      <c r="B63" s="2" t="s">
        <v>2772</v>
      </c>
      <c r="C63" s="4" t="s">
        <v>140</v>
      </c>
      <c r="D63" s="2" t="s">
        <v>390</v>
      </c>
      <c r="E63" s="2" t="s">
        <v>753</v>
      </c>
      <c r="F63" s="5">
        <v>103571</v>
      </c>
      <c r="G63" s="5">
        <v>797.44</v>
      </c>
      <c r="H63" s="5">
        <v>0.12</v>
      </c>
    </row>
    <row r="64" spans="2:8" x14ac:dyDescent="0.25">
      <c r="B64" s="3" t="s">
        <v>200</v>
      </c>
      <c r="C64" s="15"/>
      <c r="D64" s="3"/>
      <c r="E64" s="3"/>
      <c r="F64" s="11"/>
      <c r="G64" s="11">
        <f>SUM(G12:G63)</f>
        <v>604198.54999999981</v>
      </c>
      <c r="H64" s="11">
        <f>SUM(H12:H63)</f>
        <v>93.96</v>
      </c>
    </row>
    <row r="65" spans="2:8" x14ac:dyDescent="0.25">
      <c r="B65" s="3" t="s">
        <v>201</v>
      </c>
      <c r="C65" s="15"/>
      <c r="D65" s="3"/>
      <c r="E65" s="3"/>
      <c r="F65" s="11"/>
      <c r="G65" s="11">
        <v>6395</v>
      </c>
      <c r="H65" s="11">
        <v>0.99</v>
      </c>
    </row>
    <row r="66" spans="2:8" x14ac:dyDescent="0.25">
      <c r="B66" s="3" t="s">
        <v>491</v>
      </c>
      <c r="C66" s="15"/>
      <c r="D66" s="3"/>
      <c r="E66" s="3"/>
      <c r="F66" s="11"/>
      <c r="G66" s="11">
        <v>22416.85</v>
      </c>
      <c r="H66" s="11">
        <v>3.49</v>
      </c>
    </row>
    <row r="67" spans="2:8" x14ac:dyDescent="0.25">
      <c r="B67" s="3" t="s">
        <v>142</v>
      </c>
      <c r="C67" s="15"/>
      <c r="D67" s="3"/>
      <c r="E67" s="3"/>
      <c r="F67" s="11"/>
      <c r="G67" s="11">
        <v>633010.4</v>
      </c>
      <c r="H67" s="11">
        <v>98.44</v>
      </c>
    </row>
    <row r="68" spans="2:8" x14ac:dyDescent="0.25">
      <c r="B68" s="3" t="s">
        <v>143</v>
      </c>
      <c r="C68" s="15"/>
      <c r="D68" s="3"/>
      <c r="E68" s="3"/>
      <c r="F68" s="11"/>
      <c r="G68" s="11">
        <v>10061.709741389939</v>
      </c>
      <c r="H68" s="11">
        <v>1.5600000000000023</v>
      </c>
    </row>
    <row r="69" spans="2:8" x14ac:dyDescent="0.25">
      <c r="B69" s="3" t="s">
        <v>144</v>
      </c>
      <c r="C69" s="15"/>
      <c r="D69" s="3"/>
      <c r="E69" s="3"/>
      <c r="F69" s="11"/>
      <c r="G69" s="11">
        <v>643072.10974138998</v>
      </c>
      <c r="H69" s="11">
        <v>100</v>
      </c>
    </row>
    <row r="70" spans="2:8" x14ac:dyDescent="0.25">
      <c r="B70" s="2" t="s">
        <v>145</v>
      </c>
    </row>
    <row r="71" spans="2:8" x14ac:dyDescent="0.25">
      <c r="B71" s="3" t="s">
        <v>146</v>
      </c>
    </row>
    <row r="72" spans="2:8" x14ac:dyDescent="0.25">
      <c r="B72" s="3" t="s">
        <v>147</v>
      </c>
      <c r="C72" s="4" t="s">
        <v>148</v>
      </c>
    </row>
    <row r="73" spans="2:8" x14ac:dyDescent="0.25">
      <c r="B73" s="3" t="s">
        <v>150</v>
      </c>
      <c r="C73" s="4" t="s">
        <v>149</v>
      </c>
    </row>
    <row r="74" spans="2:8" x14ac:dyDescent="0.25">
      <c r="B74" s="3" t="s">
        <v>202</v>
      </c>
      <c r="C74" s="4" t="s">
        <v>149</v>
      </c>
    </row>
    <row r="75" spans="2:8" x14ac:dyDescent="0.25">
      <c r="B75" s="3" t="s">
        <v>151</v>
      </c>
      <c r="C75" s="4" t="s">
        <v>152</v>
      </c>
    </row>
    <row r="76" spans="2:8" x14ac:dyDescent="0.25">
      <c r="B76" s="3" t="s">
        <v>848</v>
      </c>
      <c r="C76" s="15"/>
    </row>
    <row r="77" spans="2:8" x14ac:dyDescent="0.25">
      <c r="B77" s="3" t="s">
        <v>849</v>
      </c>
      <c r="C77" s="15"/>
    </row>
    <row r="78" spans="2:8" x14ac:dyDescent="0.25">
      <c r="B78" s="3" t="s">
        <v>850</v>
      </c>
      <c r="C78" s="15"/>
    </row>
    <row r="79" spans="2:8" x14ac:dyDescent="0.25">
      <c r="B79" s="3" t="s">
        <v>851</v>
      </c>
      <c r="C79" s="15"/>
    </row>
    <row r="80" spans="2:8" x14ac:dyDescent="0.25">
      <c r="B80" s="3" t="s">
        <v>852</v>
      </c>
      <c r="C80" s="15"/>
    </row>
    <row r="81" spans="2:3" x14ac:dyDescent="0.25">
      <c r="B81" s="3" t="s">
        <v>853</v>
      </c>
      <c r="C81" s="15"/>
    </row>
    <row r="82" spans="2:3" x14ac:dyDescent="0.25">
      <c r="B82" s="3" t="s">
        <v>854</v>
      </c>
      <c r="C82" s="15"/>
    </row>
    <row r="83" spans="2:3" x14ac:dyDescent="0.25">
      <c r="B83" s="3" t="s">
        <v>855</v>
      </c>
      <c r="C83" s="15"/>
    </row>
    <row r="84" spans="2:3" x14ac:dyDescent="0.25">
      <c r="B84" s="3" t="s">
        <v>415</v>
      </c>
      <c r="C84" s="15"/>
    </row>
    <row r="85" spans="2:3" x14ac:dyDescent="0.25">
      <c r="B85" s="2" t="s">
        <v>153</v>
      </c>
    </row>
    <row r="86" spans="2:3" x14ac:dyDescent="0.25">
      <c r="B86" s="2" t="s">
        <v>204</v>
      </c>
    </row>
    <row r="89" spans="2:3" x14ac:dyDescent="0.25">
      <c r="B89" s="13" t="s">
        <v>2546</v>
      </c>
      <c r="C89" s="14"/>
    </row>
    <row r="90" spans="2:3" ht="30" x14ac:dyDescent="0.25">
      <c r="B90" s="13" t="s">
        <v>205</v>
      </c>
      <c r="C90" s="153" t="s">
        <v>206</v>
      </c>
    </row>
    <row r="91" spans="2:3" x14ac:dyDescent="0.25">
      <c r="B91" s="105" t="s">
        <v>207</v>
      </c>
      <c r="C91" s="111" t="s">
        <v>3515</v>
      </c>
    </row>
    <row r="92" spans="2:3" x14ac:dyDescent="0.25">
      <c r="B92" s="105" t="s">
        <v>208</v>
      </c>
      <c r="C92" s="111" t="s">
        <v>3515</v>
      </c>
    </row>
    <row r="93" spans="2:3" x14ac:dyDescent="0.25">
      <c r="B93" s="105" t="s">
        <v>209</v>
      </c>
      <c r="C93" s="111" t="s">
        <v>3515</v>
      </c>
    </row>
    <row r="94" spans="2:3" x14ac:dyDescent="0.25">
      <c r="B94" s="105" t="s">
        <v>210</v>
      </c>
      <c r="C94" s="111" t="s">
        <v>3515</v>
      </c>
    </row>
    <row r="95" spans="2:3" x14ac:dyDescent="0.25">
      <c r="B95" s="105" t="s">
        <v>211</v>
      </c>
      <c r="C95" s="111" t="s">
        <v>3515</v>
      </c>
    </row>
    <row r="96" spans="2:3" x14ac:dyDescent="0.25">
      <c r="B96" s="105" t="s">
        <v>212</v>
      </c>
      <c r="C96" s="111" t="s">
        <v>3515</v>
      </c>
    </row>
    <row r="97" spans="2:7" x14ac:dyDescent="0.25">
      <c r="B97" s="13" t="s">
        <v>213</v>
      </c>
      <c r="C97" s="111" t="s">
        <v>3515</v>
      </c>
    </row>
    <row r="99" spans="2:7" x14ac:dyDescent="0.25">
      <c r="B99" s="105" t="s">
        <v>154</v>
      </c>
      <c r="C99" s="6"/>
      <c r="D99" s="105"/>
    </row>
    <row r="100" spans="2:7" ht="30" x14ac:dyDescent="0.25">
      <c r="B100" s="7" t="s">
        <v>155</v>
      </c>
      <c r="C100" s="8" t="s">
        <v>156</v>
      </c>
      <c r="D100" s="7" t="s">
        <v>157</v>
      </c>
    </row>
    <row r="101" spans="2:7" x14ac:dyDescent="0.25">
      <c r="B101" s="105" t="s">
        <v>149</v>
      </c>
      <c r="C101" s="6" t="s">
        <v>149</v>
      </c>
      <c r="D101" s="105" t="s">
        <v>149</v>
      </c>
    </row>
    <row r="103" spans="2:7" x14ac:dyDescent="0.25">
      <c r="B103" s="13" t="s">
        <v>158</v>
      </c>
      <c r="C103" s="23">
        <v>45322</v>
      </c>
      <c r="D103" s="105"/>
      <c r="E103" s="16"/>
      <c r="F103" s="22"/>
    </row>
    <row r="104" spans="2:7" x14ac:dyDescent="0.25">
      <c r="B104" s="13" t="s">
        <v>159</v>
      </c>
      <c r="C104" s="14" t="s">
        <v>160</v>
      </c>
      <c r="D104" s="13" t="s">
        <v>161</v>
      </c>
      <c r="E104" s="17" t="s">
        <v>162</v>
      </c>
      <c r="F104" s="12" t="s">
        <v>163</v>
      </c>
      <c r="G104" s="11"/>
    </row>
    <row r="105" spans="2:7" x14ac:dyDescent="0.25">
      <c r="B105" s="20" t="s">
        <v>149</v>
      </c>
      <c r="C105" s="21" t="s">
        <v>149</v>
      </c>
      <c r="D105" s="20" t="s">
        <v>149</v>
      </c>
      <c r="E105" s="19" t="s">
        <v>149</v>
      </c>
      <c r="F105" s="18" t="s">
        <v>149</v>
      </c>
    </row>
    <row r="108" spans="2:7" x14ac:dyDescent="0.25">
      <c r="B108" s="3" t="s">
        <v>164</v>
      </c>
    </row>
    <row r="109" spans="2:7" x14ac:dyDescent="0.25">
      <c r="B109" s="3"/>
    </row>
    <row r="110" spans="2:7" x14ac:dyDescent="0.25">
      <c r="B110" s="3" t="s">
        <v>165</v>
      </c>
    </row>
    <row r="111" spans="2:7" x14ac:dyDescent="0.25">
      <c r="B111" s="13" t="s">
        <v>166</v>
      </c>
      <c r="C111" s="14" t="s">
        <v>167</v>
      </c>
      <c r="D111" s="3"/>
    </row>
    <row r="112" spans="2:7" x14ac:dyDescent="0.25">
      <c r="B112" s="105" t="s">
        <v>149</v>
      </c>
      <c r="C112" s="6" t="s">
        <v>149</v>
      </c>
    </row>
    <row r="114" spans="2:7" x14ac:dyDescent="0.25">
      <c r="B114" s="13" t="s">
        <v>168</v>
      </c>
      <c r="C114" s="14" t="s">
        <v>167</v>
      </c>
    </row>
    <row r="115" spans="2:7" x14ac:dyDescent="0.25">
      <c r="B115" s="105" t="s">
        <v>149</v>
      </c>
      <c r="C115" s="6" t="s">
        <v>149</v>
      </c>
    </row>
    <row r="117" spans="2:7" x14ac:dyDescent="0.25">
      <c r="B117" s="13" t="s">
        <v>149</v>
      </c>
      <c r="C117" s="14" t="s">
        <v>149</v>
      </c>
    </row>
    <row r="118" spans="2:7" x14ac:dyDescent="0.25">
      <c r="B118" s="105" t="s">
        <v>149</v>
      </c>
      <c r="C118" s="6" t="s">
        <v>149</v>
      </c>
    </row>
    <row r="120" spans="2:7" x14ac:dyDescent="0.25">
      <c r="B120" s="17" t="s">
        <v>169</v>
      </c>
      <c r="C120" s="14" t="s">
        <v>170</v>
      </c>
    </row>
    <row r="121" spans="2:7" x14ac:dyDescent="0.25">
      <c r="B121" s="16" t="s">
        <v>149</v>
      </c>
      <c r="C121" s="6" t="s">
        <v>149</v>
      </c>
    </row>
    <row r="123" spans="2:7" x14ac:dyDescent="0.25">
      <c r="B123" s="13" t="s">
        <v>171</v>
      </c>
      <c r="C123" s="14" t="s">
        <v>149</v>
      </c>
    </row>
    <row r="125" spans="2:7" x14ac:dyDescent="0.25">
      <c r="B125" s="13" t="s">
        <v>172</v>
      </c>
      <c r="C125" s="23">
        <v>45322</v>
      </c>
      <c r="D125" s="105"/>
      <c r="E125" s="16"/>
      <c r="F125" s="22"/>
    </row>
    <row r="126" spans="2:7" x14ac:dyDescent="0.25">
      <c r="B126" s="13" t="s">
        <v>159</v>
      </c>
      <c r="C126" s="14" t="s">
        <v>160</v>
      </c>
      <c r="D126" s="13" t="s">
        <v>161</v>
      </c>
      <c r="E126" s="17" t="s">
        <v>162</v>
      </c>
      <c r="F126" s="12" t="s">
        <v>163</v>
      </c>
      <c r="G126" s="11"/>
    </row>
    <row r="127" spans="2:7" x14ac:dyDescent="0.25">
      <c r="B127" s="20" t="s">
        <v>149</v>
      </c>
      <c r="C127" s="21" t="s">
        <v>149</v>
      </c>
      <c r="D127" s="20" t="s">
        <v>149</v>
      </c>
      <c r="E127" s="19" t="s">
        <v>149</v>
      </c>
      <c r="F127" s="18" t="s">
        <v>149</v>
      </c>
    </row>
    <row r="128" spans="2:7" x14ac:dyDescent="0.25">
      <c r="B128" s="3" t="s">
        <v>164</v>
      </c>
    </row>
    <row r="129" spans="2:4" x14ac:dyDescent="0.25">
      <c r="B129" s="3"/>
    </row>
    <row r="130" spans="2:4" x14ac:dyDescent="0.25">
      <c r="B130" s="3" t="s">
        <v>165</v>
      </c>
    </row>
    <row r="131" spans="2:4" x14ac:dyDescent="0.25">
      <c r="B131" s="13" t="s">
        <v>166</v>
      </c>
      <c r="C131" s="14" t="s">
        <v>167</v>
      </c>
      <c r="D131" s="3"/>
    </row>
    <row r="132" spans="2:4" x14ac:dyDescent="0.25">
      <c r="B132" s="105" t="s">
        <v>149</v>
      </c>
      <c r="C132" s="6" t="s">
        <v>149</v>
      </c>
    </row>
    <row r="134" spans="2:4" x14ac:dyDescent="0.25">
      <c r="B134" s="13" t="s">
        <v>168</v>
      </c>
      <c r="C134" s="14" t="s">
        <v>167</v>
      </c>
    </row>
    <row r="135" spans="2:4" x14ac:dyDescent="0.25">
      <c r="B135" s="105" t="s">
        <v>149</v>
      </c>
      <c r="C135" s="6" t="s">
        <v>149</v>
      </c>
    </row>
    <row r="137" spans="2:4" x14ac:dyDescent="0.25">
      <c r="B137" s="13" t="s">
        <v>149</v>
      </c>
      <c r="C137" s="14" t="s">
        <v>149</v>
      </c>
    </row>
    <row r="138" spans="2:4" x14ac:dyDescent="0.25">
      <c r="B138" s="105" t="s">
        <v>149</v>
      </c>
      <c r="C138" s="6" t="s">
        <v>149</v>
      </c>
    </row>
    <row r="140" spans="2:4" x14ac:dyDescent="0.25">
      <c r="B140" s="17" t="s">
        <v>169</v>
      </c>
      <c r="C140" s="14" t="s">
        <v>170</v>
      </c>
    </row>
    <row r="141" spans="2:4" x14ac:dyDescent="0.25">
      <c r="B141" s="16" t="s">
        <v>149</v>
      </c>
      <c r="C141" s="6" t="s">
        <v>149</v>
      </c>
    </row>
    <row r="143" spans="2:4" x14ac:dyDescent="0.25">
      <c r="B143" s="13" t="s">
        <v>171</v>
      </c>
      <c r="C143" s="14" t="s">
        <v>149</v>
      </c>
    </row>
    <row r="146" spans="2:80" x14ac:dyDescent="0.25">
      <c r="B146" s="3" t="s">
        <v>173</v>
      </c>
    </row>
    <row r="148" spans="2:80" x14ac:dyDescent="0.25">
      <c r="B148" s="13" t="s">
        <v>159</v>
      </c>
      <c r="C148" s="14" t="s">
        <v>174</v>
      </c>
      <c r="D148" s="13" t="s">
        <v>175</v>
      </c>
      <c r="E148" s="13" t="s">
        <v>176</v>
      </c>
      <c r="F148" s="11"/>
    </row>
    <row r="149" spans="2:80" x14ac:dyDescent="0.25">
      <c r="B149" s="105" t="s">
        <v>149</v>
      </c>
      <c r="C149" s="6" t="s">
        <v>149</v>
      </c>
      <c r="D149" s="105" t="s">
        <v>149</v>
      </c>
      <c r="E149" s="105" t="s">
        <v>149</v>
      </c>
    </row>
    <row r="152" spans="2:80" x14ac:dyDescent="0.25">
      <c r="B152" s="3" t="s">
        <v>177</v>
      </c>
      <c r="C152" s="15" t="s">
        <v>149</v>
      </c>
      <c r="D152" s="3"/>
      <c r="E152" s="3"/>
      <c r="F152" s="11"/>
      <c r="G152" s="11"/>
      <c r="H152" s="11"/>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x14ac:dyDescent="0.25">
      <c r="B154" s="3" t="s">
        <v>178</v>
      </c>
    </row>
    <row r="156" spans="2:80" x14ac:dyDescent="0.25">
      <c r="B156" s="13" t="s">
        <v>179</v>
      </c>
      <c r="C156" s="14" t="s">
        <v>167</v>
      </c>
      <c r="D156" s="3"/>
    </row>
    <row r="157" spans="2:80" x14ac:dyDescent="0.25">
      <c r="B157" s="105" t="s">
        <v>149</v>
      </c>
      <c r="C157" s="6" t="s">
        <v>149</v>
      </c>
    </row>
    <row r="160" spans="2:80" x14ac:dyDescent="0.25">
      <c r="B160" s="13" t="s">
        <v>180</v>
      </c>
      <c r="C160" s="14" t="s">
        <v>181</v>
      </c>
      <c r="D160" s="3"/>
    </row>
    <row r="161" spans="2:80" x14ac:dyDescent="0.25">
      <c r="B161" s="105" t="s">
        <v>149</v>
      </c>
      <c r="C161" s="6" t="s">
        <v>149</v>
      </c>
    </row>
    <row r="164" spans="2:80" x14ac:dyDescent="0.25">
      <c r="B164" s="3" t="s">
        <v>182</v>
      </c>
    </row>
    <row r="167" spans="2:80" x14ac:dyDescent="0.25">
      <c r="B167" s="3" t="s">
        <v>183</v>
      </c>
    </row>
    <row r="169" spans="2:80" x14ac:dyDescent="0.25">
      <c r="B169" s="13" t="s">
        <v>159</v>
      </c>
      <c r="C169" s="14" t="s">
        <v>184</v>
      </c>
      <c r="D169" s="13" t="s">
        <v>174</v>
      </c>
      <c r="E169" s="13" t="s">
        <v>175</v>
      </c>
      <c r="F169" s="12" t="s">
        <v>176</v>
      </c>
      <c r="G169" s="11"/>
    </row>
    <row r="170" spans="2:80" x14ac:dyDescent="0.25">
      <c r="B170" s="105" t="s">
        <v>149</v>
      </c>
      <c r="C170" s="6" t="s">
        <v>149</v>
      </c>
      <c r="D170" s="105" t="s">
        <v>149</v>
      </c>
      <c r="E170" s="105" t="s">
        <v>149</v>
      </c>
      <c r="F170" s="10" t="s">
        <v>149</v>
      </c>
    </row>
    <row r="173" spans="2:80" x14ac:dyDescent="0.25">
      <c r="B173" s="3" t="s">
        <v>177</v>
      </c>
      <c r="C173" s="15" t="s">
        <v>149</v>
      </c>
      <c r="D173" s="3"/>
      <c r="E173" s="3"/>
      <c r="F173" s="11"/>
      <c r="G173" s="11"/>
      <c r="H173" s="11"/>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row>
    <row r="175" spans="2:80" x14ac:dyDescent="0.25">
      <c r="B175" s="3" t="s">
        <v>178</v>
      </c>
    </row>
    <row r="177" spans="2:7" x14ac:dyDescent="0.25">
      <c r="B177" s="13" t="s">
        <v>179</v>
      </c>
      <c r="C177" s="14" t="s">
        <v>167</v>
      </c>
      <c r="D177" s="3"/>
    </row>
    <row r="178" spans="2:7" x14ac:dyDescent="0.25">
      <c r="B178" s="105" t="s">
        <v>149</v>
      </c>
      <c r="C178" s="6" t="s">
        <v>149</v>
      </c>
    </row>
    <row r="181" spans="2:7" x14ac:dyDescent="0.25">
      <c r="B181" s="13" t="s">
        <v>180</v>
      </c>
      <c r="C181" s="14" t="s">
        <v>181</v>
      </c>
      <c r="D181" s="3"/>
    </row>
    <row r="182" spans="2:7" x14ac:dyDescent="0.25">
      <c r="B182" s="105" t="s">
        <v>149</v>
      </c>
      <c r="C182" s="6" t="s">
        <v>149</v>
      </c>
    </row>
    <row r="185" spans="2:7" x14ac:dyDescent="0.25">
      <c r="B185" s="3" t="s">
        <v>182</v>
      </c>
    </row>
    <row r="188" spans="2:7" x14ac:dyDescent="0.25">
      <c r="B188" s="3" t="s">
        <v>185</v>
      </c>
    </row>
    <row r="189" spans="2:7" x14ac:dyDescent="0.25">
      <c r="B189" s="13" t="s">
        <v>159</v>
      </c>
      <c r="C189" s="14" t="s">
        <v>186</v>
      </c>
      <c r="D189" s="13" t="s">
        <v>187</v>
      </c>
      <c r="E189" s="13" t="s">
        <v>188</v>
      </c>
      <c r="F189" s="12" t="s">
        <v>189</v>
      </c>
      <c r="G189" s="11"/>
    </row>
    <row r="190" spans="2:7" x14ac:dyDescent="0.25">
      <c r="B190" s="105" t="s">
        <v>149</v>
      </c>
      <c r="C190" s="6" t="s">
        <v>149</v>
      </c>
      <c r="D190" s="105" t="s">
        <v>149</v>
      </c>
      <c r="E190" s="105" t="s">
        <v>149</v>
      </c>
      <c r="F190" s="10" t="s">
        <v>149</v>
      </c>
    </row>
    <row r="191" spans="2:7" x14ac:dyDescent="0.25">
      <c r="B191" s="2" t="s">
        <v>190</v>
      </c>
    </row>
  </sheetData>
  <mergeCells count="3">
    <mergeCell ref="B1:E1"/>
    <mergeCell ref="C3:C7"/>
    <mergeCell ref="D3:D7"/>
  </mergeCells>
  <hyperlinks>
    <hyperlink ref="A1" location="Index!A1" display="Index" xr:uid="{4701E50A-E9FE-489C-89AD-DA56FF7F39ED}"/>
  </hyperlink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CFE94-C86A-4ECE-8933-3576A2967635}">
  <sheetPr codeName="Sheet34"/>
  <dimension ref="A1:CB195"/>
  <sheetViews>
    <sheetView workbookViewId="0">
      <selection activeCell="E9" sqref="E9"/>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71</v>
      </c>
      <c r="C1" s="206"/>
      <c r="D1" s="206"/>
      <c r="E1" s="206"/>
    </row>
    <row r="3" spans="1:9" ht="15" customHeight="1" x14ac:dyDescent="0.25">
      <c r="B3" s="35" t="s">
        <v>856</v>
      </c>
      <c r="C3" s="207"/>
      <c r="D3" s="208"/>
    </row>
    <row r="4" spans="1:9" ht="15" customHeight="1" x14ac:dyDescent="0.25">
      <c r="B4" s="109" t="s">
        <v>857</v>
      </c>
      <c r="C4" s="207"/>
      <c r="D4" s="208"/>
    </row>
    <row r="5" spans="1:9" ht="15" customHeight="1" x14ac:dyDescent="0.25">
      <c r="B5" s="109" t="s">
        <v>115</v>
      </c>
      <c r="C5" s="207"/>
      <c r="D5" s="208"/>
    </row>
    <row r="6" spans="1:9" ht="15" customHeight="1" x14ac:dyDescent="0.25">
      <c r="B6" s="39" t="s">
        <v>193</v>
      </c>
      <c r="C6" s="207"/>
      <c r="D6" s="208"/>
    </row>
    <row r="7" spans="1:9" ht="30" customHeight="1" x14ac:dyDescent="0.25">
      <c r="B7" s="109" t="s">
        <v>858</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2552</v>
      </c>
      <c r="C15" s="4" t="s">
        <v>140</v>
      </c>
      <c r="D15" s="2" t="s">
        <v>234</v>
      </c>
      <c r="E15" s="2" t="s">
        <v>235</v>
      </c>
      <c r="F15" s="5">
        <v>349889</v>
      </c>
      <c r="G15" s="5">
        <v>12175.26</v>
      </c>
      <c r="H15" s="5">
        <v>7.16</v>
      </c>
    </row>
    <row r="16" spans="1:9" x14ac:dyDescent="0.25">
      <c r="B16" s="2" t="s">
        <v>1968</v>
      </c>
      <c r="C16" s="4" t="s">
        <v>140</v>
      </c>
      <c r="D16" s="2" t="s">
        <v>371</v>
      </c>
      <c r="E16" s="2" t="s">
        <v>400</v>
      </c>
      <c r="F16" s="5">
        <v>2395000</v>
      </c>
      <c r="G16" s="5">
        <v>7604.13</v>
      </c>
      <c r="H16" s="5">
        <v>4.47</v>
      </c>
    </row>
    <row r="17" spans="2:8" x14ac:dyDescent="0.25">
      <c r="B17" s="2" t="s">
        <v>2751</v>
      </c>
      <c r="C17" s="4" t="s">
        <v>140</v>
      </c>
      <c r="D17" s="2" t="s">
        <v>250</v>
      </c>
      <c r="E17" s="2" t="s">
        <v>710</v>
      </c>
      <c r="F17" s="5">
        <v>690000</v>
      </c>
      <c r="G17" s="5">
        <v>5537.94</v>
      </c>
      <c r="H17" s="5">
        <v>3.26</v>
      </c>
    </row>
    <row r="18" spans="2:8" x14ac:dyDescent="0.25">
      <c r="B18" s="2" t="s">
        <v>2729</v>
      </c>
      <c r="C18" s="4" t="s">
        <v>140</v>
      </c>
      <c r="D18" s="2" t="s">
        <v>244</v>
      </c>
      <c r="E18" s="2" t="s">
        <v>670</v>
      </c>
      <c r="F18" s="5">
        <v>420000</v>
      </c>
      <c r="G18" s="5">
        <v>5072.13</v>
      </c>
      <c r="H18" s="5">
        <v>2.98</v>
      </c>
    </row>
    <row r="19" spans="2:8" x14ac:dyDescent="0.25">
      <c r="B19" s="2" t="s">
        <v>2684</v>
      </c>
      <c r="C19" s="4" t="s">
        <v>140</v>
      </c>
      <c r="D19" s="2" t="s">
        <v>240</v>
      </c>
      <c r="E19" s="2" t="s">
        <v>580</v>
      </c>
      <c r="F19" s="5">
        <v>2050000</v>
      </c>
      <c r="G19" s="5">
        <v>4679.13</v>
      </c>
      <c r="H19" s="5">
        <v>2.75</v>
      </c>
    </row>
    <row r="20" spans="2:8" x14ac:dyDescent="0.25">
      <c r="B20" s="2" t="s">
        <v>2746</v>
      </c>
      <c r="C20" s="4" t="s">
        <v>140</v>
      </c>
      <c r="D20" s="2" t="s">
        <v>246</v>
      </c>
      <c r="E20" s="2" t="s">
        <v>703</v>
      </c>
      <c r="F20" s="5">
        <v>202000</v>
      </c>
      <c r="G20" s="5">
        <v>4633.58</v>
      </c>
      <c r="H20" s="5">
        <v>2.72</v>
      </c>
    </row>
    <row r="21" spans="2:8" x14ac:dyDescent="0.25">
      <c r="B21" s="2" t="s">
        <v>2695</v>
      </c>
      <c r="C21" s="4" t="s">
        <v>140</v>
      </c>
      <c r="D21" s="2" t="s">
        <v>371</v>
      </c>
      <c r="E21" s="2" t="s">
        <v>592</v>
      </c>
      <c r="F21" s="5">
        <v>435000</v>
      </c>
      <c r="G21" s="5">
        <v>4524</v>
      </c>
      <c r="H21" s="5">
        <v>2.66</v>
      </c>
    </row>
    <row r="22" spans="2:8" x14ac:dyDescent="0.25">
      <c r="B22" s="2" t="s">
        <v>2558</v>
      </c>
      <c r="C22" s="4" t="s">
        <v>140</v>
      </c>
      <c r="D22" s="2" t="s">
        <v>246</v>
      </c>
      <c r="E22" s="2" t="s">
        <v>247</v>
      </c>
      <c r="F22" s="5">
        <v>176700</v>
      </c>
      <c r="G22" s="5">
        <v>4185.2299999999996</v>
      </c>
      <c r="H22" s="5">
        <v>2.46</v>
      </c>
    </row>
    <row r="23" spans="2:8" x14ac:dyDescent="0.25">
      <c r="B23" s="2" t="s">
        <v>2591</v>
      </c>
      <c r="C23" s="4" t="s">
        <v>140</v>
      </c>
      <c r="D23" s="2" t="s">
        <v>246</v>
      </c>
      <c r="E23" s="2" t="s">
        <v>326</v>
      </c>
      <c r="F23" s="5">
        <v>112000</v>
      </c>
      <c r="G23" s="5">
        <v>4086.04</v>
      </c>
      <c r="H23" s="5">
        <v>2.4</v>
      </c>
    </row>
    <row r="24" spans="2:8" x14ac:dyDescent="0.25">
      <c r="B24" s="2" t="s">
        <v>1980</v>
      </c>
      <c r="C24" s="4" t="s">
        <v>140</v>
      </c>
      <c r="D24" s="2" t="s">
        <v>242</v>
      </c>
      <c r="E24" s="2" t="s">
        <v>270</v>
      </c>
      <c r="F24" s="5">
        <v>158000</v>
      </c>
      <c r="G24" s="5">
        <v>4019.99</v>
      </c>
      <c r="H24" s="5">
        <v>2.36</v>
      </c>
    </row>
    <row r="25" spans="2:8" x14ac:dyDescent="0.25">
      <c r="B25" s="2" t="s">
        <v>2770</v>
      </c>
      <c r="C25" s="4" t="s">
        <v>140</v>
      </c>
      <c r="D25" s="2" t="s">
        <v>240</v>
      </c>
      <c r="E25" s="2" t="s">
        <v>751</v>
      </c>
      <c r="F25" s="5">
        <v>80500</v>
      </c>
      <c r="G25" s="5">
        <v>3760.64</v>
      </c>
      <c r="H25" s="5">
        <v>2.21</v>
      </c>
    </row>
    <row r="26" spans="2:8" x14ac:dyDescent="0.25">
      <c r="B26" s="2" t="s">
        <v>2555</v>
      </c>
      <c r="C26" s="4" t="s">
        <v>140</v>
      </c>
      <c r="D26" s="2" t="s">
        <v>240</v>
      </c>
      <c r="E26" s="2" t="s">
        <v>241</v>
      </c>
      <c r="F26" s="5">
        <v>117920</v>
      </c>
      <c r="G26" s="5">
        <v>3751.33</v>
      </c>
      <c r="H26" s="5">
        <v>2.21</v>
      </c>
    </row>
    <row r="27" spans="2:8" x14ac:dyDescent="0.25">
      <c r="B27" s="2" t="s">
        <v>2674</v>
      </c>
      <c r="C27" s="4" t="s">
        <v>140</v>
      </c>
      <c r="D27" s="2" t="s">
        <v>240</v>
      </c>
      <c r="E27" s="2" t="s">
        <v>552</v>
      </c>
      <c r="F27" s="5">
        <v>90575</v>
      </c>
      <c r="G27" s="5">
        <v>3750.17</v>
      </c>
      <c r="H27" s="5">
        <v>2.2000000000000002</v>
      </c>
    </row>
    <row r="28" spans="2:8" x14ac:dyDescent="0.25">
      <c r="B28" s="2" t="s">
        <v>2644</v>
      </c>
      <c r="C28" s="4" t="s">
        <v>140</v>
      </c>
      <c r="D28" s="2" t="s">
        <v>371</v>
      </c>
      <c r="E28" s="2" t="s">
        <v>500</v>
      </c>
      <c r="F28" s="5">
        <v>950000</v>
      </c>
      <c r="G28" s="5">
        <v>3702.63</v>
      </c>
      <c r="H28" s="5">
        <v>2.1800000000000002</v>
      </c>
    </row>
    <row r="29" spans="2:8" x14ac:dyDescent="0.25">
      <c r="B29" s="2" t="s">
        <v>2556</v>
      </c>
      <c r="C29" s="4" t="s">
        <v>140</v>
      </c>
      <c r="D29" s="2" t="s">
        <v>242</v>
      </c>
      <c r="E29" s="2" t="s">
        <v>243</v>
      </c>
      <c r="F29" s="5">
        <v>36300</v>
      </c>
      <c r="G29" s="5">
        <v>3690.75</v>
      </c>
      <c r="H29" s="5">
        <v>2.17</v>
      </c>
    </row>
    <row r="30" spans="2:8" x14ac:dyDescent="0.25">
      <c r="B30" s="2" t="s">
        <v>2704</v>
      </c>
      <c r="C30" s="4" t="s">
        <v>140</v>
      </c>
      <c r="D30" s="2" t="s">
        <v>246</v>
      </c>
      <c r="E30" s="2" t="s">
        <v>607</v>
      </c>
      <c r="F30" s="5">
        <v>88400</v>
      </c>
      <c r="G30" s="5">
        <v>3630.9</v>
      </c>
      <c r="H30" s="5">
        <v>2.13</v>
      </c>
    </row>
    <row r="31" spans="2:8" x14ac:dyDescent="0.25">
      <c r="B31" s="2" t="s">
        <v>2834</v>
      </c>
      <c r="C31" s="4" t="s">
        <v>140</v>
      </c>
      <c r="D31" s="2" t="s">
        <v>240</v>
      </c>
      <c r="E31" s="2" t="s">
        <v>859</v>
      </c>
      <c r="F31" s="5">
        <v>43295</v>
      </c>
      <c r="G31" s="5">
        <v>3487.11</v>
      </c>
      <c r="H31" s="5">
        <v>2.0499999999999998</v>
      </c>
    </row>
    <row r="32" spans="2:8" x14ac:dyDescent="0.25">
      <c r="B32" s="2" t="s">
        <v>2819</v>
      </c>
      <c r="C32" s="4" t="s">
        <v>140</v>
      </c>
      <c r="D32" s="2" t="s">
        <v>246</v>
      </c>
      <c r="E32" s="2" t="s">
        <v>809</v>
      </c>
      <c r="F32" s="5">
        <v>186700</v>
      </c>
      <c r="G32" s="5">
        <v>3417.36</v>
      </c>
      <c r="H32" s="5">
        <v>2.0099999999999998</v>
      </c>
    </row>
    <row r="33" spans="2:8" x14ac:dyDescent="0.25">
      <c r="B33" s="2" t="s">
        <v>2646</v>
      </c>
      <c r="C33" s="4" t="s">
        <v>140</v>
      </c>
      <c r="D33" s="2" t="s">
        <v>242</v>
      </c>
      <c r="E33" s="2" t="s">
        <v>505</v>
      </c>
      <c r="F33" s="5">
        <v>157000</v>
      </c>
      <c r="G33" s="5">
        <v>3414.75</v>
      </c>
      <c r="H33" s="5">
        <v>2.0099999999999998</v>
      </c>
    </row>
    <row r="34" spans="2:8" x14ac:dyDescent="0.25">
      <c r="B34" s="2" t="s">
        <v>2627</v>
      </c>
      <c r="C34" s="4" t="s">
        <v>140</v>
      </c>
      <c r="D34" s="2" t="s">
        <v>371</v>
      </c>
      <c r="E34" s="2" t="s">
        <v>403</v>
      </c>
      <c r="F34" s="5">
        <v>1293333</v>
      </c>
      <c r="G34" s="5">
        <v>3353.61</v>
      </c>
      <c r="H34" s="5">
        <v>1.97</v>
      </c>
    </row>
    <row r="35" spans="2:8" x14ac:dyDescent="0.25">
      <c r="B35" s="2" t="s">
        <v>2643</v>
      </c>
      <c r="C35" s="4" t="s">
        <v>140</v>
      </c>
      <c r="D35" s="2" t="s">
        <v>242</v>
      </c>
      <c r="E35" s="2" t="s">
        <v>499</v>
      </c>
      <c r="F35" s="5">
        <v>575000</v>
      </c>
      <c r="G35" s="5">
        <v>3221.73</v>
      </c>
      <c r="H35" s="5">
        <v>1.89</v>
      </c>
    </row>
    <row r="36" spans="2:8" x14ac:dyDescent="0.25">
      <c r="B36" s="2" t="s">
        <v>2752</v>
      </c>
      <c r="C36" s="4" t="s">
        <v>140</v>
      </c>
      <c r="D36" s="2" t="s">
        <v>234</v>
      </c>
      <c r="E36" s="2" t="s">
        <v>713</v>
      </c>
      <c r="F36" s="5">
        <v>1123700</v>
      </c>
      <c r="G36" s="5">
        <v>3108.15</v>
      </c>
      <c r="H36" s="5">
        <v>1.83</v>
      </c>
    </row>
    <row r="37" spans="2:8" x14ac:dyDescent="0.25">
      <c r="B37" s="2" t="s">
        <v>2693</v>
      </c>
      <c r="C37" s="4" t="s">
        <v>140</v>
      </c>
      <c r="D37" s="2" t="s">
        <v>250</v>
      </c>
      <c r="E37" s="2" t="s">
        <v>590</v>
      </c>
      <c r="F37" s="5">
        <v>126000</v>
      </c>
      <c r="G37" s="5">
        <v>3053.99</v>
      </c>
      <c r="H37" s="5">
        <v>1.8</v>
      </c>
    </row>
    <row r="38" spans="2:8" x14ac:dyDescent="0.25">
      <c r="B38" s="2" t="s">
        <v>2557</v>
      </c>
      <c r="C38" s="4" t="s">
        <v>140</v>
      </c>
      <c r="D38" s="2" t="s">
        <v>244</v>
      </c>
      <c r="E38" s="2" t="s">
        <v>245</v>
      </c>
      <c r="F38" s="5">
        <v>1732000</v>
      </c>
      <c r="G38" s="5">
        <v>3051.78</v>
      </c>
      <c r="H38" s="5">
        <v>1.79</v>
      </c>
    </row>
    <row r="39" spans="2:8" x14ac:dyDescent="0.25">
      <c r="B39" s="2" t="s">
        <v>2767</v>
      </c>
      <c r="C39" s="4" t="s">
        <v>140</v>
      </c>
      <c r="D39" s="2" t="s">
        <v>240</v>
      </c>
      <c r="E39" s="2" t="s">
        <v>744</v>
      </c>
      <c r="F39" s="5">
        <v>445000</v>
      </c>
      <c r="G39" s="5">
        <v>2926.54</v>
      </c>
      <c r="H39" s="5">
        <v>1.72</v>
      </c>
    </row>
    <row r="40" spans="2:8" x14ac:dyDescent="0.25">
      <c r="B40" s="2" t="s">
        <v>2822</v>
      </c>
      <c r="C40" s="4" t="s">
        <v>140</v>
      </c>
      <c r="D40" s="2" t="s">
        <v>238</v>
      </c>
      <c r="E40" s="2" t="s">
        <v>814</v>
      </c>
      <c r="F40" s="5">
        <v>92500</v>
      </c>
      <c r="G40" s="5">
        <v>2896.36</v>
      </c>
      <c r="H40" s="5">
        <v>1.7</v>
      </c>
    </row>
    <row r="41" spans="2:8" x14ac:dyDescent="0.25">
      <c r="B41" s="2" t="s">
        <v>1976</v>
      </c>
      <c r="C41" s="4" t="s">
        <v>140</v>
      </c>
      <c r="D41" s="2" t="s">
        <v>271</v>
      </c>
      <c r="E41" s="2" t="s">
        <v>272</v>
      </c>
      <c r="F41" s="5">
        <v>8170</v>
      </c>
      <c r="G41" s="5">
        <v>2811.16</v>
      </c>
      <c r="H41" s="5">
        <v>1.65</v>
      </c>
    </row>
    <row r="42" spans="2:8" x14ac:dyDescent="0.25">
      <c r="B42" s="2" t="s">
        <v>2560</v>
      </c>
      <c r="C42" s="4" t="s">
        <v>140</v>
      </c>
      <c r="D42" s="2" t="s">
        <v>250</v>
      </c>
      <c r="E42" s="2" t="s">
        <v>251</v>
      </c>
      <c r="F42" s="5">
        <v>194000</v>
      </c>
      <c r="G42" s="5">
        <v>2808.64</v>
      </c>
      <c r="H42" s="5">
        <v>1.65</v>
      </c>
    </row>
    <row r="43" spans="2:8" x14ac:dyDescent="0.25">
      <c r="B43" s="2" t="s">
        <v>2651</v>
      </c>
      <c r="C43" s="4" t="s">
        <v>140</v>
      </c>
      <c r="D43" s="2" t="s">
        <v>242</v>
      </c>
      <c r="E43" s="2" t="s">
        <v>511</v>
      </c>
      <c r="F43" s="5">
        <v>271000</v>
      </c>
      <c r="G43" s="5">
        <v>2759.32</v>
      </c>
      <c r="H43" s="5">
        <v>1.62</v>
      </c>
    </row>
    <row r="44" spans="2:8" x14ac:dyDescent="0.25">
      <c r="B44" s="2" t="s">
        <v>2835</v>
      </c>
      <c r="C44" s="4" t="s">
        <v>140</v>
      </c>
      <c r="D44" s="2" t="s">
        <v>246</v>
      </c>
      <c r="E44" s="2" t="s">
        <v>860</v>
      </c>
      <c r="F44" s="5">
        <v>80323</v>
      </c>
      <c r="G44" s="5">
        <v>2721.1</v>
      </c>
      <c r="H44" s="5">
        <v>1.6</v>
      </c>
    </row>
    <row r="45" spans="2:8" x14ac:dyDescent="0.25">
      <c r="B45" s="2" t="s">
        <v>861</v>
      </c>
      <c r="C45" s="4" t="s">
        <v>140</v>
      </c>
      <c r="D45" s="2" t="s">
        <v>332</v>
      </c>
      <c r="E45" s="2" t="s">
        <v>862</v>
      </c>
      <c r="F45" s="5">
        <v>377384</v>
      </c>
      <c r="G45" s="5">
        <v>2578.48</v>
      </c>
      <c r="H45" s="5">
        <v>1.52</v>
      </c>
    </row>
    <row r="46" spans="2:8" x14ac:dyDescent="0.25">
      <c r="B46" s="2" t="s">
        <v>2742</v>
      </c>
      <c r="C46" s="4" t="s">
        <v>140</v>
      </c>
      <c r="D46" s="2" t="s">
        <v>229</v>
      </c>
      <c r="E46" s="2" t="s">
        <v>699</v>
      </c>
      <c r="F46" s="5">
        <v>185535</v>
      </c>
      <c r="G46" s="5">
        <v>2567.8000000000002</v>
      </c>
      <c r="H46" s="5">
        <v>1.51</v>
      </c>
    </row>
    <row r="47" spans="2:8" x14ac:dyDescent="0.25">
      <c r="B47" s="2" t="s">
        <v>1986</v>
      </c>
      <c r="C47" s="4" t="s">
        <v>140</v>
      </c>
      <c r="D47" s="2" t="s">
        <v>222</v>
      </c>
      <c r="E47" s="2" t="s">
        <v>223</v>
      </c>
      <c r="F47" s="5">
        <v>87000</v>
      </c>
      <c r="G47" s="5">
        <v>2482.33</v>
      </c>
      <c r="H47" s="5">
        <v>1.46</v>
      </c>
    </row>
    <row r="48" spans="2:8" x14ac:dyDescent="0.25">
      <c r="B48" s="2" t="s">
        <v>797</v>
      </c>
      <c r="C48" s="4" t="s">
        <v>140</v>
      </c>
      <c r="D48" s="2" t="s">
        <v>244</v>
      </c>
      <c r="E48" s="2" t="s">
        <v>798</v>
      </c>
      <c r="F48" s="5">
        <v>1080865</v>
      </c>
      <c r="G48" s="5">
        <v>2323.86</v>
      </c>
      <c r="H48" s="5">
        <v>1.37</v>
      </c>
    </row>
    <row r="49" spans="2:8" x14ac:dyDescent="0.25">
      <c r="B49" s="2" t="s">
        <v>2672</v>
      </c>
      <c r="C49" s="4" t="s">
        <v>140</v>
      </c>
      <c r="D49" s="2" t="s">
        <v>332</v>
      </c>
      <c r="E49" s="2" t="s">
        <v>550</v>
      </c>
      <c r="F49" s="5">
        <v>5810</v>
      </c>
      <c r="G49" s="5">
        <v>2247.7399999999998</v>
      </c>
      <c r="H49" s="5">
        <v>1.32</v>
      </c>
    </row>
    <row r="50" spans="2:8" x14ac:dyDescent="0.25">
      <c r="B50" s="2" t="s">
        <v>2699</v>
      </c>
      <c r="C50" s="4" t="s">
        <v>140</v>
      </c>
      <c r="D50" s="2" t="s">
        <v>250</v>
      </c>
      <c r="E50" s="2" t="s">
        <v>596</v>
      </c>
      <c r="F50" s="5">
        <v>167000</v>
      </c>
      <c r="G50" s="5">
        <v>2210.58</v>
      </c>
      <c r="H50" s="5">
        <v>1.3</v>
      </c>
    </row>
    <row r="51" spans="2:8" x14ac:dyDescent="0.25">
      <c r="B51" s="2" t="s">
        <v>2659</v>
      </c>
      <c r="C51" s="4" t="s">
        <v>140</v>
      </c>
      <c r="D51" s="2" t="s">
        <v>290</v>
      </c>
      <c r="E51" s="2" t="s">
        <v>523</v>
      </c>
      <c r="F51" s="5">
        <v>380000</v>
      </c>
      <c r="G51" s="5">
        <v>2208.94</v>
      </c>
      <c r="H51" s="5">
        <v>1.3</v>
      </c>
    </row>
    <row r="52" spans="2:8" x14ac:dyDescent="0.25">
      <c r="B52" s="2" t="s">
        <v>2818</v>
      </c>
      <c r="C52" s="4" t="s">
        <v>140</v>
      </c>
      <c r="D52" s="2" t="s">
        <v>234</v>
      </c>
      <c r="E52" s="2" t="s">
        <v>808</v>
      </c>
      <c r="F52" s="5">
        <v>180000</v>
      </c>
      <c r="G52" s="5">
        <v>2186.91</v>
      </c>
      <c r="H52" s="5">
        <v>1.29</v>
      </c>
    </row>
    <row r="53" spans="2:8" x14ac:dyDescent="0.25">
      <c r="B53" s="2" t="s">
        <v>2816</v>
      </c>
      <c r="C53" s="4" t="s">
        <v>140</v>
      </c>
      <c r="D53" s="2" t="s">
        <v>390</v>
      </c>
      <c r="E53" s="2" t="s">
        <v>804</v>
      </c>
      <c r="F53" s="5">
        <v>955000</v>
      </c>
      <c r="G53" s="5">
        <v>2119.62</v>
      </c>
      <c r="H53" s="5">
        <v>1.25</v>
      </c>
    </row>
    <row r="54" spans="2:8" x14ac:dyDescent="0.25">
      <c r="B54" s="2" t="s">
        <v>2836</v>
      </c>
      <c r="C54" s="4" t="s">
        <v>140</v>
      </c>
      <c r="D54" s="2" t="s">
        <v>863</v>
      </c>
      <c r="E54" s="2" t="s">
        <v>864</v>
      </c>
      <c r="F54" s="5">
        <v>146900</v>
      </c>
      <c r="G54" s="5">
        <v>2094.7199999999998</v>
      </c>
      <c r="H54" s="5">
        <v>1.23</v>
      </c>
    </row>
    <row r="55" spans="2:8" x14ac:dyDescent="0.25">
      <c r="B55" s="2" t="s">
        <v>2837</v>
      </c>
      <c r="C55" s="4" t="s">
        <v>140</v>
      </c>
      <c r="D55" s="2" t="s">
        <v>240</v>
      </c>
      <c r="E55" s="2" t="s">
        <v>865</v>
      </c>
      <c r="F55" s="5">
        <v>34842</v>
      </c>
      <c r="G55" s="5">
        <v>2066.08</v>
      </c>
      <c r="H55" s="5">
        <v>1.21</v>
      </c>
    </row>
    <row r="56" spans="2:8" x14ac:dyDescent="0.25">
      <c r="B56" s="2" t="s">
        <v>2580</v>
      </c>
      <c r="C56" s="4" t="s">
        <v>140</v>
      </c>
      <c r="D56" s="2" t="s">
        <v>292</v>
      </c>
      <c r="E56" s="2" t="s">
        <v>293</v>
      </c>
      <c r="F56" s="5">
        <v>490000</v>
      </c>
      <c r="G56" s="5">
        <v>2025.66</v>
      </c>
      <c r="H56" s="5">
        <v>1.19</v>
      </c>
    </row>
    <row r="57" spans="2:8" x14ac:dyDescent="0.25">
      <c r="B57" s="2" t="s">
        <v>2838</v>
      </c>
      <c r="C57" s="4" t="s">
        <v>140</v>
      </c>
      <c r="D57" s="2" t="s">
        <v>246</v>
      </c>
      <c r="E57" s="2" t="s">
        <v>866</v>
      </c>
      <c r="F57" s="5">
        <v>207156</v>
      </c>
      <c r="G57" s="5">
        <v>1896.72</v>
      </c>
      <c r="H57" s="5">
        <v>1.1200000000000001</v>
      </c>
    </row>
    <row r="58" spans="2:8" x14ac:dyDescent="0.25">
      <c r="B58" s="2" t="s">
        <v>867</v>
      </c>
      <c r="C58" s="4" t="s">
        <v>140</v>
      </c>
      <c r="D58" s="2" t="s">
        <v>234</v>
      </c>
      <c r="E58" s="2" t="s">
        <v>868</v>
      </c>
      <c r="F58" s="5">
        <v>172687</v>
      </c>
      <c r="G58" s="5">
        <v>1781.53</v>
      </c>
      <c r="H58" s="5">
        <v>1.05</v>
      </c>
    </row>
    <row r="59" spans="2:8" x14ac:dyDescent="0.25">
      <c r="B59" s="2" t="s">
        <v>869</v>
      </c>
      <c r="C59" s="4" t="s">
        <v>140</v>
      </c>
      <c r="D59" s="2" t="s">
        <v>434</v>
      </c>
      <c r="E59" s="2" t="s">
        <v>870</v>
      </c>
      <c r="F59" s="5">
        <v>92970</v>
      </c>
      <c r="G59" s="5">
        <v>1771.54</v>
      </c>
      <c r="H59" s="5">
        <v>1.04</v>
      </c>
    </row>
    <row r="60" spans="2:8" x14ac:dyDescent="0.25">
      <c r="B60" s="2" t="s">
        <v>2839</v>
      </c>
      <c r="C60" s="4" t="s">
        <v>140</v>
      </c>
      <c r="D60" s="2" t="s">
        <v>246</v>
      </c>
      <c r="E60" s="2" t="s">
        <v>871</v>
      </c>
      <c r="F60" s="5">
        <v>53000</v>
      </c>
      <c r="G60" s="5">
        <v>1730.79</v>
      </c>
      <c r="H60" s="5">
        <v>1.02</v>
      </c>
    </row>
    <row r="61" spans="2:8" x14ac:dyDescent="0.25">
      <c r="B61" s="2" t="s">
        <v>2565</v>
      </c>
      <c r="C61" s="4" t="s">
        <v>140</v>
      </c>
      <c r="D61" s="2" t="s">
        <v>263</v>
      </c>
      <c r="E61" s="2" t="s">
        <v>264</v>
      </c>
      <c r="F61" s="5">
        <v>30090</v>
      </c>
      <c r="G61" s="5">
        <v>1682.72</v>
      </c>
      <c r="H61" s="5">
        <v>0.99</v>
      </c>
    </row>
    <row r="62" spans="2:8" x14ac:dyDescent="0.25">
      <c r="B62" s="2" t="s">
        <v>872</v>
      </c>
      <c r="C62" s="4" t="s">
        <v>140</v>
      </c>
      <c r="D62" s="2" t="s">
        <v>292</v>
      </c>
      <c r="E62" s="2" t="s">
        <v>873</v>
      </c>
      <c r="F62" s="5">
        <v>111085</v>
      </c>
      <c r="G62" s="5">
        <v>1529.31</v>
      </c>
      <c r="H62" s="5">
        <v>0.9</v>
      </c>
    </row>
    <row r="63" spans="2:8" x14ac:dyDescent="0.25">
      <c r="B63" s="2" t="s">
        <v>2771</v>
      </c>
      <c r="C63" s="4" t="s">
        <v>140</v>
      </c>
      <c r="D63" s="2" t="s">
        <v>240</v>
      </c>
      <c r="E63" s="2" t="s">
        <v>752</v>
      </c>
      <c r="F63" s="5">
        <v>143136</v>
      </c>
      <c r="G63" s="5">
        <v>1375.89</v>
      </c>
      <c r="H63" s="5">
        <v>0.81</v>
      </c>
    </row>
    <row r="64" spans="2:8" x14ac:dyDescent="0.25">
      <c r="B64" s="2" t="s">
        <v>2609</v>
      </c>
      <c r="C64" s="4" t="s">
        <v>140</v>
      </c>
      <c r="D64" s="2" t="s">
        <v>292</v>
      </c>
      <c r="E64" s="2" t="s">
        <v>351</v>
      </c>
      <c r="F64" s="5">
        <v>132800</v>
      </c>
      <c r="G64" s="5">
        <v>1246.5899999999999</v>
      </c>
      <c r="H64" s="5">
        <v>0.73</v>
      </c>
    </row>
    <row r="65" spans="2:8" x14ac:dyDescent="0.25">
      <c r="B65" s="2" t="s">
        <v>2840</v>
      </c>
      <c r="C65" s="4" t="s">
        <v>140</v>
      </c>
      <c r="D65" s="2" t="s">
        <v>250</v>
      </c>
      <c r="E65" s="2" t="s">
        <v>874</v>
      </c>
      <c r="F65" s="5">
        <v>135000</v>
      </c>
      <c r="G65" s="5">
        <v>634.1</v>
      </c>
      <c r="H65" s="5">
        <v>0.37</v>
      </c>
    </row>
    <row r="66" spans="2:8" x14ac:dyDescent="0.25">
      <c r="B66" s="2" t="s">
        <v>2667</v>
      </c>
      <c r="C66" s="4" t="s">
        <v>140</v>
      </c>
      <c r="D66" s="2" t="s">
        <v>242</v>
      </c>
      <c r="E66" s="2" t="s">
        <v>531</v>
      </c>
      <c r="F66" s="5">
        <v>5262</v>
      </c>
      <c r="G66" s="5">
        <v>40.51</v>
      </c>
      <c r="H66" s="5">
        <v>0.02</v>
      </c>
    </row>
    <row r="67" spans="2:8" x14ac:dyDescent="0.25">
      <c r="B67" s="3" t="s">
        <v>300</v>
      </c>
    </row>
    <row r="68" spans="2:8" x14ac:dyDescent="0.25">
      <c r="B68" s="2" t="s">
        <v>301</v>
      </c>
      <c r="C68" s="4" t="s">
        <v>140</v>
      </c>
      <c r="D68" s="2" t="s">
        <v>250</v>
      </c>
      <c r="E68" s="2" t="s">
        <v>302</v>
      </c>
      <c r="F68" s="5">
        <v>575247</v>
      </c>
      <c r="G68" s="5">
        <v>1459.06</v>
      </c>
      <c r="H68" s="5">
        <v>0.86</v>
      </c>
    </row>
    <row r="69" spans="2:8" x14ac:dyDescent="0.25">
      <c r="B69" s="3" t="s">
        <v>200</v>
      </c>
      <c r="C69" s="15"/>
      <c r="D69" s="3"/>
      <c r="E69" s="3"/>
      <c r="F69" s="11"/>
      <c r="G69" s="11">
        <f>SUM(G12:G68)</f>
        <v>164096.93</v>
      </c>
      <c r="H69" s="11">
        <f>SUM(H12:H68)</f>
        <v>96.47</v>
      </c>
    </row>
    <row r="70" spans="2:8" x14ac:dyDescent="0.25">
      <c r="B70" s="3" t="s">
        <v>303</v>
      </c>
      <c r="C70" s="15"/>
      <c r="D70" s="3"/>
      <c r="E70" s="3"/>
      <c r="F70" s="11"/>
      <c r="G70" s="11">
        <v>4025.17</v>
      </c>
      <c r="H70" s="11">
        <v>2.37</v>
      </c>
    </row>
    <row r="71" spans="2:8" x14ac:dyDescent="0.25">
      <c r="B71" s="3" t="s">
        <v>142</v>
      </c>
      <c r="C71" s="15"/>
      <c r="D71" s="3"/>
      <c r="E71" s="3"/>
      <c r="F71" s="11"/>
      <c r="G71" s="11">
        <v>168122.1</v>
      </c>
      <c r="H71" s="11">
        <v>98.84</v>
      </c>
    </row>
    <row r="72" spans="2:8" x14ac:dyDescent="0.25">
      <c r="B72" s="3" t="s">
        <v>143</v>
      </c>
      <c r="C72" s="15"/>
      <c r="D72" s="3"/>
      <c r="E72" s="3"/>
      <c r="F72" s="11"/>
      <c r="G72" s="11">
        <v>1966.2830828100105</v>
      </c>
      <c r="H72" s="11">
        <v>1.1599999999999966</v>
      </c>
    </row>
    <row r="73" spans="2:8" x14ac:dyDescent="0.25">
      <c r="B73" s="3" t="s">
        <v>144</v>
      </c>
      <c r="C73" s="15"/>
      <c r="D73" s="3"/>
      <c r="E73" s="3"/>
      <c r="F73" s="11"/>
      <c r="G73" s="11">
        <v>170088.38308281</v>
      </c>
      <c r="H73" s="11">
        <v>100</v>
      </c>
    </row>
    <row r="74" spans="2:8" x14ac:dyDescent="0.25">
      <c r="B74" s="2" t="s">
        <v>145</v>
      </c>
    </row>
    <row r="75" spans="2:8" x14ac:dyDescent="0.25">
      <c r="B75" s="3" t="s">
        <v>146</v>
      </c>
    </row>
    <row r="76" spans="2:8" x14ac:dyDescent="0.25">
      <c r="B76" s="3" t="s">
        <v>147</v>
      </c>
      <c r="C76" s="4" t="s">
        <v>148</v>
      </c>
    </row>
    <row r="77" spans="2:8" x14ac:dyDescent="0.25">
      <c r="B77" s="3" t="s">
        <v>150</v>
      </c>
      <c r="C77" s="4" t="s">
        <v>149</v>
      </c>
    </row>
    <row r="78" spans="2:8" x14ac:dyDescent="0.25">
      <c r="B78" s="3" t="s">
        <v>202</v>
      </c>
      <c r="C78" s="4" t="s">
        <v>149</v>
      </c>
    </row>
    <row r="79" spans="2:8" x14ac:dyDescent="0.25">
      <c r="B79" s="3" t="s">
        <v>151</v>
      </c>
      <c r="C79" s="4" t="s">
        <v>152</v>
      </c>
    </row>
    <row r="80" spans="2:8" x14ac:dyDescent="0.25">
      <c r="B80" s="3" t="s">
        <v>875</v>
      </c>
      <c r="C80" s="15"/>
    </row>
    <row r="81" spans="2:3" x14ac:dyDescent="0.25">
      <c r="B81" s="3" t="s">
        <v>876</v>
      </c>
      <c r="C81" s="15"/>
    </row>
    <row r="82" spans="2:3" x14ac:dyDescent="0.25">
      <c r="B82" s="3" t="s">
        <v>877</v>
      </c>
      <c r="C82" s="15"/>
    </row>
    <row r="83" spans="2:3" x14ac:dyDescent="0.25">
      <c r="B83" s="3" t="s">
        <v>878</v>
      </c>
      <c r="C83" s="15"/>
    </row>
    <row r="84" spans="2:3" x14ac:dyDescent="0.25">
      <c r="B84" s="3" t="s">
        <v>879</v>
      </c>
      <c r="C84" s="15"/>
    </row>
    <row r="85" spans="2:3" x14ac:dyDescent="0.25">
      <c r="B85" s="3" t="s">
        <v>880</v>
      </c>
      <c r="C85" s="15"/>
    </row>
    <row r="86" spans="2:3" x14ac:dyDescent="0.25">
      <c r="B86" s="3" t="s">
        <v>881</v>
      </c>
      <c r="C86" s="15"/>
    </row>
    <row r="87" spans="2:3" x14ac:dyDescent="0.25">
      <c r="B87" s="3" t="s">
        <v>882</v>
      </c>
      <c r="C87" s="15"/>
    </row>
    <row r="88" spans="2:3" x14ac:dyDescent="0.25">
      <c r="B88" s="3" t="s">
        <v>665</v>
      </c>
      <c r="C88" s="15"/>
    </row>
    <row r="89" spans="2:3" x14ac:dyDescent="0.25">
      <c r="B89" s="2" t="s">
        <v>153</v>
      </c>
    </row>
    <row r="90" spans="2:3" x14ac:dyDescent="0.25">
      <c r="B90" s="2" t="s">
        <v>204</v>
      </c>
    </row>
    <row r="93" spans="2:3" x14ac:dyDescent="0.25">
      <c r="B93" s="13" t="s">
        <v>2546</v>
      </c>
      <c r="C93" s="14"/>
    </row>
    <row r="94" spans="2:3" ht="30" x14ac:dyDescent="0.25">
      <c r="B94" s="13" t="s">
        <v>205</v>
      </c>
      <c r="C94" s="153" t="s">
        <v>206</v>
      </c>
    </row>
    <row r="95" spans="2:3" x14ac:dyDescent="0.25">
      <c r="B95" s="105" t="s">
        <v>207</v>
      </c>
      <c r="C95" s="167">
        <v>400</v>
      </c>
    </row>
    <row r="96" spans="2:3" x14ac:dyDescent="0.25">
      <c r="B96" s="105" t="s">
        <v>208</v>
      </c>
      <c r="C96" s="167">
        <v>0</v>
      </c>
    </row>
    <row r="97" spans="2:7" x14ac:dyDescent="0.25">
      <c r="B97" s="105" t="s">
        <v>209</v>
      </c>
      <c r="C97" s="167">
        <v>0</v>
      </c>
    </row>
    <row r="98" spans="2:7" x14ac:dyDescent="0.25">
      <c r="B98" s="105" t="s">
        <v>210</v>
      </c>
      <c r="C98" s="167">
        <v>0</v>
      </c>
    </row>
    <row r="99" spans="2:7" x14ac:dyDescent="0.25">
      <c r="B99" s="105" t="s">
        <v>211</v>
      </c>
      <c r="C99" s="167">
        <v>0</v>
      </c>
    </row>
    <row r="100" spans="2:7" x14ac:dyDescent="0.25">
      <c r="B100" s="105" t="s">
        <v>212</v>
      </c>
      <c r="C100" s="167">
        <v>0</v>
      </c>
    </row>
    <row r="101" spans="2:7" x14ac:dyDescent="0.25">
      <c r="B101" s="13" t="s">
        <v>213</v>
      </c>
      <c r="C101" s="1">
        <v>400</v>
      </c>
    </row>
    <row r="103" spans="2:7" x14ac:dyDescent="0.25">
      <c r="B103" s="105" t="s">
        <v>154</v>
      </c>
      <c r="C103" s="6"/>
      <c r="D103" s="105"/>
    </row>
    <row r="104" spans="2:7" ht="30" x14ac:dyDescent="0.25">
      <c r="B104" s="7" t="s">
        <v>155</v>
      </c>
      <c r="C104" s="8" t="s">
        <v>156</v>
      </c>
      <c r="D104" s="7" t="s">
        <v>157</v>
      </c>
    </row>
    <row r="105" spans="2:7" x14ac:dyDescent="0.25">
      <c r="B105" s="105" t="s">
        <v>149</v>
      </c>
      <c r="C105" s="6" t="s">
        <v>149</v>
      </c>
      <c r="D105" s="105" t="s">
        <v>149</v>
      </c>
    </row>
    <row r="107" spans="2:7" x14ac:dyDescent="0.25">
      <c r="B107" s="13" t="s">
        <v>158</v>
      </c>
      <c r="C107" s="23">
        <v>45322</v>
      </c>
      <c r="D107" s="105"/>
      <c r="E107" s="16"/>
      <c r="F107" s="22"/>
    </row>
    <row r="108" spans="2:7" x14ac:dyDescent="0.25">
      <c r="B108" s="13" t="s">
        <v>159</v>
      </c>
      <c r="C108" s="14" t="s">
        <v>160</v>
      </c>
      <c r="D108" s="13" t="s">
        <v>161</v>
      </c>
      <c r="E108" s="17" t="s">
        <v>162</v>
      </c>
      <c r="F108" s="12" t="s">
        <v>163</v>
      </c>
      <c r="G108" s="11"/>
    </row>
    <row r="109" spans="2:7" x14ac:dyDescent="0.25">
      <c r="B109" s="20" t="s">
        <v>149</v>
      </c>
      <c r="C109" s="21" t="s">
        <v>149</v>
      </c>
      <c r="D109" s="20" t="s">
        <v>149</v>
      </c>
      <c r="E109" s="19" t="s">
        <v>149</v>
      </c>
      <c r="F109" s="18">
        <f>C101</f>
        <v>400</v>
      </c>
    </row>
    <row r="112" spans="2:7" x14ac:dyDescent="0.25">
      <c r="B112" s="3" t="s">
        <v>164</v>
      </c>
    </row>
    <row r="113" spans="2:4" x14ac:dyDescent="0.25">
      <c r="B113" s="3"/>
    </row>
    <row r="114" spans="2:4" x14ac:dyDescent="0.25">
      <c r="B114" s="3" t="s">
        <v>165</v>
      </c>
    </row>
    <row r="115" spans="2:4" x14ac:dyDescent="0.25">
      <c r="B115" s="13" t="s">
        <v>166</v>
      </c>
      <c r="C115" s="14" t="s">
        <v>167</v>
      </c>
      <c r="D115" s="3"/>
    </row>
    <row r="116" spans="2:4" x14ac:dyDescent="0.25">
      <c r="B116" s="105" t="s">
        <v>149</v>
      </c>
      <c r="C116" s="6" t="s">
        <v>149</v>
      </c>
    </row>
    <row r="118" spans="2:4" x14ac:dyDescent="0.25">
      <c r="B118" s="13" t="s">
        <v>168</v>
      </c>
      <c r="C118" s="14" t="s">
        <v>167</v>
      </c>
    </row>
    <row r="119" spans="2:4" x14ac:dyDescent="0.25">
      <c r="B119" s="105" t="s">
        <v>149</v>
      </c>
      <c r="C119" s="6" t="s">
        <v>149</v>
      </c>
    </row>
    <row r="121" spans="2:4" x14ac:dyDescent="0.25">
      <c r="B121" s="13" t="s">
        <v>149</v>
      </c>
      <c r="C121" s="14" t="s">
        <v>149</v>
      </c>
    </row>
    <row r="122" spans="2:4" x14ac:dyDescent="0.25">
      <c r="B122" s="105" t="s">
        <v>149</v>
      </c>
      <c r="C122" s="6" t="s">
        <v>149</v>
      </c>
    </row>
    <row r="124" spans="2:4" x14ac:dyDescent="0.25">
      <c r="B124" s="17" t="s">
        <v>169</v>
      </c>
      <c r="C124" s="14" t="s">
        <v>170</v>
      </c>
    </row>
    <row r="125" spans="2:4" x14ac:dyDescent="0.25">
      <c r="B125" s="16" t="s">
        <v>149</v>
      </c>
      <c r="C125" s="6" t="s">
        <v>149</v>
      </c>
    </row>
    <row r="127" spans="2:4" x14ac:dyDescent="0.25">
      <c r="B127" s="13" t="s">
        <v>171</v>
      </c>
      <c r="C127" s="14" t="s">
        <v>149</v>
      </c>
    </row>
    <row r="129" spans="2:7" x14ac:dyDescent="0.25">
      <c r="B129" s="13" t="s">
        <v>172</v>
      </c>
      <c r="C129" s="23">
        <v>45322</v>
      </c>
      <c r="D129" s="105"/>
      <c r="E129" s="16"/>
      <c r="F129" s="22"/>
    </row>
    <row r="130" spans="2:7" x14ac:dyDescent="0.25">
      <c r="B130" s="13" t="s">
        <v>159</v>
      </c>
      <c r="C130" s="14" t="s">
        <v>160</v>
      </c>
      <c r="D130" s="13" t="s">
        <v>161</v>
      </c>
      <c r="E130" s="17" t="s">
        <v>162</v>
      </c>
      <c r="F130" s="12" t="s">
        <v>163</v>
      </c>
      <c r="G130" s="11"/>
    </row>
    <row r="131" spans="2:7" x14ac:dyDescent="0.25">
      <c r="B131" s="20" t="s">
        <v>149</v>
      </c>
      <c r="C131" s="21" t="s">
        <v>149</v>
      </c>
      <c r="D131" s="20" t="s">
        <v>149</v>
      </c>
      <c r="E131" s="19" t="s">
        <v>149</v>
      </c>
      <c r="F131" s="18" t="s">
        <v>149</v>
      </c>
    </row>
    <row r="132" spans="2:7" x14ac:dyDescent="0.25">
      <c r="B132" s="3" t="s">
        <v>164</v>
      </c>
    </row>
    <row r="133" spans="2:7" x14ac:dyDescent="0.25">
      <c r="B133" s="3"/>
    </row>
    <row r="134" spans="2:7" x14ac:dyDescent="0.25">
      <c r="B134" s="3" t="s">
        <v>165</v>
      </c>
    </row>
    <row r="135" spans="2:7" x14ac:dyDescent="0.25">
      <c r="B135" s="13" t="s">
        <v>166</v>
      </c>
      <c r="C135" s="14" t="s">
        <v>167</v>
      </c>
      <c r="D135" s="3"/>
    </row>
    <row r="136" spans="2:7" x14ac:dyDescent="0.25">
      <c r="B136" s="105" t="s">
        <v>149</v>
      </c>
      <c r="C136" s="6" t="s">
        <v>149</v>
      </c>
    </row>
    <row r="138" spans="2:7" x14ac:dyDescent="0.25">
      <c r="B138" s="13" t="s">
        <v>168</v>
      </c>
      <c r="C138" s="14" t="s">
        <v>167</v>
      </c>
    </row>
    <row r="139" spans="2:7" x14ac:dyDescent="0.25">
      <c r="B139" s="105" t="s">
        <v>149</v>
      </c>
      <c r="C139" s="6" t="s">
        <v>149</v>
      </c>
    </row>
    <row r="141" spans="2:7" x14ac:dyDescent="0.25">
      <c r="B141" s="13" t="s">
        <v>149</v>
      </c>
      <c r="C141" s="14" t="s">
        <v>149</v>
      </c>
    </row>
    <row r="142" spans="2:7" x14ac:dyDescent="0.25">
      <c r="B142" s="105" t="s">
        <v>149</v>
      </c>
      <c r="C142" s="6" t="s">
        <v>149</v>
      </c>
    </row>
    <row r="144" spans="2:7" x14ac:dyDescent="0.25">
      <c r="B144" s="17" t="s">
        <v>169</v>
      </c>
      <c r="C144" s="14" t="s">
        <v>170</v>
      </c>
    </row>
    <row r="145" spans="2:80" x14ac:dyDescent="0.25">
      <c r="B145" s="16" t="s">
        <v>149</v>
      </c>
      <c r="C145" s="6" t="s">
        <v>149</v>
      </c>
    </row>
    <row r="147" spans="2:80" x14ac:dyDescent="0.25">
      <c r="B147" s="13" t="s">
        <v>171</v>
      </c>
      <c r="C147" s="14" t="s">
        <v>149</v>
      </c>
    </row>
    <row r="150" spans="2:80" x14ac:dyDescent="0.25">
      <c r="B150" s="3" t="s">
        <v>173</v>
      </c>
    </row>
    <row r="152" spans="2:80" x14ac:dyDescent="0.25">
      <c r="B152" s="13" t="s">
        <v>159</v>
      </c>
      <c r="C152" s="14" t="s">
        <v>174</v>
      </c>
      <c r="D152" s="13" t="s">
        <v>175</v>
      </c>
      <c r="E152" s="13" t="s">
        <v>176</v>
      </c>
      <c r="F152" s="11"/>
    </row>
    <row r="153" spans="2:80" x14ac:dyDescent="0.25">
      <c r="B153" s="105" t="s">
        <v>149</v>
      </c>
      <c r="C153" s="6" t="s">
        <v>149</v>
      </c>
      <c r="D153" s="105" t="s">
        <v>149</v>
      </c>
      <c r="E153" s="105" t="s">
        <v>149</v>
      </c>
    </row>
    <row r="156" spans="2:80" x14ac:dyDescent="0.25">
      <c r="B156" s="3" t="s">
        <v>177</v>
      </c>
      <c r="C156" s="15" t="s">
        <v>149</v>
      </c>
      <c r="D156" s="3"/>
      <c r="E156" s="3"/>
      <c r="F156" s="11"/>
      <c r="G156" s="11"/>
      <c r="H156" s="11"/>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x14ac:dyDescent="0.25">
      <c r="B158" s="3" t="s">
        <v>178</v>
      </c>
    </row>
    <row r="160" spans="2:80" x14ac:dyDescent="0.25">
      <c r="B160" s="13" t="s">
        <v>179</v>
      </c>
      <c r="C160" s="14" t="s">
        <v>167</v>
      </c>
      <c r="D160" s="3"/>
    </row>
    <row r="161" spans="2:7" x14ac:dyDescent="0.25">
      <c r="B161" s="105" t="s">
        <v>149</v>
      </c>
      <c r="C161" s="6" t="s">
        <v>149</v>
      </c>
    </row>
    <row r="164" spans="2:7" x14ac:dyDescent="0.25">
      <c r="B164" s="13" t="s">
        <v>180</v>
      </c>
      <c r="C164" s="14" t="s">
        <v>181</v>
      </c>
      <c r="D164" s="3"/>
    </row>
    <row r="165" spans="2:7" x14ac:dyDescent="0.25">
      <c r="B165" s="105" t="s">
        <v>149</v>
      </c>
      <c r="C165" s="6" t="s">
        <v>149</v>
      </c>
    </row>
    <row r="168" spans="2:7" x14ac:dyDescent="0.25">
      <c r="B168" s="3" t="s">
        <v>182</v>
      </c>
    </row>
    <row r="171" spans="2:7" x14ac:dyDescent="0.25">
      <c r="B171" s="3" t="s">
        <v>183</v>
      </c>
    </row>
    <row r="173" spans="2:7" x14ac:dyDescent="0.25">
      <c r="B173" s="13" t="s">
        <v>159</v>
      </c>
      <c r="C173" s="14" t="s">
        <v>184</v>
      </c>
      <c r="D173" s="13" t="s">
        <v>174</v>
      </c>
      <c r="E173" s="13" t="s">
        <v>175</v>
      </c>
      <c r="F173" s="12" t="s">
        <v>176</v>
      </c>
      <c r="G173" s="11"/>
    </row>
    <row r="174" spans="2:7" x14ac:dyDescent="0.25">
      <c r="B174" s="105" t="s">
        <v>149</v>
      </c>
      <c r="C174" s="6" t="s">
        <v>149</v>
      </c>
      <c r="D174" s="105" t="s">
        <v>149</v>
      </c>
      <c r="E174" s="105" t="s">
        <v>149</v>
      </c>
      <c r="F174" s="10" t="s">
        <v>149</v>
      </c>
    </row>
    <row r="177" spans="2:80" x14ac:dyDescent="0.25">
      <c r="B177" s="3" t="s">
        <v>177</v>
      </c>
      <c r="C177" s="15" t="s">
        <v>149</v>
      </c>
      <c r="D177" s="3"/>
      <c r="E177" s="3"/>
      <c r="F177" s="11"/>
      <c r="G177" s="11"/>
      <c r="H177" s="11"/>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x14ac:dyDescent="0.25">
      <c r="B179" s="3" t="s">
        <v>178</v>
      </c>
    </row>
    <row r="181" spans="2:80" x14ac:dyDescent="0.25">
      <c r="B181" s="13" t="s">
        <v>179</v>
      </c>
      <c r="C181" s="14" t="s">
        <v>167</v>
      </c>
      <c r="D181" s="3"/>
    </row>
    <row r="182" spans="2:80" x14ac:dyDescent="0.25">
      <c r="B182" s="105" t="s">
        <v>149</v>
      </c>
      <c r="C182" s="6" t="s">
        <v>149</v>
      </c>
    </row>
    <row r="185" spans="2:80" x14ac:dyDescent="0.25">
      <c r="B185" s="13" t="s">
        <v>180</v>
      </c>
      <c r="C185" s="14" t="s">
        <v>181</v>
      </c>
      <c r="D185" s="3"/>
    </row>
    <row r="186" spans="2:80" x14ac:dyDescent="0.25">
      <c r="B186" s="105" t="s">
        <v>149</v>
      </c>
      <c r="C186" s="6" t="s">
        <v>149</v>
      </c>
    </row>
    <row r="189" spans="2:80" x14ac:dyDescent="0.25">
      <c r="B189" s="3" t="s">
        <v>182</v>
      </c>
    </row>
    <row r="192" spans="2:80" x14ac:dyDescent="0.25">
      <c r="B192" s="3" t="s">
        <v>185</v>
      </c>
    </row>
    <row r="193" spans="2:7" x14ac:dyDescent="0.25">
      <c r="B193" s="13" t="s">
        <v>159</v>
      </c>
      <c r="C193" s="14" t="s">
        <v>186</v>
      </c>
      <c r="D193" s="13" t="s">
        <v>187</v>
      </c>
      <c r="E193" s="13" t="s">
        <v>188</v>
      </c>
      <c r="F193" s="12" t="s">
        <v>189</v>
      </c>
      <c r="G193" s="11"/>
    </row>
    <row r="194" spans="2:7" x14ac:dyDescent="0.25">
      <c r="B194" s="105" t="s">
        <v>149</v>
      </c>
      <c r="C194" s="6" t="s">
        <v>149</v>
      </c>
      <c r="D194" s="105" t="s">
        <v>149</v>
      </c>
      <c r="E194" s="105" t="s">
        <v>149</v>
      </c>
      <c r="F194" s="10" t="s">
        <v>149</v>
      </c>
    </row>
    <row r="195" spans="2:7" x14ac:dyDescent="0.25">
      <c r="B195" s="2" t="s">
        <v>190</v>
      </c>
    </row>
  </sheetData>
  <mergeCells count="3">
    <mergeCell ref="B1:E1"/>
    <mergeCell ref="C3:C7"/>
    <mergeCell ref="D3:D7"/>
  </mergeCells>
  <hyperlinks>
    <hyperlink ref="A1" location="Index!A1" display="Index" xr:uid="{85549DE8-1CA9-4A36-ADB4-28A89DFF56D5}"/>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55BF9-382E-4435-9541-830C5A1E49CE}">
  <sheetPr codeName="Sheet33"/>
  <dimension ref="A1:CB171"/>
  <sheetViews>
    <sheetView workbookViewId="0">
      <selection activeCell="E2" sqref="E2"/>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06" t="s">
        <v>69</v>
      </c>
      <c r="C1" s="206"/>
      <c r="D1" s="206"/>
      <c r="E1" s="206"/>
    </row>
    <row r="3" spans="1:9" ht="15" customHeight="1" x14ac:dyDescent="0.25">
      <c r="B3" s="35" t="s">
        <v>883</v>
      </c>
      <c r="C3" s="207"/>
      <c r="D3" s="208"/>
    </row>
    <row r="4" spans="1:9" ht="15" customHeight="1" x14ac:dyDescent="0.25">
      <c r="B4" s="109" t="s">
        <v>884</v>
      </c>
      <c r="C4" s="207"/>
      <c r="D4" s="208"/>
    </row>
    <row r="5" spans="1:9" ht="15" customHeight="1" x14ac:dyDescent="0.25">
      <c r="B5" s="109" t="s">
        <v>115</v>
      </c>
      <c r="C5" s="207"/>
      <c r="D5" s="208"/>
    </row>
    <row r="6" spans="1:9" ht="15" customHeight="1" x14ac:dyDescent="0.25">
      <c r="B6" s="39" t="s">
        <v>193</v>
      </c>
      <c r="C6" s="207"/>
      <c r="D6" s="208"/>
    </row>
    <row r="7" spans="1:9" ht="30" customHeight="1" x14ac:dyDescent="0.25">
      <c r="B7" s="39" t="s">
        <v>885</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2624</v>
      </c>
      <c r="C15" s="4" t="s">
        <v>140</v>
      </c>
      <c r="D15" s="2" t="s">
        <v>248</v>
      </c>
      <c r="E15" s="2" t="s">
        <v>399</v>
      </c>
      <c r="F15" s="5">
        <v>764300</v>
      </c>
      <c r="G15" s="5">
        <v>10841.21</v>
      </c>
      <c r="H15" s="5">
        <v>12.86</v>
      </c>
    </row>
    <row r="16" spans="1:9" x14ac:dyDescent="0.25">
      <c r="B16" s="2" t="s">
        <v>2682</v>
      </c>
      <c r="C16" s="4" t="s">
        <v>140</v>
      </c>
      <c r="D16" s="2" t="s">
        <v>248</v>
      </c>
      <c r="E16" s="2" t="s">
        <v>578</v>
      </c>
      <c r="F16" s="5">
        <v>643240</v>
      </c>
      <c r="G16" s="5">
        <v>9683.01</v>
      </c>
      <c r="H16" s="5">
        <v>11.49</v>
      </c>
    </row>
    <row r="17" spans="2:8" x14ac:dyDescent="0.25">
      <c r="B17" s="2" t="s">
        <v>1971</v>
      </c>
      <c r="C17" s="4" t="s">
        <v>140</v>
      </c>
      <c r="D17" s="2" t="s">
        <v>248</v>
      </c>
      <c r="E17" s="2" t="s">
        <v>429</v>
      </c>
      <c r="F17" s="5">
        <v>611000</v>
      </c>
      <c r="G17" s="5">
        <v>7028.94</v>
      </c>
      <c r="H17" s="5">
        <v>8.34</v>
      </c>
    </row>
    <row r="18" spans="2:8" x14ac:dyDescent="0.25">
      <c r="B18" s="2" t="s">
        <v>2732</v>
      </c>
      <c r="C18" s="4" t="s">
        <v>140</v>
      </c>
      <c r="D18" s="2" t="s">
        <v>248</v>
      </c>
      <c r="E18" s="2" t="s">
        <v>674</v>
      </c>
      <c r="F18" s="5">
        <v>415000</v>
      </c>
      <c r="G18" s="5">
        <v>5606.65</v>
      </c>
      <c r="H18" s="5">
        <v>6.65</v>
      </c>
    </row>
    <row r="19" spans="2:8" x14ac:dyDescent="0.25">
      <c r="B19" s="2" t="s">
        <v>2559</v>
      </c>
      <c r="C19" s="4" t="s">
        <v>140</v>
      </c>
      <c r="D19" s="2" t="s">
        <v>248</v>
      </c>
      <c r="E19" s="2" t="s">
        <v>249</v>
      </c>
      <c r="F19" s="5">
        <v>72507</v>
      </c>
      <c r="G19" s="5">
        <v>4438.26</v>
      </c>
      <c r="H19" s="5">
        <v>5.27</v>
      </c>
    </row>
    <row r="20" spans="2:8" x14ac:dyDescent="0.25">
      <c r="B20" s="2" t="s">
        <v>2574</v>
      </c>
      <c r="C20" s="4" t="s">
        <v>140</v>
      </c>
      <c r="D20" s="2" t="s">
        <v>248</v>
      </c>
      <c r="E20" s="2" t="s">
        <v>284</v>
      </c>
      <c r="F20" s="5">
        <v>104965</v>
      </c>
      <c r="G20" s="5">
        <v>3852.85</v>
      </c>
      <c r="H20" s="5">
        <v>4.57</v>
      </c>
    </row>
    <row r="21" spans="2:8" x14ac:dyDescent="0.25">
      <c r="B21" s="2" t="s">
        <v>2733</v>
      </c>
      <c r="C21" s="4" t="s">
        <v>140</v>
      </c>
      <c r="D21" s="2" t="s">
        <v>288</v>
      </c>
      <c r="E21" s="2" t="s">
        <v>675</v>
      </c>
      <c r="F21" s="5">
        <v>58903</v>
      </c>
      <c r="G21" s="5">
        <v>3742.08</v>
      </c>
      <c r="H21" s="5">
        <v>4.4400000000000004</v>
      </c>
    </row>
    <row r="22" spans="2:8" x14ac:dyDescent="0.25">
      <c r="B22" s="2" t="s">
        <v>2696</v>
      </c>
      <c r="C22" s="4" t="s">
        <v>140</v>
      </c>
      <c r="D22" s="2" t="s">
        <v>288</v>
      </c>
      <c r="E22" s="2" t="s">
        <v>593</v>
      </c>
      <c r="F22" s="5">
        <v>855100</v>
      </c>
      <c r="G22" s="5">
        <v>3693.18</v>
      </c>
      <c r="H22" s="5">
        <v>4.38</v>
      </c>
    </row>
    <row r="23" spans="2:8" x14ac:dyDescent="0.25">
      <c r="B23" s="2" t="s">
        <v>2841</v>
      </c>
      <c r="C23" s="4" t="s">
        <v>140</v>
      </c>
      <c r="D23" s="2" t="s">
        <v>248</v>
      </c>
      <c r="E23" s="2" t="s">
        <v>886</v>
      </c>
      <c r="F23" s="5">
        <v>478818</v>
      </c>
      <c r="G23" s="5">
        <v>3642.85</v>
      </c>
      <c r="H23" s="5">
        <v>4.32</v>
      </c>
    </row>
    <row r="24" spans="2:8" x14ac:dyDescent="0.25">
      <c r="B24" s="2" t="s">
        <v>2690</v>
      </c>
      <c r="C24" s="4" t="s">
        <v>140</v>
      </c>
      <c r="D24" s="2" t="s">
        <v>248</v>
      </c>
      <c r="E24" s="2" t="s">
        <v>587</v>
      </c>
      <c r="F24" s="5">
        <v>68049</v>
      </c>
      <c r="G24" s="5">
        <v>3399.76</v>
      </c>
      <c r="H24" s="5">
        <v>4.03</v>
      </c>
    </row>
    <row r="25" spans="2:8" x14ac:dyDescent="0.25">
      <c r="B25" s="2" t="s">
        <v>2597</v>
      </c>
      <c r="C25" s="4" t="s">
        <v>140</v>
      </c>
      <c r="D25" s="2" t="s">
        <v>288</v>
      </c>
      <c r="E25" s="2" t="s">
        <v>334</v>
      </c>
      <c r="F25" s="5">
        <v>566121</v>
      </c>
      <c r="G25" s="5">
        <v>2106.25</v>
      </c>
      <c r="H25" s="5">
        <v>2.5</v>
      </c>
    </row>
    <row r="26" spans="2:8" x14ac:dyDescent="0.25">
      <c r="B26" s="2" t="s">
        <v>2702</v>
      </c>
      <c r="C26" s="4" t="s">
        <v>140</v>
      </c>
      <c r="D26" s="2" t="s">
        <v>248</v>
      </c>
      <c r="E26" s="2" t="s">
        <v>601</v>
      </c>
      <c r="F26" s="5">
        <v>95614</v>
      </c>
      <c r="G26" s="5">
        <v>2078.89</v>
      </c>
      <c r="H26" s="5">
        <v>2.4700000000000002</v>
      </c>
    </row>
    <row r="27" spans="2:8" x14ac:dyDescent="0.25">
      <c r="B27" s="2" t="s">
        <v>2842</v>
      </c>
      <c r="C27" s="4" t="s">
        <v>140</v>
      </c>
      <c r="D27" s="2" t="s">
        <v>248</v>
      </c>
      <c r="E27" s="2" t="s">
        <v>887</v>
      </c>
      <c r="F27" s="5">
        <v>471283</v>
      </c>
      <c r="G27" s="5">
        <v>1967.37</v>
      </c>
      <c r="H27" s="5">
        <v>2.33</v>
      </c>
    </row>
    <row r="28" spans="2:8" x14ac:dyDescent="0.25">
      <c r="B28" s="2" t="s">
        <v>2843</v>
      </c>
      <c r="C28" s="4" t="s">
        <v>140</v>
      </c>
      <c r="D28" s="2" t="s">
        <v>273</v>
      </c>
      <c r="E28" s="2" t="s">
        <v>888</v>
      </c>
      <c r="F28" s="5">
        <v>418670</v>
      </c>
      <c r="G28" s="5">
        <v>1920.65</v>
      </c>
      <c r="H28" s="5">
        <v>2.2799999999999998</v>
      </c>
    </row>
    <row r="29" spans="2:8" x14ac:dyDescent="0.25">
      <c r="B29" s="2" t="s">
        <v>2844</v>
      </c>
      <c r="C29" s="4" t="s">
        <v>140</v>
      </c>
      <c r="D29" s="2" t="s">
        <v>248</v>
      </c>
      <c r="E29" s="2" t="s">
        <v>889</v>
      </c>
      <c r="F29" s="5">
        <v>70921</v>
      </c>
      <c r="G29" s="5">
        <v>1795.08</v>
      </c>
      <c r="H29" s="5">
        <v>2.13</v>
      </c>
    </row>
    <row r="30" spans="2:8" x14ac:dyDescent="0.25">
      <c r="B30" s="2" t="s">
        <v>2572</v>
      </c>
      <c r="C30" s="4" t="s">
        <v>140</v>
      </c>
      <c r="D30" s="2" t="s">
        <v>248</v>
      </c>
      <c r="E30" s="2" t="s">
        <v>282</v>
      </c>
      <c r="F30" s="5">
        <v>19164</v>
      </c>
      <c r="G30" s="5">
        <v>1660.3</v>
      </c>
      <c r="H30" s="5">
        <v>1.97</v>
      </c>
    </row>
    <row r="31" spans="2:8" x14ac:dyDescent="0.25">
      <c r="B31" s="2" t="s">
        <v>2698</v>
      </c>
      <c r="C31" s="4" t="s">
        <v>140</v>
      </c>
      <c r="D31" s="2" t="s">
        <v>248</v>
      </c>
      <c r="E31" s="2" t="s">
        <v>595</v>
      </c>
      <c r="F31" s="5">
        <v>142452</v>
      </c>
      <c r="G31" s="5">
        <v>1595.82</v>
      </c>
      <c r="H31" s="5">
        <v>1.89</v>
      </c>
    </row>
    <row r="32" spans="2:8" x14ac:dyDescent="0.25">
      <c r="B32" s="2" t="s">
        <v>2768</v>
      </c>
      <c r="C32" s="4" t="s">
        <v>140</v>
      </c>
      <c r="D32" s="2" t="s">
        <v>248</v>
      </c>
      <c r="E32" s="2" t="s">
        <v>747</v>
      </c>
      <c r="F32" s="5">
        <v>175000</v>
      </c>
      <c r="G32" s="5">
        <v>1478.58</v>
      </c>
      <c r="H32" s="5">
        <v>1.75</v>
      </c>
    </row>
    <row r="33" spans="2:8" x14ac:dyDescent="0.25">
      <c r="B33" s="2" t="s">
        <v>2845</v>
      </c>
      <c r="C33" s="4" t="s">
        <v>140</v>
      </c>
      <c r="D33" s="2" t="s">
        <v>288</v>
      </c>
      <c r="E33" s="2" t="s">
        <v>890</v>
      </c>
      <c r="F33" s="5">
        <v>264625</v>
      </c>
      <c r="G33" s="5">
        <v>1171.3599999999999</v>
      </c>
      <c r="H33" s="5">
        <v>1.39</v>
      </c>
    </row>
    <row r="34" spans="2:8" x14ac:dyDescent="0.25">
      <c r="B34" s="2" t="s">
        <v>2578</v>
      </c>
      <c r="C34" s="4" t="s">
        <v>140</v>
      </c>
      <c r="D34" s="2" t="s">
        <v>288</v>
      </c>
      <c r="E34" s="2" t="s">
        <v>289</v>
      </c>
      <c r="F34" s="5">
        <v>100100</v>
      </c>
      <c r="G34" s="5">
        <v>1064.96</v>
      </c>
      <c r="H34" s="5">
        <v>1.26</v>
      </c>
    </row>
    <row r="35" spans="2:8" x14ac:dyDescent="0.25">
      <c r="B35" s="2" t="s">
        <v>2846</v>
      </c>
      <c r="C35" s="4" t="s">
        <v>140</v>
      </c>
      <c r="D35" s="2" t="s">
        <v>248</v>
      </c>
      <c r="E35" s="2" t="s">
        <v>891</v>
      </c>
      <c r="F35" s="5">
        <v>276851</v>
      </c>
      <c r="G35" s="5">
        <v>1030.72</v>
      </c>
      <c r="H35" s="5">
        <v>1.22</v>
      </c>
    </row>
    <row r="36" spans="2:8" x14ac:dyDescent="0.25">
      <c r="B36" s="2" t="s">
        <v>805</v>
      </c>
      <c r="C36" s="4" t="s">
        <v>140</v>
      </c>
      <c r="D36" s="2" t="s">
        <v>248</v>
      </c>
      <c r="E36" s="2" t="s">
        <v>806</v>
      </c>
      <c r="F36" s="5">
        <v>596702</v>
      </c>
      <c r="G36" s="5">
        <v>860.74</v>
      </c>
      <c r="H36" s="5">
        <v>1.02</v>
      </c>
    </row>
    <row r="37" spans="2:8" x14ac:dyDescent="0.25">
      <c r="B37" s="2" t="s">
        <v>2847</v>
      </c>
      <c r="C37" s="4" t="s">
        <v>140</v>
      </c>
      <c r="D37" s="2" t="s">
        <v>278</v>
      </c>
      <c r="E37" s="2" t="s">
        <v>892</v>
      </c>
      <c r="F37" s="5">
        <v>118808</v>
      </c>
      <c r="G37" s="5">
        <v>851.38</v>
      </c>
      <c r="H37" s="5">
        <v>1.01</v>
      </c>
    </row>
    <row r="38" spans="2:8" x14ac:dyDescent="0.25">
      <c r="B38" s="2" t="s">
        <v>829</v>
      </c>
      <c r="C38" s="4" t="s">
        <v>140</v>
      </c>
      <c r="D38" s="2" t="s">
        <v>248</v>
      </c>
      <c r="E38" s="2" t="s">
        <v>830</v>
      </c>
      <c r="F38" s="5">
        <v>41446</v>
      </c>
      <c r="G38" s="5">
        <v>828.9</v>
      </c>
      <c r="H38" s="5">
        <v>0.98</v>
      </c>
    </row>
    <row r="39" spans="2:8" x14ac:dyDescent="0.25">
      <c r="B39" s="2" t="s">
        <v>1954</v>
      </c>
      <c r="C39" s="4" t="s">
        <v>140</v>
      </c>
      <c r="D39" s="2" t="s">
        <v>248</v>
      </c>
      <c r="E39" s="2" t="s">
        <v>449</v>
      </c>
      <c r="F39" s="5">
        <v>16000</v>
      </c>
      <c r="G39" s="5">
        <v>821.2</v>
      </c>
      <c r="H39" s="5">
        <v>0.97</v>
      </c>
    </row>
    <row r="40" spans="2:8" x14ac:dyDescent="0.25">
      <c r="B40" s="2" t="s">
        <v>2833</v>
      </c>
      <c r="C40" s="4" t="s">
        <v>140</v>
      </c>
      <c r="D40" s="2" t="s">
        <v>288</v>
      </c>
      <c r="E40" s="2" t="s">
        <v>847</v>
      </c>
      <c r="F40" s="5">
        <v>107046</v>
      </c>
      <c r="G40" s="5">
        <v>803.38</v>
      </c>
      <c r="H40" s="5">
        <v>0.95</v>
      </c>
    </row>
    <row r="41" spans="2:8" x14ac:dyDescent="0.25">
      <c r="B41" s="2" t="s">
        <v>2663</v>
      </c>
      <c r="C41" s="4" t="s">
        <v>140</v>
      </c>
      <c r="D41" s="2" t="s">
        <v>349</v>
      </c>
      <c r="E41" s="2" t="s">
        <v>527</v>
      </c>
      <c r="F41" s="5">
        <v>60000</v>
      </c>
      <c r="G41" s="5">
        <v>629.94000000000005</v>
      </c>
      <c r="H41" s="5">
        <v>0.75</v>
      </c>
    </row>
    <row r="42" spans="2:8" x14ac:dyDescent="0.25">
      <c r="B42" s="2" t="s">
        <v>2848</v>
      </c>
      <c r="C42" s="4" t="s">
        <v>140</v>
      </c>
      <c r="D42" s="2" t="s">
        <v>248</v>
      </c>
      <c r="E42" s="2" t="s">
        <v>893</v>
      </c>
      <c r="F42" s="5">
        <v>50000</v>
      </c>
      <c r="G42" s="5">
        <v>581.67999999999995</v>
      </c>
      <c r="H42" s="5">
        <v>0.69</v>
      </c>
    </row>
    <row r="43" spans="2:8" x14ac:dyDescent="0.25">
      <c r="B43" s="2" t="s">
        <v>2849</v>
      </c>
      <c r="C43" s="4" t="s">
        <v>140</v>
      </c>
      <c r="D43" s="2" t="s">
        <v>248</v>
      </c>
      <c r="E43" s="2" t="s">
        <v>894</v>
      </c>
      <c r="F43" s="5">
        <v>24588</v>
      </c>
      <c r="G43" s="5">
        <v>553.21</v>
      </c>
      <c r="H43" s="5">
        <v>0.66</v>
      </c>
    </row>
    <row r="44" spans="2:8" x14ac:dyDescent="0.25">
      <c r="B44" s="2" t="s">
        <v>2567</v>
      </c>
      <c r="C44" s="4" t="s">
        <v>140</v>
      </c>
      <c r="D44" s="2" t="s">
        <v>263</v>
      </c>
      <c r="E44" s="2" t="s">
        <v>268</v>
      </c>
      <c r="F44" s="5">
        <v>17909</v>
      </c>
      <c r="G44" s="5">
        <v>412.96</v>
      </c>
      <c r="H44" s="5">
        <v>0.49</v>
      </c>
    </row>
    <row r="45" spans="2:8" x14ac:dyDescent="0.25">
      <c r="B45" s="3" t="s">
        <v>200</v>
      </c>
      <c r="C45" s="15"/>
      <c r="D45" s="3"/>
      <c r="E45" s="3"/>
      <c r="F45" s="11"/>
      <c r="G45" s="11">
        <f>SUM(G12:G44)</f>
        <v>80142.160000000033</v>
      </c>
      <c r="H45" s="11">
        <f>SUM(H12:H44)</f>
        <v>95.059999999999988</v>
      </c>
    </row>
    <row r="46" spans="2:8" x14ac:dyDescent="0.25">
      <c r="B46" s="3" t="s">
        <v>303</v>
      </c>
      <c r="C46" s="15"/>
      <c r="D46" s="3"/>
      <c r="E46" s="3"/>
      <c r="F46" s="11"/>
      <c r="G46" s="11">
        <v>359.14</v>
      </c>
      <c r="H46" s="11">
        <v>0.43</v>
      </c>
    </row>
    <row r="47" spans="2:8" x14ac:dyDescent="0.25">
      <c r="B47" s="3" t="s">
        <v>142</v>
      </c>
      <c r="C47" s="15"/>
      <c r="D47" s="3"/>
      <c r="E47" s="3"/>
      <c r="F47" s="11"/>
      <c r="G47" s="11">
        <v>80501.3</v>
      </c>
      <c r="H47" s="11">
        <v>95.49</v>
      </c>
    </row>
    <row r="48" spans="2:8" x14ac:dyDescent="0.25">
      <c r="B48" s="3" t="s">
        <v>143</v>
      </c>
      <c r="C48" s="15"/>
      <c r="D48" s="3"/>
      <c r="E48" s="3"/>
      <c r="F48" s="11"/>
      <c r="G48" s="11">
        <v>3780.10331790999</v>
      </c>
      <c r="H48" s="11">
        <v>4.5100000000000051</v>
      </c>
    </row>
    <row r="49" spans="2:8" x14ac:dyDescent="0.25">
      <c r="B49" s="3" t="s">
        <v>144</v>
      </c>
      <c r="C49" s="15"/>
      <c r="D49" s="3"/>
      <c r="E49" s="3"/>
      <c r="F49" s="11"/>
      <c r="G49" s="11">
        <v>84281.403317909993</v>
      </c>
      <c r="H49" s="11">
        <v>100</v>
      </c>
    </row>
    <row r="50" spans="2:8" x14ac:dyDescent="0.25">
      <c r="B50" s="2" t="s">
        <v>145</v>
      </c>
    </row>
    <row r="51" spans="2:8" x14ac:dyDescent="0.25">
      <c r="B51" s="3" t="s">
        <v>146</v>
      </c>
    </row>
    <row r="52" spans="2:8" x14ac:dyDescent="0.25">
      <c r="B52" s="3" t="s">
        <v>147</v>
      </c>
      <c r="C52" s="4" t="s">
        <v>148</v>
      </c>
    </row>
    <row r="53" spans="2:8" x14ac:dyDescent="0.25">
      <c r="B53" s="3" t="s">
        <v>150</v>
      </c>
      <c r="C53" s="4" t="s">
        <v>149</v>
      </c>
    </row>
    <row r="54" spans="2:8" x14ac:dyDescent="0.25">
      <c r="B54" s="3" t="s">
        <v>202</v>
      </c>
      <c r="C54" s="4" t="s">
        <v>149</v>
      </c>
    </row>
    <row r="55" spans="2:8" x14ac:dyDescent="0.25">
      <c r="B55" s="3" t="s">
        <v>151</v>
      </c>
      <c r="C55" s="4" t="s">
        <v>152</v>
      </c>
    </row>
    <row r="56" spans="2:8" x14ac:dyDescent="0.25">
      <c r="B56" s="3" t="s">
        <v>895</v>
      </c>
      <c r="C56" s="15"/>
    </row>
    <row r="57" spans="2:8" x14ac:dyDescent="0.25">
      <c r="B57" s="3" t="s">
        <v>896</v>
      </c>
      <c r="C57" s="15"/>
    </row>
    <row r="58" spans="2:8" x14ac:dyDescent="0.25">
      <c r="B58" s="3" t="s">
        <v>897</v>
      </c>
      <c r="C58" s="15"/>
    </row>
    <row r="59" spans="2:8" x14ac:dyDescent="0.25">
      <c r="B59" s="3" t="s">
        <v>898</v>
      </c>
      <c r="C59" s="15"/>
    </row>
    <row r="60" spans="2:8" x14ac:dyDescent="0.25">
      <c r="B60" s="3" t="s">
        <v>899</v>
      </c>
      <c r="C60" s="15"/>
    </row>
    <row r="61" spans="2:8" x14ac:dyDescent="0.25">
      <c r="B61" s="3" t="s">
        <v>900</v>
      </c>
      <c r="C61" s="15"/>
    </row>
    <row r="62" spans="2:8" x14ac:dyDescent="0.25">
      <c r="B62" s="3" t="s">
        <v>901</v>
      </c>
      <c r="C62" s="15"/>
    </row>
    <row r="63" spans="2:8" x14ac:dyDescent="0.25">
      <c r="B63" s="3" t="s">
        <v>902</v>
      </c>
      <c r="C63" s="15"/>
    </row>
    <row r="64" spans="2:8" x14ac:dyDescent="0.25">
      <c r="B64" s="3" t="s">
        <v>381</v>
      </c>
      <c r="C64" s="15"/>
    </row>
    <row r="65" spans="2:4" x14ac:dyDescent="0.25">
      <c r="B65" s="2" t="s">
        <v>153</v>
      </c>
    </row>
    <row r="66" spans="2:4" x14ac:dyDescent="0.25">
      <c r="B66" s="2" t="s">
        <v>204</v>
      </c>
    </row>
    <row r="69" spans="2:4" x14ac:dyDescent="0.25">
      <c r="B69" s="13" t="s">
        <v>2546</v>
      </c>
      <c r="C69" s="14"/>
    </row>
    <row r="70" spans="2:4" ht="30" x14ac:dyDescent="0.25">
      <c r="B70" s="13" t="s">
        <v>205</v>
      </c>
      <c r="C70" s="153" t="s">
        <v>206</v>
      </c>
    </row>
    <row r="71" spans="2:4" x14ac:dyDescent="0.25">
      <c r="B71" s="105" t="s">
        <v>207</v>
      </c>
      <c r="C71" s="111" t="s">
        <v>3515</v>
      </c>
    </row>
    <row r="72" spans="2:4" x14ac:dyDescent="0.25">
      <c r="B72" s="105" t="s">
        <v>208</v>
      </c>
      <c r="C72" s="111" t="s">
        <v>3515</v>
      </c>
    </row>
    <row r="73" spans="2:4" x14ac:dyDescent="0.25">
      <c r="B73" s="105" t="s">
        <v>209</v>
      </c>
      <c r="C73" s="111" t="s">
        <v>3515</v>
      </c>
    </row>
    <row r="74" spans="2:4" x14ac:dyDescent="0.25">
      <c r="B74" s="105" t="s">
        <v>210</v>
      </c>
      <c r="C74" s="111" t="s">
        <v>3515</v>
      </c>
    </row>
    <row r="75" spans="2:4" x14ac:dyDescent="0.25">
      <c r="B75" s="105" t="s">
        <v>211</v>
      </c>
      <c r="C75" s="111" t="s">
        <v>3515</v>
      </c>
    </row>
    <row r="76" spans="2:4" x14ac:dyDescent="0.25">
      <c r="B76" s="105" t="s">
        <v>212</v>
      </c>
      <c r="C76" s="111" t="s">
        <v>3515</v>
      </c>
    </row>
    <row r="77" spans="2:4" x14ac:dyDescent="0.25">
      <c r="B77" s="13" t="s">
        <v>213</v>
      </c>
      <c r="C77" s="111" t="s">
        <v>3515</v>
      </c>
    </row>
    <row r="79" spans="2:4" x14ac:dyDescent="0.25">
      <c r="B79" s="105" t="s">
        <v>154</v>
      </c>
      <c r="C79" s="6"/>
      <c r="D79" s="105"/>
    </row>
    <row r="80" spans="2:4" ht="30" x14ac:dyDescent="0.25">
      <c r="B80" s="7" t="s">
        <v>155</v>
      </c>
      <c r="C80" s="8" t="s">
        <v>156</v>
      </c>
      <c r="D80" s="7" t="s">
        <v>157</v>
      </c>
    </row>
    <row r="81" spans="2:7" x14ac:dyDescent="0.25">
      <c r="B81" s="105" t="s">
        <v>149</v>
      </c>
      <c r="C81" s="6" t="s">
        <v>149</v>
      </c>
      <c r="D81" s="105" t="s">
        <v>149</v>
      </c>
    </row>
    <row r="83" spans="2:7" x14ac:dyDescent="0.25">
      <c r="B83" s="13" t="s">
        <v>158</v>
      </c>
      <c r="C83" s="23">
        <v>45322</v>
      </c>
      <c r="D83" s="105"/>
      <c r="E83" s="16"/>
      <c r="F83" s="22"/>
    </row>
    <row r="84" spans="2:7" x14ac:dyDescent="0.25">
      <c r="B84" s="13" t="s">
        <v>159</v>
      </c>
      <c r="C84" s="14" t="s">
        <v>160</v>
      </c>
      <c r="D84" s="13" t="s">
        <v>161</v>
      </c>
      <c r="E84" s="17" t="s">
        <v>162</v>
      </c>
      <c r="F84" s="12" t="s">
        <v>163</v>
      </c>
      <c r="G84" s="11"/>
    </row>
    <row r="85" spans="2:7" x14ac:dyDescent="0.25">
      <c r="B85" s="20" t="s">
        <v>149</v>
      </c>
      <c r="C85" s="21" t="s">
        <v>149</v>
      </c>
      <c r="D85" s="20" t="s">
        <v>149</v>
      </c>
      <c r="E85" s="19" t="s">
        <v>149</v>
      </c>
      <c r="F85" s="18" t="s">
        <v>149</v>
      </c>
    </row>
    <row r="88" spans="2:7" x14ac:dyDescent="0.25">
      <c r="B88" s="3" t="s">
        <v>164</v>
      </c>
    </row>
    <row r="89" spans="2:7" x14ac:dyDescent="0.25">
      <c r="B89" s="3"/>
    </row>
    <row r="90" spans="2:7" x14ac:dyDescent="0.25">
      <c r="B90" s="3" t="s">
        <v>165</v>
      </c>
    </row>
    <row r="91" spans="2:7" x14ac:dyDescent="0.25">
      <c r="B91" s="13" t="s">
        <v>166</v>
      </c>
      <c r="C91" s="14" t="s">
        <v>167</v>
      </c>
      <c r="D91" s="3"/>
    </row>
    <row r="92" spans="2:7" x14ac:dyDescent="0.25">
      <c r="B92" s="105" t="s">
        <v>149</v>
      </c>
      <c r="C92" s="6" t="s">
        <v>149</v>
      </c>
    </row>
    <row r="94" spans="2:7" x14ac:dyDescent="0.25">
      <c r="B94" s="13" t="s">
        <v>168</v>
      </c>
      <c r="C94" s="14" t="s">
        <v>167</v>
      </c>
    </row>
    <row r="95" spans="2:7" x14ac:dyDescent="0.25">
      <c r="B95" s="105" t="s">
        <v>149</v>
      </c>
      <c r="C95" s="6" t="s">
        <v>149</v>
      </c>
    </row>
    <row r="97" spans="2:7" x14ac:dyDescent="0.25">
      <c r="B97" s="13" t="s">
        <v>149</v>
      </c>
      <c r="C97" s="14" t="s">
        <v>149</v>
      </c>
    </row>
    <row r="98" spans="2:7" x14ac:dyDescent="0.25">
      <c r="B98" s="105" t="s">
        <v>149</v>
      </c>
      <c r="C98" s="6" t="s">
        <v>149</v>
      </c>
    </row>
    <row r="100" spans="2:7" x14ac:dyDescent="0.25">
      <c r="B100" s="17" t="s">
        <v>169</v>
      </c>
      <c r="C100" s="14" t="s">
        <v>170</v>
      </c>
    </row>
    <row r="101" spans="2:7" x14ac:dyDescent="0.25">
      <c r="B101" s="16" t="s">
        <v>149</v>
      </c>
      <c r="C101" s="6" t="s">
        <v>149</v>
      </c>
    </row>
    <row r="103" spans="2:7" x14ac:dyDescent="0.25">
      <c r="B103" s="13" t="s">
        <v>171</v>
      </c>
      <c r="C103" s="14" t="s">
        <v>149</v>
      </c>
    </row>
    <row r="105" spans="2:7" x14ac:dyDescent="0.25">
      <c r="B105" s="13" t="s">
        <v>172</v>
      </c>
      <c r="C105" s="23">
        <v>45322</v>
      </c>
      <c r="D105" s="105"/>
      <c r="E105" s="16"/>
      <c r="F105" s="22"/>
    </row>
    <row r="106" spans="2:7" x14ac:dyDescent="0.25">
      <c r="B106" s="13" t="s">
        <v>159</v>
      </c>
      <c r="C106" s="14" t="s">
        <v>160</v>
      </c>
      <c r="D106" s="13" t="s">
        <v>161</v>
      </c>
      <c r="E106" s="17" t="s">
        <v>162</v>
      </c>
      <c r="F106" s="12" t="s">
        <v>163</v>
      </c>
      <c r="G106" s="11"/>
    </row>
    <row r="107" spans="2:7" x14ac:dyDescent="0.25">
      <c r="B107" s="20" t="s">
        <v>149</v>
      </c>
      <c r="C107" s="21" t="s">
        <v>149</v>
      </c>
      <c r="D107" s="20" t="s">
        <v>149</v>
      </c>
      <c r="E107" s="19" t="s">
        <v>149</v>
      </c>
      <c r="F107" s="18" t="s">
        <v>149</v>
      </c>
    </row>
    <row r="108" spans="2:7" x14ac:dyDescent="0.25">
      <c r="B108" s="3" t="s">
        <v>164</v>
      </c>
    </row>
    <row r="109" spans="2:7" x14ac:dyDescent="0.25">
      <c r="B109" s="3"/>
    </row>
    <row r="110" spans="2:7" x14ac:dyDescent="0.25">
      <c r="B110" s="3" t="s">
        <v>165</v>
      </c>
    </row>
    <row r="111" spans="2:7" x14ac:dyDescent="0.25">
      <c r="B111" s="13" t="s">
        <v>166</v>
      </c>
      <c r="C111" s="14" t="s">
        <v>167</v>
      </c>
      <c r="D111" s="3"/>
    </row>
    <row r="112" spans="2:7" x14ac:dyDescent="0.25">
      <c r="B112" s="105" t="s">
        <v>149</v>
      </c>
      <c r="C112" s="6" t="s">
        <v>149</v>
      </c>
    </row>
    <row r="114" spans="2:6" x14ac:dyDescent="0.25">
      <c r="B114" s="13" t="s">
        <v>168</v>
      </c>
      <c r="C114" s="14" t="s">
        <v>167</v>
      </c>
    </row>
    <row r="115" spans="2:6" x14ac:dyDescent="0.25">
      <c r="B115" s="105" t="s">
        <v>149</v>
      </c>
      <c r="C115" s="6" t="s">
        <v>149</v>
      </c>
    </row>
    <row r="117" spans="2:6" x14ac:dyDescent="0.25">
      <c r="B117" s="13" t="s">
        <v>149</v>
      </c>
      <c r="C117" s="14" t="s">
        <v>149</v>
      </c>
    </row>
    <row r="118" spans="2:6" x14ac:dyDescent="0.25">
      <c r="B118" s="105" t="s">
        <v>149</v>
      </c>
      <c r="C118" s="6" t="s">
        <v>149</v>
      </c>
    </row>
    <row r="120" spans="2:6" x14ac:dyDescent="0.25">
      <c r="B120" s="17" t="s">
        <v>169</v>
      </c>
      <c r="C120" s="14" t="s">
        <v>170</v>
      </c>
    </row>
    <row r="121" spans="2:6" x14ac:dyDescent="0.25">
      <c r="B121" s="16" t="s">
        <v>149</v>
      </c>
      <c r="C121" s="6" t="s">
        <v>149</v>
      </c>
    </row>
    <row r="123" spans="2:6" x14ac:dyDescent="0.25">
      <c r="B123" s="13" t="s">
        <v>171</v>
      </c>
      <c r="C123" s="14" t="s">
        <v>149</v>
      </c>
    </row>
    <row r="126" spans="2:6" x14ac:dyDescent="0.25">
      <c r="B126" s="3" t="s">
        <v>173</v>
      </c>
    </row>
    <row r="128" spans="2:6" x14ac:dyDescent="0.25">
      <c r="B128" s="13" t="s">
        <v>159</v>
      </c>
      <c r="C128" s="14" t="s">
        <v>174</v>
      </c>
      <c r="D128" s="13" t="s">
        <v>175</v>
      </c>
      <c r="E128" s="13" t="s">
        <v>176</v>
      </c>
      <c r="F128" s="11"/>
    </row>
    <row r="129" spans="2:80" x14ac:dyDescent="0.25">
      <c r="B129" s="105" t="s">
        <v>149</v>
      </c>
      <c r="C129" s="6" t="s">
        <v>149</v>
      </c>
      <c r="D129" s="105" t="s">
        <v>149</v>
      </c>
      <c r="E129" s="105" t="s">
        <v>149</v>
      </c>
    </row>
    <row r="132" spans="2:80" x14ac:dyDescent="0.25">
      <c r="B132" s="3" t="s">
        <v>177</v>
      </c>
      <c r="C132" s="15" t="s">
        <v>149</v>
      </c>
      <c r="D132" s="3"/>
      <c r="E132" s="3"/>
      <c r="F132" s="11"/>
      <c r="G132" s="11"/>
      <c r="H132" s="11"/>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x14ac:dyDescent="0.25">
      <c r="B134" s="3" t="s">
        <v>178</v>
      </c>
    </row>
    <row r="136" spans="2:80" x14ac:dyDescent="0.25">
      <c r="B136" s="13" t="s">
        <v>179</v>
      </c>
      <c r="C136" s="14" t="s">
        <v>167</v>
      </c>
      <c r="D136" s="3"/>
    </row>
    <row r="137" spans="2:80" x14ac:dyDescent="0.25">
      <c r="B137" s="105" t="s">
        <v>149</v>
      </c>
      <c r="C137" s="6" t="s">
        <v>149</v>
      </c>
    </row>
    <row r="140" spans="2:80" x14ac:dyDescent="0.25">
      <c r="B140" s="13" t="s">
        <v>180</v>
      </c>
      <c r="C140" s="14" t="s">
        <v>181</v>
      </c>
      <c r="D140" s="3"/>
    </row>
    <row r="141" spans="2:80" x14ac:dyDescent="0.25">
      <c r="B141" s="105" t="s">
        <v>149</v>
      </c>
      <c r="C141" s="6" t="s">
        <v>149</v>
      </c>
    </row>
    <row r="144" spans="2:80" x14ac:dyDescent="0.25">
      <c r="B144" s="3" t="s">
        <v>182</v>
      </c>
    </row>
    <row r="147" spans="2:80" x14ac:dyDescent="0.25">
      <c r="B147" s="3" t="s">
        <v>183</v>
      </c>
    </row>
    <row r="149" spans="2:80" x14ac:dyDescent="0.25">
      <c r="B149" s="13" t="s">
        <v>159</v>
      </c>
      <c r="C149" s="14" t="s">
        <v>184</v>
      </c>
      <c r="D149" s="13" t="s">
        <v>174</v>
      </c>
      <c r="E149" s="13" t="s">
        <v>175</v>
      </c>
      <c r="F149" s="12" t="s">
        <v>176</v>
      </c>
      <c r="G149" s="11"/>
    </row>
    <row r="150" spans="2:80" x14ac:dyDescent="0.25">
      <c r="B150" s="105" t="s">
        <v>149</v>
      </c>
      <c r="C150" s="6" t="s">
        <v>149</v>
      </c>
      <c r="D150" s="105" t="s">
        <v>149</v>
      </c>
      <c r="E150" s="105" t="s">
        <v>149</v>
      </c>
      <c r="F150" s="10" t="s">
        <v>149</v>
      </c>
    </row>
    <row r="153" spans="2:80" x14ac:dyDescent="0.25">
      <c r="B153" s="3" t="s">
        <v>177</v>
      </c>
      <c r="C153" s="15" t="s">
        <v>149</v>
      </c>
      <c r="D153" s="3"/>
      <c r="E153" s="3"/>
      <c r="F153" s="11"/>
      <c r="G153" s="11"/>
      <c r="H153" s="11"/>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x14ac:dyDescent="0.25">
      <c r="B155" s="3" t="s">
        <v>178</v>
      </c>
    </row>
    <row r="157" spans="2:80" x14ac:dyDescent="0.25">
      <c r="B157" s="13" t="s">
        <v>179</v>
      </c>
      <c r="C157" s="14" t="s">
        <v>167</v>
      </c>
      <c r="D157" s="3"/>
    </row>
    <row r="158" spans="2:80" x14ac:dyDescent="0.25">
      <c r="B158" s="105" t="s">
        <v>149</v>
      </c>
      <c r="C158" s="6" t="s">
        <v>149</v>
      </c>
    </row>
    <row r="161" spans="2:7" x14ac:dyDescent="0.25">
      <c r="B161" s="13" t="s">
        <v>180</v>
      </c>
      <c r="C161" s="14" t="s">
        <v>181</v>
      </c>
      <c r="D161" s="3"/>
    </row>
    <row r="162" spans="2:7" x14ac:dyDescent="0.25">
      <c r="B162" s="105" t="s">
        <v>149</v>
      </c>
      <c r="C162" s="6" t="s">
        <v>149</v>
      </c>
    </row>
    <row r="165" spans="2:7" x14ac:dyDescent="0.25">
      <c r="B165" s="3" t="s">
        <v>182</v>
      </c>
    </row>
    <row r="168" spans="2:7" x14ac:dyDescent="0.25">
      <c r="B168" s="3" t="s">
        <v>185</v>
      </c>
    </row>
    <row r="169" spans="2:7" x14ac:dyDescent="0.25">
      <c r="B169" s="13" t="s">
        <v>159</v>
      </c>
      <c r="C169" s="14" t="s">
        <v>186</v>
      </c>
      <c r="D169" s="13" t="s">
        <v>187</v>
      </c>
      <c r="E169" s="13" t="s">
        <v>188</v>
      </c>
      <c r="F169" s="12" t="s">
        <v>189</v>
      </c>
      <c r="G169" s="11"/>
    </row>
    <row r="170" spans="2:7" x14ac:dyDescent="0.25">
      <c r="B170" s="105" t="s">
        <v>149</v>
      </c>
      <c r="C170" s="6" t="s">
        <v>149</v>
      </c>
      <c r="D170" s="105" t="s">
        <v>149</v>
      </c>
      <c r="E170" s="105" t="s">
        <v>149</v>
      </c>
      <c r="F170" s="10" t="s">
        <v>149</v>
      </c>
    </row>
    <row r="171" spans="2:7" x14ac:dyDescent="0.25">
      <c r="B171" s="2" t="s">
        <v>190</v>
      </c>
    </row>
  </sheetData>
  <mergeCells count="3">
    <mergeCell ref="B1:E1"/>
    <mergeCell ref="C3:C7"/>
    <mergeCell ref="D3:D7"/>
  </mergeCells>
  <hyperlinks>
    <hyperlink ref="A1" location="Index!A1" display="Index" xr:uid="{05DCBB14-7CD1-4AEB-981C-EED75694D0F3}"/>
  </hyperlinks>
  <pageMargins left="0.7" right="0.7" top="0.75" bottom="0.75" header="0.3" footer="0.3"/>
  <pageSetup orientation="portrait"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8B632-0489-4D32-ACB3-896666844ADE}">
  <sheetPr codeName="Sheet32"/>
  <dimension ref="A1:CB180"/>
  <sheetViews>
    <sheetView workbookViewId="0">
      <selection activeCell="C80" sqref="C80:C86"/>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67</v>
      </c>
      <c r="C1" s="206"/>
      <c r="D1" s="206"/>
      <c r="E1" s="206"/>
    </row>
    <row r="3" spans="1:9" ht="15" customHeight="1" x14ac:dyDescent="0.25">
      <c r="B3" s="35" t="s">
        <v>903</v>
      </c>
      <c r="C3" s="207"/>
      <c r="D3" s="208"/>
    </row>
    <row r="4" spans="1:9" ht="15" customHeight="1" x14ac:dyDescent="0.25">
      <c r="B4" s="109" t="s">
        <v>904</v>
      </c>
      <c r="C4" s="207"/>
      <c r="D4" s="208"/>
    </row>
    <row r="5" spans="1:9" ht="15" customHeight="1" x14ac:dyDescent="0.25">
      <c r="B5" s="109" t="s">
        <v>115</v>
      </c>
      <c r="C5" s="207"/>
      <c r="D5" s="208"/>
    </row>
    <row r="6" spans="1:9" ht="15" customHeight="1" x14ac:dyDescent="0.25">
      <c r="B6" s="109" t="s">
        <v>193</v>
      </c>
      <c r="C6" s="207"/>
      <c r="D6" s="208"/>
    </row>
    <row r="7" spans="1:9" ht="30" customHeight="1" x14ac:dyDescent="0.25">
      <c r="B7" s="109" t="s">
        <v>905</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1984</v>
      </c>
      <c r="C15" s="4" t="s">
        <v>140</v>
      </c>
      <c r="D15" s="2" t="s">
        <v>231</v>
      </c>
      <c r="E15" s="2" t="s">
        <v>232</v>
      </c>
      <c r="F15" s="5">
        <v>3810000</v>
      </c>
      <c r="G15" s="5">
        <v>16823.060000000001</v>
      </c>
      <c r="H15" s="5">
        <v>9.1300000000000008</v>
      </c>
    </row>
    <row r="16" spans="1:9" x14ac:dyDescent="0.25">
      <c r="B16" s="2" t="s">
        <v>1965</v>
      </c>
      <c r="C16" s="4" t="s">
        <v>140</v>
      </c>
      <c r="D16" s="2" t="s">
        <v>406</v>
      </c>
      <c r="E16" s="2" t="s">
        <v>407</v>
      </c>
      <c r="F16" s="5">
        <v>457000</v>
      </c>
      <c r="G16" s="5">
        <v>11452.42</v>
      </c>
      <c r="H16" s="5">
        <v>6.22</v>
      </c>
    </row>
    <row r="17" spans="2:8" x14ac:dyDescent="0.25">
      <c r="B17" s="2" t="s">
        <v>1982</v>
      </c>
      <c r="C17" s="4" t="s">
        <v>140</v>
      </c>
      <c r="D17" s="2" t="s">
        <v>252</v>
      </c>
      <c r="E17" s="2" t="s">
        <v>253</v>
      </c>
      <c r="F17" s="5">
        <v>1013000</v>
      </c>
      <c r="G17" s="5">
        <v>11325.34</v>
      </c>
      <c r="H17" s="5">
        <v>6.15</v>
      </c>
    </row>
    <row r="18" spans="2:8" x14ac:dyDescent="0.25">
      <c r="B18" s="2" t="s">
        <v>1972</v>
      </c>
      <c r="C18" s="4" t="s">
        <v>140</v>
      </c>
      <c r="D18" s="2" t="s">
        <v>254</v>
      </c>
      <c r="E18" s="2" t="s">
        <v>316</v>
      </c>
      <c r="F18" s="5">
        <v>631500</v>
      </c>
      <c r="G18" s="5">
        <v>10507.53</v>
      </c>
      <c r="H18" s="5">
        <v>5.71</v>
      </c>
    </row>
    <row r="19" spans="2:8" x14ac:dyDescent="0.25">
      <c r="B19" s="2" t="s">
        <v>1962</v>
      </c>
      <c r="C19" s="4" t="s">
        <v>140</v>
      </c>
      <c r="D19" s="2" t="s">
        <v>229</v>
      </c>
      <c r="E19" s="2" t="s">
        <v>230</v>
      </c>
      <c r="F19" s="5">
        <v>270000</v>
      </c>
      <c r="G19" s="5">
        <v>9983.39</v>
      </c>
      <c r="H19" s="5">
        <v>5.42</v>
      </c>
    </row>
    <row r="20" spans="2:8" x14ac:dyDescent="0.25">
      <c r="B20" s="2" t="s">
        <v>2850</v>
      </c>
      <c r="C20" s="4" t="s">
        <v>140</v>
      </c>
      <c r="D20" s="2" t="s">
        <v>278</v>
      </c>
      <c r="E20" s="2" t="s">
        <v>906</v>
      </c>
      <c r="F20" s="5">
        <v>288000</v>
      </c>
      <c r="G20" s="5">
        <v>8890.42</v>
      </c>
      <c r="H20" s="5">
        <v>4.83</v>
      </c>
    </row>
    <row r="21" spans="2:8" x14ac:dyDescent="0.25">
      <c r="B21" s="2" t="s">
        <v>1974</v>
      </c>
      <c r="C21" s="4" t="s">
        <v>140</v>
      </c>
      <c r="D21" s="2" t="s">
        <v>280</v>
      </c>
      <c r="E21" s="2" t="s">
        <v>427</v>
      </c>
      <c r="F21" s="5">
        <v>1711000</v>
      </c>
      <c r="G21" s="5">
        <v>8889.5</v>
      </c>
      <c r="H21" s="5">
        <v>4.83</v>
      </c>
    </row>
    <row r="22" spans="2:8" x14ac:dyDescent="0.25">
      <c r="B22" s="2" t="s">
        <v>1961</v>
      </c>
      <c r="C22" s="4" t="s">
        <v>140</v>
      </c>
      <c r="D22" s="2" t="s">
        <v>396</v>
      </c>
      <c r="E22" s="2" t="s">
        <v>430</v>
      </c>
      <c r="F22" s="5">
        <v>162000</v>
      </c>
      <c r="G22" s="5">
        <v>7486.91</v>
      </c>
      <c r="H22" s="5">
        <v>4.07</v>
      </c>
    </row>
    <row r="23" spans="2:8" x14ac:dyDescent="0.25">
      <c r="B23" s="2" t="s">
        <v>2711</v>
      </c>
      <c r="C23" s="4" t="s">
        <v>140</v>
      </c>
      <c r="D23" s="2" t="s">
        <v>278</v>
      </c>
      <c r="E23" s="2" t="s">
        <v>629</v>
      </c>
      <c r="F23" s="5">
        <v>4535000</v>
      </c>
      <c r="G23" s="5">
        <v>6328.59</v>
      </c>
      <c r="H23" s="5">
        <v>3.44</v>
      </c>
    </row>
    <row r="24" spans="2:8" x14ac:dyDescent="0.25">
      <c r="B24" s="2" t="s">
        <v>1970</v>
      </c>
      <c r="C24" s="4" t="s">
        <v>140</v>
      </c>
      <c r="D24" s="2" t="s">
        <v>229</v>
      </c>
      <c r="E24" s="2" t="s">
        <v>269</v>
      </c>
      <c r="F24" s="5">
        <v>561970</v>
      </c>
      <c r="G24" s="5">
        <v>6161.44</v>
      </c>
      <c r="H24" s="5">
        <v>3.35</v>
      </c>
    </row>
    <row r="25" spans="2:8" x14ac:dyDescent="0.25">
      <c r="B25" s="2" t="s">
        <v>907</v>
      </c>
      <c r="C25" s="4" t="s">
        <v>140</v>
      </c>
      <c r="D25" s="2" t="s">
        <v>406</v>
      </c>
      <c r="E25" s="2" t="s">
        <v>908</v>
      </c>
      <c r="F25" s="5">
        <v>968774</v>
      </c>
      <c r="G25" s="5">
        <v>5732.24</v>
      </c>
      <c r="H25" s="5">
        <v>3.11</v>
      </c>
    </row>
    <row r="26" spans="2:8" x14ac:dyDescent="0.25">
      <c r="B26" s="2" t="s">
        <v>1966</v>
      </c>
      <c r="C26" s="4" t="s">
        <v>140</v>
      </c>
      <c r="D26" s="2" t="s">
        <v>278</v>
      </c>
      <c r="E26" s="2" t="s">
        <v>279</v>
      </c>
      <c r="F26" s="5">
        <v>140686</v>
      </c>
      <c r="G26" s="5">
        <v>5335.8</v>
      </c>
      <c r="H26" s="5">
        <v>2.9</v>
      </c>
    </row>
    <row r="27" spans="2:8" x14ac:dyDescent="0.25">
      <c r="B27" s="2" t="s">
        <v>2851</v>
      </c>
      <c r="C27" s="4" t="s">
        <v>140</v>
      </c>
      <c r="D27" s="2" t="s">
        <v>229</v>
      </c>
      <c r="E27" s="2" t="s">
        <v>909</v>
      </c>
      <c r="F27" s="5">
        <v>1252500</v>
      </c>
      <c r="G27" s="5">
        <v>5004.3599999999997</v>
      </c>
      <c r="H27" s="5">
        <v>2.72</v>
      </c>
    </row>
    <row r="28" spans="2:8" x14ac:dyDescent="0.25">
      <c r="B28" s="2" t="s">
        <v>1953</v>
      </c>
      <c r="C28" s="4" t="s">
        <v>140</v>
      </c>
      <c r="D28" s="2" t="s">
        <v>229</v>
      </c>
      <c r="E28" s="2" t="s">
        <v>439</v>
      </c>
      <c r="F28" s="5">
        <v>70000</v>
      </c>
      <c r="G28" s="5">
        <v>4193.7700000000004</v>
      </c>
      <c r="H28" s="5">
        <v>2.2799999999999998</v>
      </c>
    </row>
    <row r="29" spans="2:8" x14ac:dyDescent="0.25">
      <c r="B29" s="2" t="s">
        <v>711</v>
      </c>
      <c r="C29" s="4" t="s">
        <v>140</v>
      </c>
      <c r="D29" s="2" t="s">
        <v>280</v>
      </c>
      <c r="E29" s="2" t="s">
        <v>712</v>
      </c>
      <c r="F29" s="5">
        <v>3320000</v>
      </c>
      <c r="G29" s="5">
        <v>3932.54</v>
      </c>
      <c r="H29" s="5">
        <v>2.14</v>
      </c>
    </row>
    <row r="30" spans="2:8" x14ac:dyDescent="0.25">
      <c r="B30" s="2" t="s">
        <v>1956</v>
      </c>
      <c r="C30" s="4" t="s">
        <v>140</v>
      </c>
      <c r="D30" s="2" t="s">
        <v>254</v>
      </c>
      <c r="E30" s="2" t="s">
        <v>255</v>
      </c>
      <c r="F30" s="5">
        <v>359000</v>
      </c>
      <c r="G30" s="5">
        <v>3912.2</v>
      </c>
      <c r="H30" s="5">
        <v>2.12</v>
      </c>
    </row>
    <row r="31" spans="2:8" x14ac:dyDescent="0.25">
      <c r="B31" s="2" t="s">
        <v>1963</v>
      </c>
      <c r="C31" s="4" t="s">
        <v>140</v>
      </c>
      <c r="D31" s="2" t="s">
        <v>258</v>
      </c>
      <c r="E31" s="2" t="s">
        <v>441</v>
      </c>
      <c r="F31" s="5">
        <v>269000</v>
      </c>
      <c r="G31" s="5">
        <v>3778.24</v>
      </c>
      <c r="H31" s="5">
        <v>2.0499999999999998</v>
      </c>
    </row>
    <row r="32" spans="2:8" x14ac:dyDescent="0.25">
      <c r="B32" s="2" t="s">
        <v>2828</v>
      </c>
      <c r="C32" s="4" t="s">
        <v>140</v>
      </c>
      <c r="D32" s="2" t="s">
        <v>406</v>
      </c>
      <c r="E32" s="2" t="s">
        <v>828</v>
      </c>
      <c r="F32" s="5">
        <v>229000</v>
      </c>
      <c r="G32" s="5">
        <v>3698.24</v>
      </c>
      <c r="H32" s="5">
        <v>2.0099999999999998</v>
      </c>
    </row>
    <row r="33" spans="2:8" x14ac:dyDescent="0.25">
      <c r="B33" s="2" t="s">
        <v>1978</v>
      </c>
      <c r="C33" s="4" t="s">
        <v>140</v>
      </c>
      <c r="D33" s="2" t="s">
        <v>423</v>
      </c>
      <c r="E33" s="2" t="s">
        <v>424</v>
      </c>
      <c r="F33" s="5">
        <v>362657</v>
      </c>
      <c r="G33" s="5">
        <v>3635.27</v>
      </c>
      <c r="H33" s="5">
        <v>1.97</v>
      </c>
    </row>
    <row r="34" spans="2:8" x14ac:dyDescent="0.25">
      <c r="B34" s="2" t="s">
        <v>1969</v>
      </c>
      <c r="C34" s="4" t="s">
        <v>140</v>
      </c>
      <c r="D34" s="2" t="s">
        <v>229</v>
      </c>
      <c r="E34" s="2" t="s">
        <v>425</v>
      </c>
      <c r="F34" s="5">
        <v>76500</v>
      </c>
      <c r="G34" s="5">
        <v>3394.34</v>
      </c>
      <c r="H34" s="5">
        <v>1.84</v>
      </c>
    </row>
    <row r="35" spans="2:8" x14ac:dyDescent="0.25">
      <c r="B35" s="2" t="s">
        <v>910</v>
      </c>
      <c r="C35" s="4" t="s">
        <v>140</v>
      </c>
      <c r="D35" s="2" t="s">
        <v>229</v>
      </c>
      <c r="E35" s="2" t="s">
        <v>911</v>
      </c>
      <c r="F35" s="5">
        <v>349433</v>
      </c>
      <c r="G35" s="5">
        <v>2953.41</v>
      </c>
      <c r="H35" s="5">
        <v>1.6</v>
      </c>
    </row>
    <row r="36" spans="2:8" x14ac:dyDescent="0.25">
      <c r="B36" s="2" t="s">
        <v>2705</v>
      </c>
      <c r="C36" s="4" t="s">
        <v>140</v>
      </c>
      <c r="D36" s="2" t="s">
        <v>419</v>
      </c>
      <c r="E36" s="2" t="s">
        <v>608</v>
      </c>
      <c r="F36" s="5">
        <v>91000</v>
      </c>
      <c r="G36" s="5">
        <v>2714.76</v>
      </c>
      <c r="H36" s="5">
        <v>1.47</v>
      </c>
    </row>
    <row r="37" spans="2:8" x14ac:dyDescent="0.25">
      <c r="B37" s="2" t="s">
        <v>2575</v>
      </c>
      <c r="C37" s="4" t="s">
        <v>140</v>
      </c>
      <c r="D37" s="2" t="s">
        <v>229</v>
      </c>
      <c r="E37" s="2" t="s">
        <v>285</v>
      </c>
      <c r="F37" s="5">
        <v>30000</v>
      </c>
      <c r="G37" s="5">
        <v>2476.11</v>
      </c>
      <c r="H37" s="5">
        <v>1.34</v>
      </c>
    </row>
    <row r="38" spans="2:8" x14ac:dyDescent="0.25">
      <c r="B38" s="2" t="s">
        <v>1944</v>
      </c>
      <c r="C38" s="4" t="s">
        <v>140</v>
      </c>
      <c r="D38" s="2" t="s">
        <v>263</v>
      </c>
      <c r="E38" s="2" t="s">
        <v>452</v>
      </c>
      <c r="F38" s="5">
        <v>90000</v>
      </c>
      <c r="G38" s="5">
        <v>2279.75</v>
      </c>
      <c r="H38" s="5">
        <v>1.24</v>
      </c>
    </row>
    <row r="39" spans="2:8" x14ac:dyDescent="0.25">
      <c r="B39" s="2" t="s">
        <v>432</v>
      </c>
      <c r="C39" s="4" t="s">
        <v>140</v>
      </c>
      <c r="D39" s="2" t="s">
        <v>332</v>
      </c>
      <c r="E39" s="2" t="s">
        <v>433</v>
      </c>
      <c r="F39" s="5">
        <v>80000</v>
      </c>
      <c r="G39" s="5">
        <v>2265.04</v>
      </c>
      <c r="H39" s="5">
        <v>1.23</v>
      </c>
    </row>
    <row r="40" spans="2:8" x14ac:dyDescent="0.25">
      <c r="B40" s="2" t="s">
        <v>1951</v>
      </c>
      <c r="C40" s="4" t="s">
        <v>140</v>
      </c>
      <c r="D40" s="2" t="s">
        <v>280</v>
      </c>
      <c r="E40" s="2" t="s">
        <v>281</v>
      </c>
      <c r="F40" s="5">
        <v>265000</v>
      </c>
      <c r="G40" s="5">
        <v>2203.48</v>
      </c>
      <c r="H40" s="5">
        <v>1.2</v>
      </c>
    </row>
    <row r="41" spans="2:8" x14ac:dyDescent="0.25">
      <c r="B41" s="2" t="s">
        <v>1948</v>
      </c>
      <c r="C41" s="4" t="s">
        <v>140</v>
      </c>
      <c r="D41" s="2" t="s">
        <v>229</v>
      </c>
      <c r="E41" s="2" t="s">
        <v>443</v>
      </c>
      <c r="F41" s="5">
        <v>757000</v>
      </c>
      <c r="G41" s="5">
        <v>2087.81</v>
      </c>
      <c r="H41" s="5">
        <v>1.1299999999999999</v>
      </c>
    </row>
    <row r="42" spans="2:8" x14ac:dyDescent="0.25">
      <c r="B42" s="2" t="s">
        <v>2826</v>
      </c>
      <c r="C42" s="4" t="s">
        <v>140</v>
      </c>
      <c r="D42" s="2" t="s">
        <v>704</v>
      </c>
      <c r="E42" s="2" t="s">
        <v>826</v>
      </c>
      <c r="F42" s="5">
        <v>81000</v>
      </c>
      <c r="G42" s="5">
        <v>2080.9699999999998</v>
      </c>
      <c r="H42" s="5">
        <v>1.1299999999999999</v>
      </c>
    </row>
    <row r="43" spans="2:8" x14ac:dyDescent="0.25">
      <c r="B43" s="2" t="s">
        <v>2636</v>
      </c>
      <c r="C43" s="4" t="s">
        <v>140</v>
      </c>
      <c r="D43" s="2" t="s">
        <v>229</v>
      </c>
      <c r="E43" s="2" t="s">
        <v>453</v>
      </c>
      <c r="F43" s="5">
        <v>102565</v>
      </c>
      <c r="G43" s="5">
        <v>1980.27</v>
      </c>
      <c r="H43" s="5">
        <v>1.08</v>
      </c>
    </row>
    <row r="44" spans="2:8" x14ac:dyDescent="0.25">
      <c r="B44" s="2" t="s">
        <v>2852</v>
      </c>
      <c r="C44" s="4" t="s">
        <v>140</v>
      </c>
      <c r="D44" s="2" t="s">
        <v>327</v>
      </c>
      <c r="E44" s="2" t="s">
        <v>912</v>
      </c>
      <c r="F44" s="5">
        <v>108000</v>
      </c>
      <c r="G44" s="5">
        <v>1917.38</v>
      </c>
      <c r="H44" s="5">
        <v>1.04</v>
      </c>
    </row>
    <row r="45" spans="2:8" x14ac:dyDescent="0.25">
      <c r="B45" s="2" t="s">
        <v>1960</v>
      </c>
      <c r="C45" s="4" t="s">
        <v>140</v>
      </c>
      <c r="D45" s="2" t="s">
        <v>246</v>
      </c>
      <c r="E45" s="2" t="s">
        <v>431</v>
      </c>
      <c r="F45" s="5">
        <v>43500</v>
      </c>
      <c r="G45" s="5">
        <v>1889.27</v>
      </c>
      <c r="H45" s="5">
        <v>1.03</v>
      </c>
    </row>
    <row r="46" spans="2:8" x14ac:dyDescent="0.25">
      <c r="B46" s="2" t="s">
        <v>913</v>
      </c>
      <c r="C46" s="4" t="s">
        <v>140</v>
      </c>
      <c r="D46" s="2" t="s">
        <v>258</v>
      </c>
      <c r="E46" s="2" t="s">
        <v>914</v>
      </c>
      <c r="F46" s="5">
        <v>531000</v>
      </c>
      <c r="G46" s="5">
        <v>1748.85</v>
      </c>
      <c r="H46" s="5">
        <v>0.95</v>
      </c>
    </row>
    <row r="47" spans="2:8" x14ac:dyDescent="0.25">
      <c r="B47" s="2" t="s">
        <v>2853</v>
      </c>
      <c r="C47" s="4" t="s">
        <v>140</v>
      </c>
      <c r="D47" s="2" t="s">
        <v>704</v>
      </c>
      <c r="E47" s="2" t="s">
        <v>915</v>
      </c>
      <c r="F47" s="5">
        <v>15000</v>
      </c>
      <c r="G47" s="5">
        <v>987.89</v>
      </c>
      <c r="H47" s="5">
        <v>0.54</v>
      </c>
    </row>
    <row r="48" spans="2:8" x14ac:dyDescent="0.25">
      <c r="B48" s="3" t="s">
        <v>200</v>
      </c>
      <c r="C48" s="15"/>
      <c r="D48" s="3"/>
      <c r="E48" s="3"/>
      <c r="F48" s="11"/>
      <c r="G48" s="11">
        <f>SUM(G12:G47)</f>
        <v>168050.59000000003</v>
      </c>
      <c r="H48" s="11">
        <f>SUM(H12:H47)</f>
        <v>91.27000000000001</v>
      </c>
    </row>
    <row r="49" spans="2:8" x14ac:dyDescent="0.25">
      <c r="B49" s="31" t="s">
        <v>120</v>
      </c>
      <c r="C49" s="32" t="s">
        <v>121</v>
      </c>
      <c r="D49" s="31" t="s">
        <v>122</v>
      </c>
      <c r="E49" s="31" t="s">
        <v>123</v>
      </c>
      <c r="F49" s="30" t="s">
        <v>124</v>
      </c>
      <c r="G49" s="30" t="s">
        <v>125</v>
      </c>
      <c r="H49" s="30" t="s">
        <v>126</v>
      </c>
    </row>
    <row r="50" spans="2:8" x14ac:dyDescent="0.25">
      <c r="B50" s="3" t="s">
        <v>127</v>
      </c>
    </row>
    <row r="51" spans="2:8" x14ac:dyDescent="0.25">
      <c r="B51" s="3" t="s">
        <v>128</v>
      </c>
    </row>
    <row r="52" spans="2:8" x14ac:dyDescent="0.25">
      <c r="B52" s="3" t="s">
        <v>553</v>
      </c>
    </row>
    <row r="53" spans="2:8" x14ac:dyDescent="0.25">
      <c r="B53" s="2" t="s">
        <v>2675</v>
      </c>
      <c r="C53" s="4">
        <v>7.92</v>
      </c>
      <c r="D53" s="2" t="s">
        <v>134</v>
      </c>
      <c r="E53" s="2" t="s">
        <v>554</v>
      </c>
      <c r="F53" s="5">
        <v>52770</v>
      </c>
      <c r="G53" s="5">
        <v>15.17</v>
      </c>
      <c r="H53" s="5">
        <v>0.01</v>
      </c>
    </row>
    <row r="54" spans="2:8" x14ac:dyDescent="0.25">
      <c r="B54" s="3" t="s">
        <v>135</v>
      </c>
      <c r="C54" s="15"/>
      <c r="D54" s="3"/>
      <c r="E54" s="3"/>
      <c r="F54" s="11"/>
      <c r="G54" s="11">
        <f>SUM(G49:G53)</f>
        <v>15.17</v>
      </c>
      <c r="H54" s="11">
        <f>SUM(H49:H53)</f>
        <v>0.01</v>
      </c>
    </row>
    <row r="55" spans="2:8" x14ac:dyDescent="0.25">
      <c r="B55" s="3" t="s">
        <v>491</v>
      </c>
      <c r="C55" s="15"/>
      <c r="D55" s="3"/>
      <c r="E55" s="3"/>
      <c r="F55" s="11"/>
      <c r="G55" s="11">
        <v>316.77</v>
      </c>
      <c r="H55" s="11">
        <v>0.17</v>
      </c>
    </row>
    <row r="56" spans="2:8" x14ac:dyDescent="0.25">
      <c r="B56" s="3" t="s">
        <v>142</v>
      </c>
      <c r="C56" s="15"/>
      <c r="D56" s="3"/>
      <c r="E56" s="3"/>
      <c r="F56" s="11"/>
      <c r="G56" s="11">
        <v>168382.53</v>
      </c>
      <c r="H56" s="11">
        <v>91.45</v>
      </c>
    </row>
    <row r="57" spans="2:8" x14ac:dyDescent="0.25">
      <c r="B57" s="3" t="s">
        <v>143</v>
      </c>
      <c r="C57" s="15"/>
      <c r="D57" s="3"/>
      <c r="E57" s="3"/>
      <c r="F57" s="11"/>
      <c r="G57" s="11">
        <v>15783.912892799988</v>
      </c>
      <c r="H57" s="11">
        <v>8.5499999999999972</v>
      </c>
    </row>
    <row r="58" spans="2:8" x14ac:dyDescent="0.25">
      <c r="B58" s="3" t="s">
        <v>144</v>
      </c>
      <c r="C58" s="15"/>
      <c r="D58" s="3"/>
      <c r="E58" s="3"/>
      <c r="F58" s="11"/>
      <c r="G58" s="11">
        <v>184166.4428928</v>
      </c>
      <c r="H58" s="11">
        <v>100</v>
      </c>
    </row>
    <row r="59" spans="2:8" x14ac:dyDescent="0.25">
      <c r="B59" s="2" t="s">
        <v>145</v>
      </c>
    </row>
    <row r="60" spans="2:8" x14ac:dyDescent="0.25">
      <c r="B60" s="3" t="s">
        <v>146</v>
      </c>
    </row>
    <row r="61" spans="2:8" x14ac:dyDescent="0.25">
      <c r="B61" s="3" t="s">
        <v>147</v>
      </c>
      <c r="C61" s="4" t="s">
        <v>148</v>
      </c>
    </row>
    <row r="62" spans="2:8" x14ac:dyDescent="0.25">
      <c r="B62" s="3" t="s">
        <v>150</v>
      </c>
      <c r="C62" s="4" t="s">
        <v>149</v>
      </c>
    </row>
    <row r="63" spans="2:8" x14ac:dyDescent="0.25">
      <c r="B63" s="3" t="s">
        <v>202</v>
      </c>
      <c r="C63" s="4" t="s">
        <v>149</v>
      </c>
    </row>
    <row r="64" spans="2:8" x14ac:dyDescent="0.25">
      <c r="B64" s="3" t="s">
        <v>151</v>
      </c>
      <c r="C64" s="4" t="s">
        <v>152</v>
      </c>
    </row>
    <row r="65" spans="2:3" x14ac:dyDescent="0.25">
      <c r="B65" s="3" t="s">
        <v>916</v>
      </c>
      <c r="C65" s="15"/>
    </row>
    <row r="66" spans="2:3" x14ac:dyDescent="0.25">
      <c r="B66" s="3" t="s">
        <v>917</v>
      </c>
      <c r="C66" s="15"/>
    </row>
    <row r="67" spans="2:3" x14ac:dyDescent="0.25">
      <c r="B67" s="3" t="s">
        <v>918</v>
      </c>
      <c r="C67" s="15"/>
    </row>
    <row r="68" spans="2:3" x14ac:dyDescent="0.25">
      <c r="B68" s="3" t="s">
        <v>919</v>
      </c>
      <c r="C68" s="15"/>
    </row>
    <row r="69" spans="2:3" x14ac:dyDescent="0.25">
      <c r="B69" s="3" t="s">
        <v>920</v>
      </c>
      <c r="C69" s="15"/>
    </row>
    <row r="70" spans="2:3" x14ac:dyDescent="0.25">
      <c r="B70" s="3" t="s">
        <v>921</v>
      </c>
      <c r="C70" s="15"/>
    </row>
    <row r="71" spans="2:3" x14ac:dyDescent="0.25">
      <c r="B71" s="3" t="s">
        <v>922</v>
      </c>
      <c r="C71" s="15"/>
    </row>
    <row r="72" spans="2:3" x14ac:dyDescent="0.25">
      <c r="B72" s="3" t="s">
        <v>923</v>
      </c>
      <c r="C72" s="15"/>
    </row>
    <row r="73" spans="2:3" x14ac:dyDescent="0.25">
      <c r="B73" s="3" t="s">
        <v>3427</v>
      </c>
      <c r="C73" s="15"/>
    </row>
    <row r="74" spans="2:3" x14ac:dyDescent="0.25">
      <c r="B74" s="2" t="s">
        <v>153</v>
      </c>
    </row>
    <row r="75" spans="2:3" x14ac:dyDescent="0.25">
      <c r="B75" s="2" t="s">
        <v>204</v>
      </c>
    </row>
    <row r="78" spans="2:3" x14ac:dyDescent="0.25">
      <c r="B78" s="13" t="s">
        <v>2546</v>
      </c>
      <c r="C78" s="14"/>
    </row>
    <row r="79" spans="2:3" ht="30" x14ac:dyDescent="0.25">
      <c r="B79" s="13" t="s">
        <v>205</v>
      </c>
      <c r="C79" s="153" t="s">
        <v>206</v>
      </c>
    </row>
    <row r="80" spans="2:3" x14ac:dyDescent="0.25">
      <c r="B80" s="105" t="s">
        <v>207</v>
      </c>
      <c r="C80" s="111" t="s">
        <v>3515</v>
      </c>
    </row>
    <row r="81" spans="2:7" x14ac:dyDescent="0.25">
      <c r="B81" s="105" t="s">
        <v>208</v>
      </c>
      <c r="C81" s="111" t="s">
        <v>3515</v>
      </c>
    </row>
    <row r="82" spans="2:7" x14ac:dyDescent="0.25">
      <c r="B82" s="105" t="s">
        <v>209</v>
      </c>
      <c r="C82" s="111" t="s">
        <v>3515</v>
      </c>
    </row>
    <row r="83" spans="2:7" x14ac:dyDescent="0.25">
      <c r="B83" s="105" t="s">
        <v>210</v>
      </c>
      <c r="C83" s="111" t="s">
        <v>3515</v>
      </c>
    </row>
    <row r="84" spans="2:7" x14ac:dyDescent="0.25">
      <c r="B84" s="105" t="s">
        <v>211</v>
      </c>
      <c r="C84" s="111" t="s">
        <v>3515</v>
      </c>
    </row>
    <row r="85" spans="2:7" x14ac:dyDescent="0.25">
      <c r="B85" s="105" t="s">
        <v>212</v>
      </c>
      <c r="C85" s="111" t="s">
        <v>3515</v>
      </c>
    </row>
    <row r="86" spans="2:7" x14ac:dyDescent="0.25">
      <c r="B86" s="13" t="s">
        <v>213</v>
      </c>
      <c r="C86" s="111" t="s">
        <v>3515</v>
      </c>
    </row>
    <row r="88" spans="2:7" x14ac:dyDescent="0.25">
      <c r="B88" s="105" t="s">
        <v>154</v>
      </c>
      <c r="C88" s="6"/>
      <c r="D88" s="105"/>
    </row>
    <row r="89" spans="2:7" ht="30" x14ac:dyDescent="0.25">
      <c r="B89" s="7" t="s">
        <v>155</v>
      </c>
      <c r="C89" s="8" t="s">
        <v>156</v>
      </c>
      <c r="D89" s="7" t="s">
        <v>157</v>
      </c>
    </row>
    <row r="90" spans="2:7" x14ac:dyDescent="0.25">
      <c r="B90" s="105" t="s">
        <v>149</v>
      </c>
      <c r="C90" s="6" t="s">
        <v>149</v>
      </c>
      <c r="D90" s="105" t="s">
        <v>149</v>
      </c>
    </row>
    <row r="92" spans="2:7" x14ac:dyDescent="0.25">
      <c r="B92" s="13" t="s">
        <v>158</v>
      </c>
      <c r="C92" s="23">
        <v>45322</v>
      </c>
      <c r="D92" s="105"/>
      <c r="E92" s="16"/>
      <c r="F92" s="22"/>
    </row>
    <row r="93" spans="2:7" x14ac:dyDescent="0.25">
      <c r="B93" s="13" t="s">
        <v>159</v>
      </c>
      <c r="C93" s="14" t="s">
        <v>160</v>
      </c>
      <c r="D93" s="13" t="s">
        <v>161</v>
      </c>
      <c r="E93" s="17" t="s">
        <v>162</v>
      </c>
      <c r="F93" s="12" t="s">
        <v>163</v>
      </c>
      <c r="G93" s="11"/>
    </row>
    <row r="94" spans="2:7" x14ac:dyDescent="0.25">
      <c r="B94" s="20" t="s">
        <v>149</v>
      </c>
      <c r="C94" s="21" t="s">
        <v>149</v>
      </c>
      <c r="D94" s="20" t="s">
        <v>149</v>
      </c>
      <c r="E94" s="19" t="s">
        <v>149</v>
      </c>
      <c r="F94" s="18" t="s">
        <v>149</v>
      </c>
    </row>
    <row r="97" spans="2:4" x14ac:dyDescent="0.25">
      <c r="B97" s="3" t="s">
        <v>164</v>
      </c>
    </row>
    <row r="98" spans="2:4" x14ac:dyDescent="0.25">
      <c r="B98" s="3"/>
    </row>
    <row r="99" spans="2:4" x14ac:dyDescent="0.25">
      <c r="B99" s="3" t="s">
        <v>165</v>
      </c>
    </row>
    <row r="100" spans="2:4" x14ac:dyDescent="0.25">
      <c r="B100" s="13" t="s">
        <v>166</v>
      </c>
      <c r="C100" s="14" t="s">
        <v>167</v>
      </c>
      <c r="D100" s="3"/>
    </row>
    <row r="101" spans="2:4" x14ac:dyDescent="0.25">
      <c r="B101" s="105" t="s">
        <v>149</v>
      </c>
      <c r="C101" s="6" t="s">
        <v>149</v>
      </c>
    </row>
    <row r="103" spans="2:4" x14ac:dyDescent="0.25">
      <c r="B103" s="13" t="s">
        <v>168</v>
      </c>
      <c r="C103" s="14" t="s">
        <v>167</v>
      </c>
    </row>
    <row r="104" spans="2:4" x14ac:dyDescent="0.25">
      <c r="B104" s="105" t="s">
        <v>149</v>
      </c>
      <c r="C104" s="6" t="s">
        <v>149</v>
      </c>
    </row>
    <row r="106" spans="2:4" x14ac:dyDescent="0.25">
      <c r="B106" s="13" t="s">
        <v>149</v>
      </c>
      <c r="C106" s="14" t="s">
        <v>149</v>
      </c>
    </row>
    <row r="107" spans="2:4" x14ac:dyDescent="0.25">
      <c r="B107" s="105" t="s">
        <v>149</v>
      </c>
      <c r="C107" s="6" t="s">
        <v>149</v>
      </c>
    </row>
    <row r="109" spans="2:4" x14ac:dyDescent="0.25">
      <c r="B109" s="17" t="s">
        <v>169</v>
      </c>
      <c r="C109" s="14" t="s">
        <v>170</v>
      </c>
    </row>
    <row r="110" spans="2:4" x14ac:dyDescent="0.25">
      <c r="B110" s="16" t="s">
        <v>149</v>
      </c>
      <c r="C110" s="6" t="s">
        <v>149</v>
      </c>
    </row>
    <row r="112" spans="2:4" x14ac:dyDescent="0.25">
      <c r="B112" s="13" t="s">
        <v>171</v>
      </c>
      <c r="C112" s="14" t="s">
        <v>149</v>
      </c>
    </row>
    <row r="114" spans="2:7" x14ac:dyDescent="0.25">
      <c r="B114" s="13" t="s">
        <v>172</v>
      </c>
      <c r="C114" s="23">
        <v>45322</v>
      </c>
      <c r="D114" s="105"/>
      <c r="E114" s="16"/>
      <c r="F114" s="22"/>
    </row>
    <row r="115" spans="2:7" x14ac:dyDescent="0.25">
      <c r="B115" s="13" t="s">
        <v>159</v>
      </c>
      <c r="C115" s="14" t="s">
        <v>160</v>
      </c>
      <c r="D115" s="13" t="s">
        <v>161</v>
      </c>
      <c r="E115" s="17" t="s">
        <v>162</v>
      </c>
      <c r="F115" s="12" t="s">
        <v>163</v>
      </c>
      <c r="G115" s="11"/>
    </row>
    <row r="116" spans="2:7" x14ac:dyDescent="0.25">
      <c r="B116" s="20" t="s">
        <v>149</v>
      </c>
      <c r="C116" s="21" t="s">
        <v>149</v>
      </c>
      <c r="D116" s="20" t="s">
        <v>149</v>
      </c>
      <c r="E116" s="19" t="s">
        <v>149</v>
      </c>
      <c r="F116" s="18" t="s">
        <v>149</v>
      </c>
    </row>
    <row r="117" spans="2:7" x14ac:dyDescent="0.25">
      <c r="B117" s="3" t="s">
        <v>164</v>
      </c>
    </row>
    <row r="118" spans="2:7" x14ac:dyDescent="0.25">
      <c r="B118" s="3"/>
    </row>
    <row r="119" spans="2:7" x14ac:dyDescent="0.25">
      <c r="B119" s="3" t="s">
        <v>165</v>
      </c>
    </row>
    <row r="120" spans="2:7" x14ac:dyDescent="0.25">
      <c r="B120" s="13" t="s">
        <v>166</v>
      </c>
      <c r="C120" s="14" t="s">
        <v>167</v>
      </c>
      <c r="D120" s="3"/>
    </row>
    <row r="121" spans="2:7" x14ac:dyDescent="0.25">
      <c r="B121" s="105" t="s">
        <v>149</v>
      </c>
      <c r="C121" s="6" t="s">
        <v>149</v>
      </c>
    </row>
    <row r="123" spans="2:7" x14ac:dyDescent="0.25">
      <c r="B123" s="13" t="s">
        <v>168</v>
      </c>
      <c r="C123" s="14" t="s">
        <v>167</v>
      </c>
    </row>
    <row r="124" spans="2:7" x14ac:dyDescent="0.25">
      <c r="B124" s="105" t="s">
        <v>149</v>
      </c>
      <c r="C124" s="6" t="s">
        <v>149</v>
      </c>
    </row>
    <row r="126" spans="2:7" x14ac:dyDescent="0.25">
      <c r="B126" s="13" t="s">
        <v>149</v>
      </c>
      <c r="C126" s="14" t="s">
        <v>149</v>
      </c>
    </row>
    <row r="127" spans="2:7" x14ac:dyDescent="0.25">
      <c r="B127" s="105" t="s">
        <v>149</v>
      </c>
      <c r="C127" s="6" t="s">
        <v>149</v>
      </c>
    </row>
    <row r="129" spans="2:80" x14ac:dyDescent="0.25">
      <c r="B129" s="17" t="s">
        <v>169</v>
      </c>
      <c r="C129" s="14" t="s">
        <v>170</v>
      </c>
    </row>
    <row r="130" spans="2:80" x14ac:dyDescent="0.25">
      <c r="B130" s="16" t="s">
        <v>149</v>
      </c>
      <c r="C130" s="6" t="s">
        <v>149</v>
      </c>
    </row>
    <row r="132" spans="2:80" x14ac:dyDescent="0.25">
      <c r="B132" s="13" t="s">
        <v>171</v>
      </c>
      <c r="C132" s="14" t="s">
        <v>149</v>
      </c>
    </row>
    <row r="135" spans="2:80" x14ac:dyDescent="0.25">
      <c r="B135" s="3" t="s">
        <v>173</v>
      </c>
    </row>
    <row r="137" spans="2:80" x14ac:dyDescent="0.25">
      <c r="B137" s="13" t="s">
        <v>159</v>
      </c>
      <c r="C137" s="14" t="s">
        <v>174</v>
      </c>
      <c r="D137" s="13" t="s">
        <v>175</v>
      </c>
      <c r="E137" s="13" t="s">
        <v>176</v>
      </c>
      <c r="F137" s="11"/>
    </row>
    <row r="138" spans="2:80" x14ac:dyDescent="0.25">
      <c r="B138" s="105" t="s">
        <v>149</v>
      </c>
      <c r="C138" s="6" t="s">
        <v>149</v>
      </c>
      <c r="D138" s="105" t="s">
        <v>149</v>
      </c>
      <c r="E138" s="105" t="s">
        <v>149</v>
      </c>
    </row>
    <row r="141" spans="2:80" x14ac:dyDescent="0.25">
      <c r="B141" s="3" t="s">
        <v>177</v>
      </c>
      <c r="C141" s="15" t="s">
        <v>149</v>
      </c>
      <c r="D141" s="3"/>
      <c r="E141" s="3"/>
      <c r="F141" s="11"/>
      <c r="G141" s="11"/>
      <c r="H141" s="11"/>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row>
    <row r="143" spans="2:80" x14ac:dyDescent="0.25">
      <c r="B143" s="3" t="s">
        <v>178</v>
      </c>
    </row>
    <row r="145" spans="2:7" x14ac:dyDescent="0.25">
      <c r="B145" s="13" t="s">
        <v>179</v>
      </c>
      <c r="C145" s="14" t="s">
        <v>167</v>
      </c>
      <c r="D145" s="3"/>
    </row>
    <row r="146" spans="2:7" x14ac:dyDescent="0.25">
      <c r="B146" s="105" t="s">
        <v>149</v>
      </c>
      <c r="C146" s="6" t="s">
        <v>149</v>
      </c>
    </row>
    <row r="149" spans="2:7" x14ac:dyDescent="0.25">
      <c r="B149" s="13" t="s">
        <v>180</v>
      </c>
      <c r="C149" s="14" t="s">
        <v>181</v>
      </c>
      <c r="D149" s="3"/>
    </row>
    <row r="150" spans="2:7" x14ac:dyDescent="0.25">
      <c r="B150" s="105" t="s">
        <v>149</v>
      </c>
      <c r="C150" s="6" t="s">
        <v>149</v>
      </c>
    </row>
    <row r="153" spans="2:7" x14ac:dyDescent="0.25">
      <c r="B153" s="3" t="s">
        <v>182</v>
      </c>
    </row>
    <row r="156" spans="2:7" x14ac:dyDescent="0.25">
      <c r="B156" s="3" t="s">
        <v>183</v>
      </c>
    </row>
    <row r="158" spans="2:7" x14ac:dyDescent="0.25">
      <c r="B158" s="13" t="s">
        <v>159</v>
      </c>
      <c r="C158" s="14" t="s">
        <v>184</v>
      </c>
      <c r="D158" s="13" t="s">
        <v>174</v>
      </c>
      <c r="E158" s="13" t="s">
        <v>175</v>
      </c>
      <c r="F158" s="12" t="s">
        <v>176</v>
      </c>
      <c r="G158" s="11"/>
    </row>
    <row r="159" spans="2:7" x14ac:dyDescent="0.25">
      <c r="B159" s="105" t="s">
        <v>149</v>
      </c>
      <c r="C159" s="6" t="s">
        <v>149</v>
      </c>
      <c r="D159" s="105" t="s">
        <v>149</v>
      </c>
      <c r="E159" s="105" t="s">
        <v>149</v>
      </c>
      <c r="F159" s="10" t="s">
        <v>149</v>
      </c>
    </row>
    <row r="162" spans="2:80" x14ac:dyDescent="0.25">
      <c r="B162" s="3" t="s">
        <v>177</v>
      </c>
      <c r="C162" s="15" t="s">
        <v>149</v>
      </c>
      <c r="D162" s="3"/>
      <c r="E162" s="3"/>
      <c r="F162" s="11"/>
      <c r="G162" s="11"/>
      <c r="H162" s="11"/>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row>
    <row r="164" spans="2:80" x14ac:dyDescent="0.25">
      <c r="B164" s="3" t="s">
        <v>178</v>
      </c>
    </row>
    <row r="166" spans="2:80" x14ac:dyDescent="0.25">
      <c r="B166" s="13" t="s">
        <v>179</v>
      </c>
      <c r="C166" s="14" t="s">
        <v>167</v>
      </c>
      <c r="D166" s="3"/>
    </row>
    <row r="167" spans="2:80" x14ac:dyDescent="0.25">
      <c r="B167" s="105" t="s">
        <v>149</v>
      </c>
      <c r="C167" s="6" t="s">
        <v>149</v>
      </c>
    </row>
    <row r="170" spans="2:80" x14ac:dyDescent="0.25">
      <c r="B170" s="13" t="s">
        <v>180</v>
      </c>
      <c r="C170" s="14" t="s">
        <v>181</v>
      </c>
      <c r="D170" s="3"/>
    </row>
    <row r="171" spans="2:80" x14ac:dyDescent="0.25">
      <c r="B171" s="105" t="s">
        <v>149</v>
      </c>
      <c r="C171" s="6" t="s">
        <v>149</v>
      </c>
    </row>
    <row r="174" spans="2:80" x14ac:dyDescent="0.25">
      <c r="B174" s="3" t="s">
        <v>182</v>
      </c>
    </row>
    <row r="177" spans="2:7" x14ac:dyDescent="0.25">
      <c r="B177" s="3" t="s">
        <v>185</v>
      </c>
    </row>
    <row r="178" spans="2:7" x14ac:dyDescent="0.25">
      <c r="B178" s="13" t="s">
        <v>159</v>
      </c>
      <c r="C178" s="14" t="s">
        <v>186</v>
      </c>
      <c r="D178" s="13" t="s">
        <v>187</v>
      </c>
      <c r="E178" s="13" t="s">
        <v>188</v>
      </c>
      <c r="F178" s="12" t="s">
        <v>189</v>
      </c>
      <c r="G178" s="11"/>
    </row>
    <row r="179" spans="2:7" x14ac:dyDescent="0.25">
      <c r="B179" s="105" t="s">
        <v>149</v>
      </c>
      <c r="C179" s="6" t="s">
        <v>149</v>
      </c>
      <c r="D179" s="105" t="s">
        <v>149</v>
      </c>
      <c r="E179" s="105" t="s">
        <v>149</v>
      </c>
      <c r="F179" s="10" t="s">
        <v>149</v>
      </c>
    </row>
    <row r="180" spans="2:7" x14ac:dyDescent="0.25">
      <c r="B180" s="2" t="s">
        <v>190</v>
      </c>
    </row>
  </sheetData>
  <mergeCells count="3">
    <mergeCell ref="B1:E1"/>
    <mergeCell ref="C3:C7"/>
    <mergeCell ref="D3:D7"/>
  </mergeCells>
  <hyperlinks>
    <hyperlink ref="A1" location="Index!A1" display="Index" xr:uid="{0C00E5B6-0D3F-4D44-A1B8-827292EF4186}"/>
  </hyperlinks>
  <pageMargins left="0.7" right="0.7" top="0.75" bottom="0.75" header="0.3" footer="0.3"/>
  <pageSetup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BC80F-2858-4602-A38E-4500FADCE27D}">
  <sheetPr codeName="Sheet31"/>
  <dimension ref="A1:CB243"/>
  <sheetViews>
    <sheetView workbookViewId="0">
      <selection activeCell="E6" sqref="E6"/>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65</v>
      </c>
      <c r="C1" s="206"/>
      <c r="D1" s="206"/>
      <c r="E1" s="206"/>
    </row>
    <row r="3" spans="1:9" ht="15" customHeight="1" x14ac:dyDescent="0.25">
      <c r="B3" s="35" t="s">
        <v>924</v>
      </c>
      <c r="C3" s="207"/>
      <c r="D3" s="208"/>
    </row>
    <row r="4" spans="1:9" ht="15" customHeight="1" x14ac:dyDescent="0.25">
      <c r="B4" s="109" t="s">
        <v>925</v>
      </c>
      <c r="C4" s="207"/>
      <c r="D4" s="208"/>
    </row>
    <row r="5" spans="1:9" ht="15" customHeight="1" x14ac:dyDescent="0.25">
      <c r="B5" s="109" t="s">
        <v>115</v>
      </c>
      <c r="C5" s="207"/>
      <c r="D5" s="208"/>
    </row>
    <row r="6" spans="1:9" ht="15" customHeight="1" x14ac:dyDescent="0.25">
      <c r="B6" s="109" t="s">
        <v>193</v>
      </c>
      <c r="C6" s="207"/>
      <c r="D6" s="208"/>
    </row>
    <row r="7" spans="1:9" ht="30" customHeight="1" x14ac:dyDescent="0.25">
      <c r="B7" s="109" t="s">
        <v>926</v>
      </c>
      <c r="C7" s="207"/>
      <c r="D7" s="208"/>
    </row>
    <row r="8" spans="1:9" ht="15"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1938800</v>
      </c>
      <c r="G15" s="5">
        <v>28355.919999999998</v>
      </c>
      <c r="H15" s="5">
        <v>7.83</v>
      </c>
    </row>
    <row r="16" spans="1:9" x14ac:dyDescent="0.25">
      <c r="B16" s="2" t="s">
        <v>1986</v>
      </c>
      <c r="C16" s="4" t="s">
        <v>140</v>
      </c>
      <c r="D16" s="2" t="s">
        <v>222</v>
      </c>
      <c r="E16" s="2" t="s">
        <v>223</v>
      </c>
      <c r="F16" s="5">
        <v>880000</v>
      </c>
      <c r="G16" s="5">
        <v>25108.6</v>
      </c>
      <c r="H16" s="5">
        <v>6.93</v>
      </c>
    </row>
    <row r="17" spans="2:8" x14ac:dyDescent="0.25">
      <c r="B17" s="2" t="s">
        <v>392</v>
      </c>
      <c r="C17" s="4" t="s">
        <v>140</v>
      </c>
      <c r="D17" s="2" t="s">
        <v>220</v>
      </c>
      <c r="E17" s="2" t="s">
        <v>393</v>
      </c>
      <c r="F17" s="5">
        <v>3800000</v>
      </c>
      <c r="G17" s="5">
        <v>24339</v>
      </c>
      <c r="H17" s="5">
        <v>6.72</v>
      </c>
    </row>
    <row r="18" spans="2:8" x14ac:dyDescent="0.25">
      <c r="B18" s="2" t="s">
        <v>2619</v>
      </c>
      <c r="C18" s="4" t="s">
        <v>140</v>
      </c>
      <c r="D18" s="2" t="s">
        <v>390</v>
      </c>
      <c r="E18" s="2" t="s">
        <v>391</v>
      </c>
      <c r="F18" s="5">
        <v>1350000</v>
      </c>
      <c r="G18" s="5">
        <v>15804.45</v>
      </c>
      <c r="H18" s="5">
        <v>4.3600000000000003</v>
      </c>
    </row>
    <row r="19" spans="2:8" x14ac:dyDescent="0.25">
      <c r="B19" s="2" t="s">
        <v>1964</v>
      </c>
      <c r="C19" s="4" t="s">
        <v>140</v>
      </c>
      <c r="D19" s="2" t="s">
        <v>220</v>
      </c>
      <c r="E19" s="2" t="s">
        <v>224</v>
      </c>
      <c r="F19" s="5">
        <v>1525000</v>
      </c>
      <c r="G19" s="5">
        <v>15679.29</v>
      </c>
      <c r="H19" s="5">
        <v>4.33</v>
      </c>
    </row>
    <row r="20" spans="2:8" x14ac:dyDescent="0.25">
      <c r="B20" s="2" t="s">
        <v>1983</v>
      </c>
      <c r="C20" s="4" t="s">
        <v>140</v>
      </c>
      <c r="D20" s="2" t="s">
        <v>225</v>
      </c>
      <c r="E20" s="2" t="s">
        <v>228</v>
      </c>
      <c r="F20" s="5">
        <v>397773</v>
      </c>
      <c r="G20" s="5">
        <v>15178.82</v>
      </c>
      <c r="H20" s="5">
        <v>4.1900000000000004</v>
      </c>
    </row>
    <row r="21" spans="2:8" x14ac:dyDescent="0.25">
      <c r="B21" s="2" t="s">
        <v>2552</v>
      </c>
      <c r="C21" s="4" t="s">
        <v>140</v>
      </c>
      <c r="D21" s="2" t="s">
        <v>234</v>
      </c>
      <c r="E21" s="2" t="s">
        <v>235</v>
      </c>
      <c r="F21" s="5">
        <v>401808</v>
      </c>
      <c r="G21" s="5">
        <v>13981.91</v>
      </c>
      <c r="H21" s="5">
        <v>3.86</v>
      </c>
    </row>
    <row r="22" spans="2:8" x14ac:dyDescent="0.25">
      <c r="B22" s="2" t="s">
        <v>2829</v>
      </c>
      <c r="C22" s="4" t="s">
        <v>140</v>
      </c>
      <c r="D22" s="2" t="s">
        <v>254</v>
      </c>
      <c r="E22" s="2" t="s">
        <v>843</v>
      </c>
      <c r="F22" s="5">
        <v>900000</v>
      </c>
      <c r="G22" s="5">
        <v>11523.6</v>
      </c>
      <c r="H22" s="5">
        <v>3.18</v>
      </c>
    </row>
    <row r="23" spans="2:8" x14ac:dyDescent="0.25">
      <c r="B23" s="2" t="s">
        <v>1984</v>
      </c>
      <c r="C23" s="4" t="s">
        <v>140</v>
      </c>
      <c r="D23" s="2" t="s">
        <v>231</v>
      </c>
      <c r="E23" s="2" t="s">
        <v>232</v>
      </c>
      <c r="F23" s="5">
        <v>2600000</v>
      </c>
      <c r="G23" s="5">
        <v>11480.3</v>
      </c>
      <c r="H23" s="5">
        <v>3.17</v>
      </c>
    </row>
    <row r="24" spans="2:8" x14ac:dyDescent="0.25">
      <c r="B24" s="2" t="s">
        <v>2550</v>
      </c>
      <c r="C24" s="4" t="s">
        <v>140</v>
      </c>
      <c r="D24" s="2" t="s">
        <v>225</v>
      </c>
      <c r="E24" s="2" t="s">
        <v>226</v>
      </c>
      <c r="F24" s="5">
        <v>650000</v>
      </c>
      <c r="G24" s="5">
        <v>10795.85</v>
      </c>
      <c r="H24" s="5">
        <v>2.98</v>
      </c>
    </row>
    <row r="25" spans="2:8" x14ac:dyDescent="0.25">
      <c r="B25" s="2" t="s">
        <v>2585</v>
      </c>
      <c r="C25" s="4" t="s">
        <v>140</v>
      </c>
      <c r="D25" s="2" t="s">
        <v>263</v>
      </c>
      <c r="E25" s="2" t="s">
        <v>315</v>
      </c>
      <c r="F25" s="5">
        <v>310000</v>
      </c>
      <c r="G25" s="5">
        <v>9416.8700000000008</v>
      </c>
      <c r="H25" s="5">
        <v>2.6</v>
      </c>
    </row>
    <row r="26" spans="2:8" x14ac:dyDescent="0.25">
      <c r="B26" s="2" t="s">
        <v>2583</v>
      </c>
      <c r="C26" s="4" t="s">
        <v>140</v>
      </c>
      <c r="D26" s="2" t="s">
        <v>261</v>
      </c>
      <c r="E26" s="2" t="s">
        <v>312</v>
      </c>
      <c r="F26" s="5">
        <v>6800000</v>
      </c>
      <c r="G26" s="5">
        <v>8122.6</v>
      </c>
      <c r="H26" s="5">
        <v>2.2400000000000002</v>
      </c>
    </row>
    <row r="27" spans="2:8" x14ac:dyDescent="0.25">
      <c r="B27" s="2" t="s">
        <v>2652</v>
      </c>
      <c r="C27" s="4" t="s">
        <v>140</v>
      </c>
      <c r="D27" s="2" t="s">
        <v>349</v>
      </c>
      <c r="E27" s="2" t="s">
        <v>512</v>
      </c>
      <c r="F27" s="5">
        <v>225000</v>
      </c>
      <c r="G27" s="5">
        <v>7588.46</v>
      </c>
      <c r="H27" s="5">
        <v>2.09</v>
      </c>
    </row>
    <row r="28" spans="2:8" x14ac:dyDescent="0.25">
      <c r="B28" s="2" t="s">
        <v>2556</v>
      </c>
      <c r="C28" s="4" t="s">
        <v>140</v>
      </c>
      <c r="D28" s="2" t="s">
        <v>242</v>
      </c>
      <c r="E28" s="2" t="s">
        <v>243</v>
      </c>
      <c r="F28" s="5">
        <v>73583</v>
      </c>
      <c r="G28" s="5">
        <v>7481.44</v>
      </c>
      <c r="H28" s="5">
        <v>2.06</v>
      </c>
    </row>
    <row r="29" spans="2:8" x14ac:dyDescent="0.25">
      <c r="B29" s="2" t="s">
        <v>2561</v>
      </c>
      <c r="C29" s="4" t="s">
        <v>140</v>
      </c>
      <c r="D29" s="2" t="s">
        <v>231</v>
      </c>
      <c r="E29" s="2" t="s">
        <v>256</v>
      </c>
      <c r="F29" s="5">
        <v>270000</v>
      </c>
      <c r="G29" s="5">
        <v>6700.19</v>
      </c>
      <c r="H29" s="5">
        <v>1.85</v>
      </c>
    </row>
    <row r="30" spans="2:8" x14ac:dyDescent="0.25">
      <c r="B30" s="2" t="s">
        <v>2589</v>
      </c>
      <c r="C30" s="4" t="s">
        <v>140</v>
      </c>
      <c r="D30" s="2" t="s">
        <v>313</v>
      </c>
      <c r="E30" s="2" t="s">
        <v>323</v>
      </c>
      <c r="F30" s="5">
        <v>3200000</v>
      </c>
      <c r="G30" s="5">
        <v>5755.2</v>
      </c>
      <c r="H30" s="5">
        <v>1.59</v>
      </c>
    </row>
    <row r="31" spans="2:8" x14ac:dyDescent="0.25">
      <c r="B31" s="2" t="s">
        <v>2750</v>
      </c>
      <c r="C31" s="4" t="s">
        <v>140</v>
      </c>
      <c r="D31" s="2" t="s">
        <v>278</v>
      </c>
      <c r="E31" s="2" t="s">
        <v>709</v>
      </c>
      <c r="F31" s="5">
        <v>2150000</v>
      </c>
      <c r="G31" s="5">
        <v>5244.93</v>
      </c>
      <c r="H31" s="5">
        <v>1.45</v>
      </c>
    </row>
    <row r="32" spans="2:8" x14ac:dyDescent="0.25">
      <c r="B32" s="2" t="s">
        <v>1952</v>
      </c>
      <c r="C32" s="4" t="s">
        <v>140</v>
      </c>
      <c r="D32" s="2" t="s">
        <v>220</v>
      </c>
      <c r="E32" s="2" t="s">
        <v>236</v>
      </c>
      <c r="F32" s="5">
        <v>280000</v>
      </c>
      <c r="G32" s="5">
        <v>5110.7</v>
      </c>
      <c r="H32" s="5">
        <v>1.41</v>
      </c>
    </row>
    <row r="33" spans="2:8" x14ac:dyDescent="0.25">
      <c r="B33" s="2" t="s">
        <v>2686</v>
      </c>
      <c r="C33" s="4" t="s">
        <v>140</v>
      </c>
      <c r="D33" s="2" t="s">
        <v>266</v>
      </c>
      <c r="E33" s="2" t="s">
        <v>583</v>
      </c>
      <c r="F33" s="5">
        <v>124990</v>
      </c>
      <c r="G33" s="5">
        <v>4476.5200000000004</v>
      </c>
      <c r="H33" s="5">
        <v>1.24</v>
      </c>
    </row>
    <row r="34" spans="2:8" x14ac:dyDescent="0.25">
      <c r="B34" s="2" t="s">
        <v>2623</v>
      </c>
      <c r="C34" s="4" t="s">
        <v>140</v>
      </c>
      <c r="D34" s="2" t="s">
        <v>396</v>
      </c>
      <c r="E34" s="2" t="s">
        <v>398</v>
      </c>
      <c r="F34" s="5">
        <v>250000</v>
      </c>
      <c r="G34" s="5">
        <v>4128.88</v>
      </c>
      <c r="H34" s="5">
        <v>1.1399999999999999</v>
      </c>
    </row>
    <row r="35" spans="2:8" x14ac:dyDescent="0.25">
      <c r="B35" s="2" t="s">
        <v>2707</v>
      </c>
      <c r="C35" s="4" t="s">
        <v>140</v>
      </c>
      <c r="D35" s="2" t="s">
        <v>238</v>
      </c>
      <c r="E35" s="2" t="s">
        <v>612</v>
      </c>
      <c r="F35" s="5">
        <v>330000</v>
      </c>
      <c r="G35" s="5">
        <v>4023.2</v>
      </c>
      <c r="H35" s="5">
        <v>1.1100000000000001</v>
      </c>
    </row>
    <row r="36" spans="2:8" x14ac:dyDescent="0.25">
      <c r="B36" s="2" t="s">
        <v>2682</v>
      </c>
      <c r="C36" s="4" t="s">
        <v>140</v>
      </c>
      <c r="D36" s="2" t="s">
        <v>248</v>
      </c>
      <c r="E36" s="2" t="s">
        <v>578</v>
      </c>
      <c r="F36" s="5">
        <v>250000</v>
      </c>
      <c r="G36" s="5">
        <v>3763.38</v>
      </c>
      <c r="H36" s="5">
        <v>1.04</v>
      </c>
    </row>
    <row r="37" spans="2:8" x14ac:dyDescent="0.25">
      <c r="B37" s="2" t="s">
        <v>2831</v>
      </c>
      <c r="C37" s="4" t="s">
        <v>140</v>
      </c>
      <c r="D37" s="2" t="s">
        <v>290</v>
      </c>
      <c r="E37" s="2" t="s">
        <v>845</v>
      </c>
      <c r="F37" s="5">
        <v>1000000</v>
      </c>
      <c r="G37" s="5">
        <v>3678.5</v>
      </c>
      <c r="H37" s="5">
        <v>1.02</v>
      </c>
    </row>
    <row r="38" spans="2:8" x14ac:dyDescent="0.25">
      <c r="B38" s="2" t="s">
        <v>2557</v>
      </c>
      <c r="C38" s="4" t="s">
        <v>140</v>
      </c>
      <c r="D38" s="2" t="s">
        <v>244</v>
      </c>
      <c r="E38" s="2" t="s">
        <v>245</v>
      </c>
      <c r="F38" s="5">
        <v>1800000</v>
      </c>
      <c r="G38" s="5">
        <v>3171.6</v>
      </c>
      <c r="H38" s="5">
        <v>0.88</v>
      </c>
    </row>
    <row r="39" spans="2:8" x14ac:dyDescent="0.25">
      <c r="B39" s="2" t="s">
        <v>2625</v>
      </c>
      <c r="C39" s="4" t="s">
        <v>140</v>
      </c>
      <c r="D39" s="2" t="s">
        <v>396</v>
      </c>
      <c r="E39" s="2" t="s">
        <v>401</v>
      </c>
      <c r="F39" s="5">
        <v>30000</v>
      </c>
      <c r="G39" s="5">
        <v>3056.07</v>
      </c>
      <c r="H39" s="5">
        <v>0.84</v>
      </c>
    </row>
    <row r="40" spans="2:8" x14ac:dyDescent="0.25">
      <c r="B40" s="2" t="s">
        <v>2677</v>
      </c>
      <c r="C40" s="4" t="s">
        <v>140</v>
      </c>
      <c r="D40" s="2" t="s">
        <v>220</v>
      </c>
      <c r="E40" s="2" t="s">
        <v>568</v>
      </c>
      <c r="F40" s="5">
        <v>3500000</v>
      </c>
      <c r="G40" s="5">
        <v>2952.25</v>
      </c>
      <c r="H40" s="5">
        <v>0.81</v>
      </c>
    </row>
    <row r="41" spans="2:8" x14ac:dyDescent="0.25">
      <c r="B41" s="2" t="s">
        <v>927</v>
      </c>
      <c r="C41" s="4" t="s">
        <v>140</v>
      </c>
      <c r="D41" s="2" t="s">
        <v>396</v>
      </c>
      <c r="E41" s="2" t="s">
        <v>928</v>
      </c>
      <c r="F41" s="5">
        <v>489292</v>
      </c>
      <c r="G41" s="5">
        <v>2857.47</v>
      </c>
      <c r="H41" s="5">
        <v>0.79</v>
      </c>
    </row>
    <row r="42" spans="2:8" x14ac:dyDescent="0.25">
      <c r="B42" s="2" t="s">
        <v>2584</v>
      </c>
      <c r="C42" s="4" t="s">
        <v>140</v>
      </c>
      <c r="D42" s="2" t="s">
        <v>313</v>
      </c>
      <c r="E42" s="2" t="s">
        <v>314</v>
      </c>
      <c r="F42" s="5">
        <v>521806</v>
      </c>
      <c r="G42" s="5">
        <v>2631.21</v>
      </c>
      <c r="H42" s="5">
        <v>0.73</v>
      </c>
    </row>
    <row r="43" spans="2:8" x14ac:dyDescent="0.25">
      <c r="B43" s="2" t="s">
        <v>2714</v>
      </c>
      <c r="C43" s="4" t="s">
        <v>140</v>
      </c>
      <c r="D43" s="2" t="s">
        <v>390</v>
      </c>
      <c r="E43" s="2" t="s">
        <v>634</v>
      </c>
      <c r="F43" s="5">
        <v>150000</v>
      </c>
      <c r="G43" s="5">
        <v>2605.58</v>
      </c>
      <c r="H43" s="5">
        <v>0.72</v>
      </c>
    </row>
    <row r="44" spans="2:8" x14ac:dyDescent="0.25">
      <c r="B44" s="2" t="s">
        <v>2702</v>
      </c>
      <c r="C44" s="4" t="s">
        <v>140</v>
      </c>
      <c r="D44" s="2" t="s">
        <v>248</v>
      </c>
      <c r="E44" s="2" t="s">
        <v>601</v>
      </c>
      <c r="F44" s="5">
        <v>106645</v>
      </c>
      <c r="G44" s="5">
        <v>2318.73</v>
      </c>
      <c r="H44" s="5">
        <v>0.64</v>
      </c>
    </row>
    <row r="45" spans="2:8" x14ac:dyDescent="0.25">
      <c r="B45" s="2" t="s">
        <v>2746</v>
      </c>
      <c r="C45" s="4" t="s">
        <v>140</v>
      </c>
      <c r="D45" s="2" t="s">
        <v>246</v>
      </c>
      <c r="E45" s="2" t="s">
        <v>703</v>
      </c>
      <c r="F45" s="5">
        <v>100000</v>
      </c>
      <c r="G45" s="5">
        <v>2293.85</v>
      </c>
      <c r="H45" s="5">
        <v>0.63</v>
      </c>
    </row>
    <row r="46" spans="2:8" x14ac:dyDescent="0.25">
      <c r="B46" s="2" t="s">
        <v>2722</v>
      </c>
      <c r="C46" s="4" t="s">
        <v>140</v>
      </c>
      <c r="D46" s="2" t="s">
        <v>225</v>
      </c>
      <c r="E46" s="2" t="s">
        <v>642</v>
      </c>
      <c r="F46" s="5">
        <v>30000</v>
      </c>
      <c r="G46" s="5">
        <v>1956.33</v>
      </c>
      <c r="H46" s="5">
        <v>0.54</v>
      </c>
    </row>
    <row r="47" spans="2:8" x14ac:dyDescent="0.25">
      <c r="B47" s="2" t="s">
        <v>1980</v>
      </c>
      <c r="C47" s="4" t="s">
        <v>140</v>
      </c>
      <c r="D47" s="2" t="s">
        <v>242</v>
      </c>
      <c r="E47" s="2" t="s">
        <v>270</v>
      </c>
      <c r="F47" s="5">
        <v>70000</v>
      </c>
      <c r="G47" s="5">
        <v>1781.01</v>
      </c>
      <c r="H47" s="5">
        <v>0.49</v>
      </c>
    </row>
    <row r="48" spans="2:8" x14ac:dyDescent="0.25">
      <c r="B48" s="2" t="s">
        <v>2595</v>
      </c>
      <c r="C48" s="4" t="s">
        <v>140</v>
      </c>
      <c r="D48" s="2" t="s">
        <v>252</v>
      </c>
      <c r="E48" s="2" t="s">
        <v>331</v>
      </c>
      <c r="F48" s="5">
        <v>200530</v>
      </c>
      <c r="G48" s="5">
        <v>1688.56</v>
      </c>
      <c r="H48" s="5">
        <v>0.47</v>
      </c>
    </row>
    <row r="49" spans="2:8" x14ac:dyDescent="0.25">
      <c r="B49" s="2" t="s">
        <v>2673</v>
      </c>
      <c r="C49" s="4" t="s">
        <v>140</v>
      </c>
      <c r="D49" s="2" t="s">
        <v>261</v>
      </c>
      <c r="E49" s="2" t="s">
        <v>551</v>
      </c>
      <c r="F49" s="5">
        <v>500000</v>
      </c>
      <c r="G49" s="5">
        <v>1446</v>
      </c>
      <c r="H49" s="5">
        <v>0.4</v>
      </c>
    </row>
    <row r="50" spans="2:8" x14ac:dyDescent="0.25">
      <c r="B50" s="2" t="s">
        <v>2607</v>
      </c>
      <c r="C50" s="4" t="s">
        <v>140</v>
      </c>
      <c r="D50" s="2" t="s">
        <v>229</v>
      </c>
      <c r="E50" s="2" t="s">
        <v>348</v>
      </c>
      <c r="F50" s="5">
        <v>44500</v>
      </c>
      <c r="G50" s="5">
        <v>1162.43</v>
      </c>
      <c r="H50" s="5">
        <v>0.32</v>
      </c>
    </row>
    <row r="51" spans="2:8" x14ac:dyDescent="0.25">
      <c r="B51" s="2" t="s">
        <v>2772</v>
      </c>
      <c r="C51" s="4" t="s">
        <v>140</v>
      </c>
      <c r="D51" s="2" t="s">
        <v>390</v>
      </c>
      <c r="E51" s="2" t="s">
        <v>753</v>
      </c>
      <c r="F51" s="5">
        <v>107142</v>
      </c>
      <c r="G51" s="5">
        <v>824.94</v>
      </c>
      <c r="H51" s="5">
        <v>0.23</v>
      </c>
    </row>
    <row r="52" spans="2:8" x14ac:dyDescent="0.25">
      <c r="B52" s="3" t="s">
        <v>200</v>
      </c>
      <c r="C52" s="15"/>
      <c r="D52" s="3"/>
      <c r="E52" s="3"/>
      <c r="F52" s="11"/>
      <c r="G52" s="11">
        <f>SUM(G12:G51)</f>
        <v>278484.64</v>
      </c>
      <c r="H52" s="11">
        <f>SUM(H12:H51)</f>
        <v>76.880000000000024</v>
      </c>
    </row>
    <row r="53" spans="2:8" x14ac:dyDescent="0.25">
      <c r="B53" s="31" t="s">
        <v>120</v>
      </c>
      <c r="C53" s="32" t="s">
        <v>121</v>
      </c>
      <c r="D53" s="31" t="s">
        <v>122</v>
      </c>
      <c r="E53" s="31" t="s">
        <v>123</v>
      </c>
      <c r="F53" s="30" t="s">
        <v>124</v>
      </c>
      <c r="G53" s="30" t="s">
        <v>125</v>
      </c>
      <c r="H53" s="30" t="s">
        <v>126</v>
      </c>
    </row>
    <row r="54" spans="2:8" x14ac:dyDescent="0.25">
      <c r="B54" s="3" t="s">
        <v>127</v>
      </c>
    </row>
    <row r="55" spans="2:8" x14ac:dyDescent="0.25">
      <c r="B55" s="3" t="s">
        <v>128</v>
      </c>
    </row>
    <row r="56" spans="2:8" x14ac:dyDescent="0.25">
      <c r="B56" s="3" t="s">
        <v>129</v>
      </c>
    </row>
    <row r="57" spans="2:8" x14ac:dyDescent="0.25">
      <c r="B57" s="2" t="s">
        <v>766</v>
      </c>
      <c r="C57" s="4">
        <v>7.23</v>
      </c>
      <c r="D57" s="2" t="s">
        <v>130</v>
      </c>
      <c r="E57" s="2" t="s">
        <v>767</v>
      </c>
      <c r="F57" s="5">
        <v>11000000</v>
      </c>
      <c r="G57" s="5">
        <v>10952.3</v>
      </c>
      <c r="H57" s="5">
        <v>3.02</v>
      </c>
    </row>
    <row r="58" spans="2:8" x14ac:dyDescent="0.25">
      <c r="B58" s="2" t="s">
        <v>929</v>
      </c>
      <c r="C58" s="4">
        <v>7.57</v>
      </c>
      <c r="D58" s="2" t="s">
        <v>130</v>
      </c>
      <c r="E58" s="2" t="s">
        <v>930</v>
      </c>
      <c r="F58" s="5">
        <v>6000000</v>
      </c>
      <c r="G58" s="5">
        <v>6021.97</v>
      </c>
      <c r="H58" s="5">
        <v>1.66</v>
      </c>
    </row>
    <row r="59" spans="2:8" x14ac:dyDescent="0.25">
      <c r="B59" s="2" t="s">
        <v>463</v>
      </c>
      <c r="C59" s="4">
        <v>7.03</v>
      </c>
      <c r="D59" s="2" t="s">
        <v>130</v>
      </c>
      <c r="E59" s="2" t="s">
        <v>464</v>
      </c>
      <c r="F59" s="5">
        <v>3875680</v>
      </c>
      <c r="G59" s="5">
        <v>3915.18</v>
      </c>
      <c r="H59" s="5">
        <v>1.08</v>
      </c>
    </row>
    <row r="60" spans="2:8" x14ac:dyDescent="0.25">
      <c r="B60" s="2" t="s">
        <v>931</v>
      </c>
      <c r="C60" s="4">
        <v>7.1</v>
      </c>
      <c r="D60" s="2" t="s">
        <v>130</v>
      </c>
      <c r="E60" s="2" t="s">
        <v>932</v>
      </c>
      <c r="F60" s="5">
        <v>2500000</v>
      </c>
      <c r="G60" s="5">
        <v>2528.5100000000002</v>
      </c>
      <c r="H60" s="5">
        <v>0.7</v>
      </c>
    </row>
    <row r="61" spans="2:8" x14ac:dyDescent="0.25">
      <c r="B61" s="2" t="s">
        <v>933</v>
      </c>
      <c r="C61" s="4">
        <v>7.11</v>
      </c>
      <c r="D61" s="2" t="s">
        <v>130</v>
      </c>
      <c r="E61" s="2" t="s">
        <v>934</v>
      </c>
      <c r="F61" s="5">
        <v>2500000</v>
      </c>
      <c r="G61" s="5">
        <v>2507</v>
      </c>
      <c r="H61" s="5">
        <v>0.69</v>
      </c>
    </row>
    <row r="62" spans="2:8" x14ac:dyDescent="0.25">
      <c r="B62" s="2" t="s">
        <v>935</v>
      </c>
      <c r="C62" s="4">
        <v>7.04</v>
      </c>
      <c r="D62" s="2" t="s">
        <v>130</v>
      </c>
      <c r="E62" s="2" t="s">
        <v>936</v>
      </c>
      <c r="F62" s="5">
        <v>2500000</v>
      </c>
      <c r="G62" s="5">
        <v>2501.29</v>
      </c>
      <c r="H62" s="5">
        <v>0.69</v>
      </c>
    </row>
    <row r="63" spans="2:8" x14ac:dyDescent="0.25">
      <c r="B63" s="2" t="s">
        <v>1358</v>
      </c>
      <c r="C63" s="4">
        <v>7</v>
      </c>
      <c r="D63" s="2" t="s">
        <v>130</v>
      </c>
      <c r="E63" s="2" t="s">
        <v>771</v>
      </c>
      <c r="F63" s="5">
        <v>2500000</v>
      </c>
      <c r="G63" s="5">
        <v>2431.12</v>
      </c>
      <c r="H63" s="5">
        <v>0.67</v>
      </c>
    </row>
    <row r="64" spans="2:8" x14ac:dyDescent="0.25">
      <c r="B64" s="2" t="s">
        <v>937</v>
      </c>
      <c r="C64" s="4">
        <v>7.42</v>
      </c>
      <c r="D64" s="2" t="s">
        <v>130</v>
      </c>
      <c r="E64" s="2" t="s">
        <v>938</v>
      </c>
      <c r="F64" s="5">
        <v>1000000</v>
      </c>
      <c r="G64" s="5">
        <v>1012.5</v>
      </c>
      <c r="H64" s="5">
        <v>0.28000000000000003</v>
      </c>
    </row>
    <row r="65" spans="2:8" x14ac:dyDescent="0.25">
      <c r="B65" s="2" t="s">
        <v>768</v>
      </c>
      <c r="C65" s="4">
        <v>7.18</v>
      </c>
      <c r="D65" s="2" t="s">
        <v>130</v>
      </c>
      <c r="E65" s="2" t="s">
        <v>769</v>
      </c>
      <c r="F65" s="5">
        <v>540420</v>
      </c>
      <c r="G65" s="5">
        <v>543.35</v>
      </c>
      <c r="H65" s="5">
        <v>0.15</v>
      </c>
    </row>
    <row r="66" spans="2:8" x14ac:dyDescent="0.25">
      <c r="B66" s="2" t="s">
        <v>471</v>
      </c>
      <c r="C66" s="4">
        <v>7.28</v>
      </c>
      <c r="D66" s="2" t="s">
        <v>130</v>
      </c>
      <c r="E66" s="2" t="s">
        <v>472</v>
      </c>
      <c r="F66" s="5">
        <v>500000</v>
      </c>
      <c r="G66" s="5">
        <v>504.99</v>
      </c>
      <c r="H66" s="5">
        <v>0.14000000000000001</v>
      </c>
    </row>
    <row r="67" spans="2:8" x14ac:dyDescent="0.25">
      <c r="B67" s="2" t="s">
        <v>939</v>
      </c>
      <c r="C67" s="4">
        <v>7.17</v>
      </c>
      <c r="D67" s="2" t="s">
        <v>130</v>
      </c>
      <c r="E67" s="2" t="s">
        <v>940</v>
      </c>
      <c r="F67" s="5">
        <v>500000</v>
      </c>
      <c r="G67" s="5">
        <v>502.74</v>
      </c>
      <c r="H67" s="5">
        <v>0.14000000000000001</v>
      </c>
    </row>
    <row r="68" spans="2:8" x14ac:dyDescent="0.25">
      <c r="B68" s="2" t="s">
        <v>941</v>
      </c>
      <c r="C68" s="4">
        <v>7.61</v>
      </c>
      <c r="D68" s="2" t="s">
        <v>130</v>
      </c>
      <c r="E68" s="2" t="s">
        <v>942</v>
      </c>
      <c r="F68" s="5">
        <v>449800</v>
      </c>
      <c r="G68" s="5">
        <v>450.09</v>
      </c>
      <c r="H68" s="5">
        <v>0.12</v>
      </c>
    </row>
    <row r="69" spans="2:8" x14ac:dyDescent="0.25">
      <c r="B69" s="2" t="s">
        <v>465</v>
      </c>
      <c r="C69" s="4">
        <v>7.02</v>
      </c>
      <c r="D69" s="2" t="s">
        <v>130</v>
      </c>
      <c r="E69" s="2" t="s">
        <v>466</v>
      </c>
      <c r="F69" s="5">
        <v>444100</v>
      </c>
      <c r="G69" s="5">
        <v>446.29</v>
      </c>
      <c r="H69" s="5">
        <v>0.12</v>
      </c>
    </row>
    <row r="70" spans="2:8" x14ac:dyDescent="0.25">
      <c r="B70" s="2" t="s">
        <v>774</v>
      </c>
      <c r="C70" s="4">
        <v>7.6</v>
      </c>
      <c r="D70" s="2" t="s">
        <v>130</v>
      </c>
      <c r="E70" s="2" t="s">
        <v>775</v>
      </c>
      <c r="F70" s="5">
        <v>300000</v>
      </c>
      <c r="G70" s="5">
        <v>300.75</v>
      </c>
      <c r="H70" s="5">
        <v>0.08</v>
      </c>
    </row>
    <row r="71" spans="2:8" x14ac:dyDescent="0.25">
      <c r="B71" s="2" t="s">
        <v>772</v>
      </c>
      <c r="C71" s="4">
        <v>7.62</v>
      </c>
      <c r="D71" s="2" t="s">
        <v>130</v>
      </c>
      <c r="E71" s="2" t="s">
        <v>773</v>
      </c>
      <c r="F71" s="5">
        <v>300000</v>
      </c>
      <c r="G71" s="5">
        <v>300.24</v>
      </c>
      <c r="H71" s="5">
        <v>0.08</v>
      </c>
    </row>
    <row r="72" spans="2:8" x14ac:dyDescent="0.25">
      <c r="B72" s="2" t="s">
        <v>943</v>
      </c>
      <c r="C72" s="4">
        <v>7.43</v>
      </c>
      <c r="D72" s="2" t="s">
        <v>130</v>
      </c>
      <c r="E72" s="2" t="s">
        <v>944</v>
      </c>
      <c r="F72" s="5">
        <v>200000</v>
      </c>
      <c r="G72" s="5">
        <v>202.8</v>
      </c>
      <c r="H72" s="5">
        <v>0.06</v>
      </c>
    </row>
    <row r="73" spans="2:8" x14ac:dyDescent="0.25">
      <c r="B73" s="2" t="s">
        <v>945</v>
      </c>
      <c r="C73" s="4">
        <v>7.25</v>
      </c>
      <c r="D73" s="2" t="s">
        <v>130</v>
      </c>
      <c r="E73" s="2" t="s">
        <v>946</v>
      </c>
      <c r="F73" s="5">
        <v>89600</v>
      </c>
      <c r="G73" s="5">
        <v>98.05</v>
      </c>
      <c r="H73" s="5">
        <v>0.03</v>
      </c>
    </row>
    <row r="74" spans="2:8" x14ac:dyDescent="0.25">
      <c r="B74" s="2" t="s">
        <v>947</v>
      </c>
      <c r="C74" s="4">
        <v>7.59</v>
      </c>
      <c r="D74" s="2" t="s">
        <v>130</v>
      </c>
      <c r="E74" s="2" t="s">
        <v>948</v>
      </c>
      <c r="F74" s="5">
        <v>96500</v>
      </c>
      <c r="G74" s="5">
        <v>97.28</v>
      </c>
      <c r="H74" s="5">
        <v>0.03</v>
      </c>
    </row>
    <row r="75" spans="2:8" x14ac:dyDescent="0.25">
      <c r="B75" s="2" t="s">
        <v>949</v>
      </c>
      <c r="C75" s="4">
        <v>7.27</v>
      </c>
      <c r="D75" s="2" t="s">
        <v>130</v>
      </c>
      <c r="E75" s="2" t="s">
        <v>950</v>
      </c>
      <c r="F75" s="5">
        <v>88300</v>
      </c>
      <c r="G75" s="5">
        <v>88.01</v>
      </c>
      <c r="H75" s="5">
        <v>0.02</v>
      </c>
    </row>
    <row r="76" spans="2:8" x14ac:dyDescent="0.25">
      <c r="B76" s="2" t="s">
        <v>951</v>
      </c>
      <c r="C76" s="4">
        <v>7.22</v>
      </c>
      <c r="D76" s="2" t="s">
        <v>130</v>
      </c>
      <c r="E76" s="2" t="s">
        <v>952</v>
      </c>
      <c r="F76" s="5">
        <v>73000</v>
      </c>
      <c r="G76" s="5">
        <v>80.489999999999995</v>
      </c>
      <c r="H76" s="5">
        <v>0.02</v>
      </c>
    </row>
    <row r="77" spans="2:8" x14ac:dyDescent="0.25">
      <c r="B77" s="2" t="s">
        <v>953</v>
      </c>
      <c r="C77" s="4">
        <v>7.4</v>
      </c>
      <c r="D77" s="2" t="s">
        <v>130</v>
      </c>
      <c r="E77" s="2" t="s">
        <v>954</v>
      </c>
      <c r="F77" s="5">
        <v>48500</v>
      </c>
      <c r="G77" s="5">
        <v>48.94</v>
      </c>
      <c r="H77" s="5">
        <v>0.01</v>
      </c>
    </row>
    <row r="78" spans="2:8" x14ac:dyDescent="0.25">
      <c r="B78" s="2" t="s">
        <v>473</v>
      </c>
      <c r="C78" s="4">
        <v>7.06</v>
      </c>
      <c r="D78" s="2" t="s">
        <v>130</v>
      </c>
      <c r="E78" s="2" t="s">
        <v>474</v>
      </c>
      <c r="F78" s="5">
        <v>29200</v>
      </c>
      <c r="G78" s="5">
        <v>29.44</v>
      </c>
      <c r="H78" s="5">
        <v>0.01</v>
      </c>
    </row>
    <row r="79" spans="2:8" x14ac:dyDescent="0.25">
      <c r="B79" s="2" t="s">
        <v>955</v>
      </c>
      <c r="C79" s="4">
        <v>7.22</v>
      </c>
      <c r="D79" s="2" t="s">
        <v>130</v>
      </c>
      <c r="E79" s="2" t="s">
        <v>956</v>
      </c>
      <c r="F79" s="5">
        <v>31600</v>
      </c>
      <c r="G79" s="5">
        <v>29.22</v>
      </c>
      <c r="H79" s="5">
        <v>0.01</v>
      </c>
    </row>
    <row r="80" spans="2:8" x14ac:dyDescent="0.25">
      <c r="B80" s="2" t="s">
        <v>957</v>
      </c>
      <c r="C80" s="4">
        <v>7.4</v>
      </c>
      <c r="D80" s="2" t="s">
        <v>130</v>
      </c>
      <c r="E80" s="2" t="s">
        <v>958</v>
      </c>
      <c r="F80" s="5">
        <v>13000</v>
      </c>
      <c r="G80" s="5">
        <v>12.97</v>
      </c>
      <c r="H80" s="5">
        <v>0</v>
      </c>
    </row>
    <row r="81" spans="2:8" x14ac:dyDescent="0.25">
      <c r="B81" s="2" t="s">
        <v>959</v>
      </c>
      <c r="C81" s="4">
        <v>7.19</v>
      </c>
      <c r="D81" s="2" t="s">
        <v>130</v>
      </c>
      <c r="E81" s="2" t="s">
        <v>960</v>
      </c>
      <c r="F81" s="5">
        <v>2000</v>
      </c>
      <c r="G81" s="5">
        <v>1.91</v>
      </c>
      <c r="H81" s="5">
        <v>0</v>
      </c>
    </row>
    <row r="82" spans="2:8" x14ac:dyDescent="0.25">
      <c r="B82" s="3" t="s">
        <v>131</v>
      </c>
      <c r="C82" s="15"/>
      <c r="D82" s="3"/>
      <c r="E82" s="3"/>
      <c r="F82" s="11"/>
      <c r="G82" s="11">
        <f>SUM(G53:G81)</f>
        <v>35607.430000000008</v>
      </c>
      <c r="H82" s="11">
        <f>SUM(H53:H81)</f>
        <v>9.8099999999999969</v>
      </c>
    </row>
    <row r="83" spans="2:8" x14ac:dyDescent="0.25">
      <c r="B83" s="3" t="s">
        <v>132</v>
      </c>
    </row>
    <row r="84" spans="2:8" x14ac:dyDescent="0.25">
      <c r="B84" s="2" t="s">
        <v>961</v>
      </c>
      <c r="C84" s="4">
        <v>7.71</v>
      </c>
      <c r="D84" s="2" t="s">
        <v>134</v>
      </c>
      <c r="E84" s="2" t="s">
        <v>962</v>
      </c>
      <c r="F84" s="5">
        <v>50</v>
      </c>
      <c r="G84" s="5">
        <v>5040.88</v>
      </c>
      <c r="H84" s="5">
        <v>1.39</v>
      </c>
    </row>
    <row r="85" spans="2:8" x14ac:dyDescent="0.25">
      <c r="B85" s="2" t="s">
        <v>2854</v>
      </c>
      <c r="C85" s="4">
        <v>8.83</v>
      </c>
      <c r="D85" s="2" t="s">
        <v>482</v>
      </c>
      <c r="E85" s="2" t="s">
        <v>963</v>
      </c>
      <c r="F85" s="5">
        <v>2500</v>
      </c>
      <c r="G85" s="5">
        <v>2501.44</v>
      </c>
      <c r="H85" s="5">
        <v>0.69</v>
      </c>
    </row>
    <row r="86" spans="2:8" x14ac:dyDescent="0.25">
      <c r="B86" s="2" t="s">
        <v>2855</v>
      </c>
      <c r="C86" s="4">
        <v>8.36</v>
      </c>
      <c r="D86" s="2" t="s">
        <v>134</v>
      </c>
      <c r="E86" s="2" t="s">
        <v>964</v>
      </c>
      <c r="F86" s="5">
        <v>2500</v>
      </c>
      <c r="G86" s="5">
        <v>2494.77</v>
      </c>
      <c r="H86" s="5">
        <v>0.69</v>
      </c>
    </row>
    <row r="87" spans="2:8" x14ac:dyDescent="0.25">
      <c r="B87" s="2" t="s">
        <v>1884</v>
      </c>
      <c r="C87" s="4">
        <v>7.94</v>
      </c>
      <c r="D87" s="2" t="s">
        <v>134</v>
      </c>
      <c r="E87" s="2" t="s">
        <v>965</v>
      </c>
      <c r="F87" s="5">
        <v>250</v>
      </c>
      <c r="G87" s="5">
        <v>2489.83</v>
      </c>
      <c r="H87" s="5">
        <v>0.69</v>
      </c>
    </row>
    <row r="88" spans="2:8" x14ac:dyDescent="0.25">
      <c r="B88" s="2" t="s">
        <v>966</v>
      </c>
      <c r="C88" s="4">
        <v>7.75</v>
      </c>
      <c r="D88" s="2" t="s">
        <v>134</v>
      </c>
      <c r="E88" s="2" t="s">
        <v>967</v>
      </c>
      <c r="F88" s="5">
        <v>2500</v>
      </c>
      <c r="G88" s="5">
        <v>2489.06</v>
      </c>
      <c r="H88" s="5">
        <v>0.69</v>
      </c>
    </row>
    <row r="89" spans="2:8" x14ac:dyDescent="0.25">
      <c r="B89" s="2" t="s">
        <v>1905</v>
      </c>
      <c r="C89" s="4">
        <v>8.17</v>
      </c>
      <c r="D89" s="2" t="s">
        <v>134</v>
      </c>
      <c r="E89" s="2" t="s">
        <v>968</v>
      </c>
      <c r="F89" s="5">
        <v>250</v>
      </c>
      <c r="G89" s="5">
        <v>2488.09</v>
      </c>
      <c r="H89" s="5">
        <v>0.69</v>
      </c>
    </row>
    <row r="90" spans="2:8" x14ac:dyDescent="0.25">
      <c r="B90" s="2" t="s">
        <v>1763</v>
      </c>
      <c r="C90" s="4">
        <v>8.42</v>
      </c>
      <c r="D90" s="2" t="s">
        <v>134</v>
      </c>
      <c r="E90" s="2" t="s">
        <v>969</v>
      </c>
      <c r="F90" s="5">
        <v>250</v>
      </c>
      <c r="G90" s="5">
        <v>2487.7399999999998</v>
      </c>
      <c r="H90" s="5">
        <v>0.69</v>
      </c>
    </row>
    <row r="91" spans="2:8" x14ac:dyDescent="0.25">
      <c r="B91" s="2" t="s">
        <v>1879</v>
      </c>
      <c r="C91" s="4">
        <v>8.41</v>
      </c>
      <c r="D91" s="2" t="s">
        <v>134</v>
      </c>
      <c r="E91" s="2" t="s">
        <v>970</v>
      </c>
      <c r="F91" s="5">
        <v>2500</v>
      </c>
      <c r="G91" s="5">
        <v>2487.2600000000002</v>
      </c>
      <c r="H91" s="5">
        <v>0.69</v>
      </c>
    </row>
    <row r="92" spans="2:8" x14ac:dyDescent="0.25">
      <c r="B92" s="2" t="s">
        <v>2421</v>
      </c>
      <c r="C92" s="4">
        <v>8.36</v>
      </c>
      <c r="D92" s="2" t="s">
        <v>971</v>
      </c>
      <c r="E92" s="2" t="s">
        <v>972</v>
      </c>
      <c r="F92" s="5">
        <v>2500</v>
      </c>
      <c r="G92" s="5">
        <v>2487.19</v>
      </c>
      <c r="H92" s="5">
        <v>0.69</v>
      </c>
    </row>
    <row r="93" spans="2:8" x14ac:dyDescent="0.25">
      <c r="B93" s="2" t="s">
        <v>2856</v>
      </c>
      <c r="C93" s="4">
        <v>8.26</v>
      </c>
      <c r="D93" s="2" t="s">
        <v>134</v>
      </c>
      <c r="E93" s="2" t="s">
        <v>973</v>
      </c>
      <c r="F93" s="5">
        <v>2500</v>
      </c>
      <c r="G93" s="5">
        <v>2480.08</v>
      </c>
      <c r="H93" s="5">
        <v>0.68</v>
      </c>
    </row>
    <row r="94" spans="2:8" x14ac:dyDescent="0.25">
      <c r="B94" s="2" t="s">
        <v>1895</v>
      </c>
      <c r="C94" s="4">
        <v>7.95</v>
      </c>
      <c r="D94" s="2" t="s">
        <v>134</v>
      </c>
      <c r="E94" s="2" t="s">
        <v>479</v>
      </c>
      <c r="F94" s="5">
        <v>250</v>
      </c>
      <c r="G94" s="5">
        <v>2408.94</v>
      </c>
      <c r="H94" s="5">
        <v>0.66</v>
      </c>
    </row>
    <row r="95" spans="2:8" x14ac:dyDescent="0.25">
      <c r="B95" s="2" t="s">
        <v>1935</v>
      </c>
      <c r="C95" s="4">
        <v>8.43</v>
      </c>
      <c r="D95" s="2" t="s">
        <v>974</v>
      </c>
      <c r="E95" s="2" t="s">
        <v>975</v>
      </c>
      <c r="F95" s="5">
        <v>220</v>
      </c>
      <c r="G95" s="5">
        <v>1893.99</v>
      </c>
      <c r="H95" s="5">
        <v>0.52</v>
      </c>
    </row>
    <row r="96" spans="2:8" x14ac:dyDescent="0.25">
      <c r="B96" s="2" t="s">
        <v>2549</v>
      </c>
      <c r="C96" s="4">
        <v>8.27</v>
      </c>
      <c r="D96" s="2" t="s">
        <v>134</v>
      </c>
      <c r="E96" s="2" t="s">
        <v>976</v>
      </c>
      <c r="F96" s="5">
        <v>500</v>
      </c>
      <c r="G96" s="5">
        <v>496.86</v>
      </c>
      <c r="H96" s="5">
        <v>0.14000000000000001</v>
      </c>
    </row>
    <row r="97" spans="2:8" x14ac:dyDescent="0.25">
      <c r="B97" s="2" t="s">
        <v>2641</v>
      </c>
      <c r="C97" s="4">
        <v>7.56</v>
      </c>
      <c r="D97" s="2" t="s">
        <v>133</v>
      </c>
      <c r="E97" s="2" t="s">
        <v>489</v>
      </c>
      <c r="F97" s="5">
        <v>250</v>
      </c>
      <c r="G97" s="5">
        <v>491.25</v>
      </c>
      <c r="H97" s="5">
        <v>0.14000000000000001</v>
      </c>
    </row>
    <row r="98" spans="2:8" x14ac:dyDescent="0.25">
      <c r="B98" s="2" t="s">
        <v>977</v>
      </c>
      <c r="C98" s="4">
        <v>7.76</v>
      </c>
      <c r="D98" s="2" t="s">
        <v>134</v>
      </c>
      <c r="E98" s="2" t="s">
        <v>978</v>
      </c>
      <c r="F98" s="5">
        <v>49</v>
      </c>
      <c r="G98" s="5">
        <v>487.46</v>
      </c>
      <c r="H98" s="5">
        <v>0.13</v>
      </c>
    </row>
    <row r="99" spans="2:8" x14ac:dyDescent="0.25">
      <c r="B99" s="2" t="s">
        <v>2382</v>
      </c>
      <c r="C99" s="4">
        <v>7.94</v>
      </c>
      <c r="D99" s="2" t="s">
        <v>134</v>
      </c>
      <c r="E99" s="2" t="s">
        <v>979</v>
      </c>
      <c r="F99" s="5">
        <v>40</v>
      </c>
      <c r="G99" s="5">
        <v>390.48</v>
      </c>
      <c r="H99" s="5">
        <v>0.11</v>
      </c>
    </row>
    <row r="100" spans="2:8" x14ac:dyDescent="0.25">
      <c r="B100" s="2" t="s">
        <v>2381</v>
      </c>
      <c r="C100" s="4">
        <v>7.58</v>
      </c>
      <c r="D100" s="2" t="s">
        <v>134</v>
      </c>
      <c r="E100" s="2" t="s">
        <v>980</v>
      </c>
      <c r="F100" s="5">
        <v>40</v>
      </c>
      <c r="G100" s="5">
        <v>385.17</v>
      </c>
      <c r="H100" s="5">
        <v>0.11</v>
      </c>
    </row>
    <row r="101" spans="2:8" x14ac:dyDescent="0.25">
      <c r="B101" s="3" t="s">
        <v>135</v>
      </c>
      <c r="C101" s="15"/>
      <c r="D101" s="3"/>
      <c r="E101" s="3"/>
      <c r="F101" s="11"/>
      <c r="G101" s="11">
        <f>SUM(G83:G100)</f>
        <v>34000.49</v>
      </c>
      <c r="H101" s="11">
        <f>SUM(H83:H100)</f>
        <v>9.3999999999999986</v>
      </c>
    </row>
    <row r="102" spans="2:8" x14ac:dyDescent="0.25">
      <c r="B102" s="3" t="s">
        <v>981</v>
      </c>
      <c r="C102" s="15"/>
      <c r="D102" s="3"/>
      <c r="E102" s="3"/>
      <c r="F102" s="11"/>
      <c r="G102" s="11">
        <v>6529</v>
      </c>
      <c r="H102" s="11">
        <v>1.8</v>
      </c>
    </row>
    <row r="103" spans="2:8" x14ac:dyDescent="0.25">
      <c r="B103" s="3" t="s">
        <v>142</v>
      </c>
      <c r="C103" s="15"/>
      <c r="D103" s="3"/>
      <c r="E103" s="3"/>
      <c r="F103" s="11"/>
      <c r="G103" s="11">
        <v>354621.56</v>
      </c>
      <c r="H103" s="11">
        <v>97.89</v>
      </c>
    </row>
    <row r="104" spans="2:8" x14ac:dyDescent="0.25">
      <c r="B104" s="3" t="s">
        <v>143</v>
      </c>
      <c r="C104" s="15"/>
      <c r="D104" s="3"/>
      <c r="E104" s="3"/>
      <c r="F104" s="11"/>
      <c r="G104" s="11">
        <v>7715.5474786100094</v>
      </c>
      <c r="H104" s="11">
        <v>2.1099999999999994</v>
      </c>
    </row>
    <row r="105" spans="2:8" x14ac:dyDescent="0.25">
      <c r="B105" s="3" t="s">
        <v>144</v>
      </c>
      <c r="C105" s="15"/>
      <c r="D105" s="3"/>
      <c r="E105" s="3"/>
      <c r="F105" s="11"/>
      <c r="G105" s="11">
        <v>362337.10747861001</v>
      </c>
      <c r="H105" s="11">
        <v>100</v>
      </c>
    </row>
    <row r="106" spans="2:8" x14ac:dyDescent="0.25">
      <c r="B106" s="2" t="s">
        <v>145</v>
      </c>
    </row>
    <row r="107" spans="2:8" x14ac:dyDescent="0.25">
      <c r="B107" s="3" t="s">
        <v>1355</v>
      </c>
    </row>
    <row r="108" spans="2:8" x14ac:dyDescent="0.25">
      <c r="B108" s="3" t="s">
        <v>146</v>
      </c>
    </row>
    <row r="109" spans="2:8" x14ac:dyDescent="0.25">
      <c r="B109" s="3" t="s">
        <v>147</v>
      </c>
      <c r="C109" s="4" t="s">
        <v>148</v>
      </c>
    </row>
    <row r="110" spans="2:8" x14ac:dyDescent="0.25">
      <c r="B110" s="3" t="s">
        <v>150</v>
      </c>
      <c r="C110" s="4" t="s">
        <v>149</v>
      </c>
    </row>
    <row r="111" spans="2:8" x14ac:dyDescent="0.25">
      <c r="B111" s="3" t="s">
        <v>202</v>
      </c>
      <c r="C111" s="4" t="s">
        <v>149</v>
      </c>
    </row>
    <row r="112" spans="2:8" x14ac:dyDescent="0.25">
      <c r="B112" s="3" t="s">
        <v>151</v>
      </c>
      <c r="C112" s="4" t="s">
        <v>152</v>
      </c>
    </row>
    <row r="113" spans="2:3" x14ac:dyDescent="0.25">
      <c r="B113" s="3" t="s">
        <v>982</v>
      </c>
      <c r="C113" s="15"/>
    </row>
    <row r="114" spans="2:3" x14ac:dyDescent="0.25">
      <c r="B114" s="3" t="s">
        <v>983</v>
      </c>
      <c r="C114" s="15"/>
    </row>
    <row r="115" spans="2:3" x14ac:dyDescent="0.25">
      <c r="B115" s="3" t="s">
        <v>984</v>
      </c>
      <c r="C115" s="15"/>
    </row>
    <row r="116" spans="2:3" x14ac:dyDescent="0.25">
      <c r="B116" s="3" t="s">
        <v>985</v>
      </c>
      <c r="C116" s="15"/>
    </row>
    <row r="117" spans="2:3" x14ac:dyDescent="0.25">
      <c r="B117" s="3" t="s">
        <v>986</v>
      </c>
      <c r="C117" s="15"/>
    </row>
    <row r="118" spans="2:3" x14ac:dyDescent="0.25">
      <c r="B118" s="3" t="s">
        <v>987</v>
      </c>
      <c r="C118" s="15"/>
    </row>
    <row r="119" spans="2:3" x14ac:dyDescent="0.25">
      <c r="B119" s="3" t="s">
        <v>988</v>
      </c>
      <c r="C119" s="15"/>
    </row>
    <row r="120" spans="2:3" x14ac:dyDescent="0.25">
      <c r="B120" s="3" t="s">
        <v>989</v>
      </c>
      <c r="C120" s="15"/>
    </row>
    <row r="121" spans="2:3" x14ac:dyDescent="0.25">
      <c r="B121" s="3" t="s">
        <v>990</v>
      </c>
      <c r="C121" s="15"/>
    </row>
    <row r="122" spans="2:3" x14ac:dyDescent="0.25">
      <c r="B122" s="3" t="s">
        <v>991</v>
      </c>
      <c r="C122" s="15"/>
    </row>
    <row r="123" spans="2:3" x14ac:dyDescent="0.25">
      <c r="B123" s="3" t="s">
        <v>992</v>
      </c>
      <c r="C123" s="15"/>
    </row>
    <row r="124" spans="2:3" x14ac:dyDescent="0.25">
      <c r="B124" s="3" t="s">
        <v>993</v>
      </c>
      <c r="C124" s="15"/>
    </row>
    <row r="125" spans="2:3" x14ac:dyDescent="0.25">
      <c r="B125" s="3" t="s">
        <v>3428</v>
      </c>
      <c r="C125" s="15"/>
    </row>
    <row r="126" spans="2:3" x14ac:dyDescent="0.25">
      <c r="B126" s="28" t="s">
        <v>1384</v>
      </c>
    </row>
    <row r="127" spans="2:3" x14ac:dyDescent="0.25">
      <c r="B127" s="2" t="s">
        <v>204</v>
      </c>
    </row>
    <row r="128" spans="2:3" x14ac:dyDescent="0.25">
      <c r="B128" s="3" t="s">
        <v>3438</v>
      </c>
      <c r="C128" s="15"/>
    </row>
    <row r="130" spans="2:8" x14ac:dyDescent="0.25">
      <c r="B130" s="13" t="s">
        <v>2546</v>
      </c>
      <c r="C130" s="14"/>
    </row>
    <row r="131" spans="2:8" ht="30" x14ac:dyDescent="0.25">
      <c r="B131" s="13" t="s">
        <v>205</v>
      </c>
      <c r="C131" s="153" t="s">
        <v>206</v>
      </c>
    </row>
    <row r="132" spans="2:8" x14ac:dyDescent="0.25">
      <c r="B132" s="105" t="s">
        <v>207</v>
      </c>
      <c r="C132" s="167">
        <v>0</v>
      </c>
    </row>
    <row r="133" spans="2:8" x14ac:dyDescent="0.25">
      <c r="B133" s="105" t="s">
        <v>208</v>
      </c>
      <c r="C133" s="167">
        <v>0</v>
      </c>
    </row>
    <row r="134" spans="2:8" x14ac:dyDescent="0.25">
      <c r="B134" s="105" t="s">
        <v>209</v>
      </c>
      <c r="C134" s="167">
        <v>2500</v>
      </c>
    </row>
    <row r="135" spans="2:8" x14ac:dyDescent="0.25">
      <c r="B135" s="105" t="s">
        <v>210</v>
      </c>
      <c r="C135" s="167">
        <v>0</v>
      </c>
    </row>
    <row r="136" spans="2:8" x14ac:dyDescent="0.25">
      <c r="B136" s="105" t="s">
        <v>211</v>
      </c>
      <c r="C136" s="167">
        <v>0</v>
      </c>
    </row>
    <row r="137" spans="2:8" x14ac:dyDescent="0.25">
      <c r="B137" s="105" t="s">
        <v>212</v>
      </c>
      <c r="C137" s="167">
        <v>0</v>
      </c>
    </row>
    <row r="138" spans="2:8" x14ac:dyDescent="0.25">
      <c r="B138" s="13" t="s">
        <v>213</v>
      </c>
      <c r="C138" s="1">
        <v>2500</v>
      </c>
    </row>
    <row r="139" spans="2:8" s="24" customFormat="1" x14ac:dyDescent="0.25">
      <c r="F139" s="25"/>
      <c r="G139" s="25"/>
      <c r="H139" s="25"/>
    </row>
    <row r="140" spans="2:8" s="24" customFormat="1" x14ac:dyDescent="0.25">
      <c r="B140" s="213" t="s">
        <v>1593</v>
      </c>
      <c r="C140" s="213"/>
      <c r="D140" s="213"/>
      <c r="E140" s="213"/>
      <c r="F140" s="213"/>
      <c r="G140" s="25"/>
      <c r="H140" s="25"/>
    </row>
    <row r="141" spans="2:8" s="24" customFormat="1" x14ac:dyDescent="0.25">
      <c r="B141" s="213"/>
      <c r="C141" s="213"/>
      <c r="D141" s="213"/>
      <c r="E141" s="213"/>
      <c r="F141" s="213"/>
      <c r="G141" s="25"/>
      <c r="H141" s="25"/>
    </row>
    <row r="142" spans="2:8" s="24" customFormat="1" x14ac:dyDescent="0.25">
      <c r="B142" s="213"/>
      <c r="C142" s="213"/>
      <c r="D142" s="213"/>
      <c r="E142" s="213"/>
      <c r="F142" s="213"/>
      <c r="G142" s="25"/>
      <c r="H142" s="25"/>
    </row>
    <row r="143" spans="2:8" s="24" customFormat="1" x14ac:dyDescent="0.25">
      <c r="B143" s="213"/>
      <c r="C143" s="213"/>
      <c r="D143" s="213"/>
      <c r="E143" s="213"/>
      <c r="F143" s="213"/>
      <c r="G143" s="25"/>
      <c r="H143" s="25"/>
    </row>
    <row r="144" spans="2:8" s="24" customFormat="1" x14ac:dyDescent="0.25">
      <c r="B144" s="213"/>
      <c r="C144" s="213"/>
      <c r="D144" s="213"/>
      <c r="E144" s="213"/>
      <c r="F144" s="213"/>
      <c r="G144" s="25"/>
      <c r="H144" s="25"/>
    </row>
    <row r="145" spans="2:8" s="24" customFormat="1" x14ac:dyDescent="0.25">
      <c r="C145" s="46"/>
      <c r="F145" s="25"/>
      <c r="G145" s="25"/>
      <c r="H145" s="25"/>
    </row>
    <row r="147" spans="2:8" x14ac:dyDescent="0.25">
      <c r="B147" s="105" t="s">
        <v>154</v>
      </c>
      <c r="C147" s="6"/>
      <c r="D147" s="105"/>
    </row>
    <row r="148" spans="2:8" ht="30" x14ac:dyDescent="0.25">
      <c r="B148" s="7" t="s">
        <v>155</v>
      </c>
      <c r="C148" s="8" t="s">
        <v>156</v>
      </c>
      <c r="D148" s="7" t="s">
        <v>157</v>
      </c>
    </row>
    <row r="149" spans="2:8" x14ac:dyDescent="0.25">
      <c r="B149" s="105" t="s">
        <v>149</v>
      </c>
      <c r="C149" s="6" t="s">
        <v>149</v>
      </c>
      <c r="D149" s="105" t="s">
        <v>149</v>
      </c>
    </row>
    <row r="151" spans="2:8" x14ac:dyDescent="0.25">
      <c r="B151" s="13" t="s">
        <v>158</v>
      </c>
      <c r="C151" s="23">
        <v>45322</v>
      </c>
      <c r="D151" s="105"/>
      <c r="E151" s="16"/>
      <c r="F151" s="22"/>
    </row>
    <row r="152" spans="2:8" x14ac:dyDescent="0.25">
      <c r="B152" s="13" t="s">
        <v>159</v>
      </c>
      <c r="C152" s="14" t="s">
        <v>160</v>
      </c>
      <c r="D152" s="13" t="s">
        <v>161</v>
      </c>
      <c r="E152" s="17" t="s">
        <v>162</v>
      </c>
      <c r="F152" s="12" t="s">
        <v>163</v>
      </c>
      <c r="G152" s="11"/>
    </row>
    <row r="153" spans="2:8" x14ac:dyDescent="0.25">
      <c r="B153" s="20" t="s">
        <v>149</v>
      </c>
      <c r="C153" s="21" t="s">
        <v>149</v>
      </c>
      <c r="D153" s="20" t="s">
        <v>149</v>
      </c>
      <c r="E153" s="19" t="s">
        <v>149</v>
      </c>
      <c r="F153" s="18">
        <f>C138</f>
        <v>2500</v>
      </c>
    </row>
    <row r="156" spans="2:8" x14ac:dyDescent="0.25">
      <c r="B156" s="3" t="s">
        <v>164</v>
      </c>
    </row>
    <row r="157" spans="2:8" x14ac:dyDescent="0.25">
      <c r="B157" s="3"/>
    </row>
    <row r="158" spans="2:8" x14ac:dyDescent="0.25">
      <c r="B158" s="3" t="s">
        <v>165</v>
      </c>
    </row>
    <row r="159" spans="2:8" x14ac:dyDescent="0.25">
      <c r="B159" s="17" t="s">
        <v>166</v>
      </c>
      <c r="C159" s="14" t="s">
        <v>167</v>
      </c>
      <c r="D159" s="3"/>
    </row>
    <row r="160" spans="2:8" x14ac:dyDescent="0.25">
      <c r="B160" s="16" t="s">
        <v>2857</v>
      </c>
      <c r="C160" s="6">
        <v>56</v>
      </c>
    </row>
    <row r="162" spans="2:3" x14ac:dyDescent="0.25">
      <c r="B162" s="17" t="s">
        <v>168</v>
      </c>
      <c r="C162" s="14" t="s">
        <v>167</v>
      </c>
    </row>
    <row r="163" spans="2:3" x14ac:dyDescent="0.25">
      <c r="B163" s="16" t="s">
        <v>2857</v>
      </c>
      <c r="C163" s="6">
        <v>56</v>
      </c>
    </row>
    <row r="166" spans="2:3" x14ac:dyDescent="0.25">
      <c r="B166" s="17" t="s">
        <v>732</v>
      </c>
      <c r="C166" s="14" t="s">
        <v>170</v>
      </c>
    </row>
    <row r="167" spans="2:3" x14ac:dyDescent="0.25">
      <c r="B167" s="16" t="s">
        <v>2857</v>
      </c>
      <c r="C167" s="6">
        <v>61456003.799999997</v>
      </c>
    </row>
    <row r="168" spans="2:3" x14ac:dyDescent="0.25">
      <c r="C168" s="14">
        <f>SUM(C166:C167)</f>
        <v>61456003.799999997</v>
      </c>
    </row>
    <row r="170" spans="2:3" x14ac:dyDescent="0.25">
      <c r="B170" s="17" t="s">
        <v>169</v>
      </c>
      <c r="C170" s="14" t="s">
        <v>170</v>
      </c>
    </row>
    <row r="171" spans="2:3" x14ac:dyDescent="0.25">
      <c r="B171" s="16" t="s">
        <v>2857</v>
      </c>
      <c r="C171" s="6">
        <v>61954115.399999999</v>
      </c>
    </row>
    <row r="172" spans="2:3" x14ac:dyDescent="0.25">
      <c r="C172" s="14">
        <f>SUM(C170:C171)</f>
        <v>61954115.399999999</v>
      </c>
    </row>
    <row r="175" spans="2:3" x14ac:dyDescent="0.25">
      <c r="B175" s="13" t="s">
        <v>171</v>
      </c>
      <c r="C175" s="14">
        <f xml:space="preserve"> C172-C168</f>
        <v>498111.60000000149</v>
      </c>
    </row>
    <row r="177" spans="2:7" x14ac:dyDescent="0.25">
      <c r="B177" s="13" t="s">
        <v>172</v>
      </c>
      <c r="C177" s="23">
        <v>45322</v>
      </c>
      <c r="D177" s="105"/>
      <c r="E177" s="16"/>
      <c r="F177" s="22"/>
    </row>
    <row r="178" spans="2:7" x14ac:dyDescent="0.25">
      <c r="B178" s="13" t="s">
        <v>159</v>
      </c>
      <c r="C178" s="14" t="s">
        <v>160</v>
      </c>
      <c r="D178" s="13" t="s">
        <v>161</v>
      </c>
      <c r="E178" s="17" t="s">
        <v>162</v>
      </c>
      <c r="F178" s="12" t="s">
        <v>163</v>
      </c>
      <c r="G178" s="11"/>
    </row>
    <row r="179" spans="2:7" x14ac:dyDescent="0.25">
      <c r="B179" s="20" t="s">
        <v>149</v>
      </c>
      <c r="C179" s="21" t="s">
        <v>149</v>
      </c>
      <c r="D179" s="20" t="s">
        <v>149</v>
      </c>
      <c r="E179" s="19" t="s">
        <v>149</v>
      </c>
      <c r="F179" s="18" t="s">
        <v>149</v>
      </c>
    </row>
    <row r="180" spans="2:7" x14ac:dyDescent="0.25">
      <c r="B180" s="3" t="s">
        <v>164</v>
      </c>
    </row>
    <row r="181" spans="2:7" x14ac:dyDescent="0.25">
      <c r="B181" s="3"/>
    </row>
    <row r="182" spans="2:7" x14ac:dyDescent="0.25">
      <c r="B182" s="3" t="s">
        <v>165</v>
      </c>
    </row>
    <row r="183" spans="2:7" x14ac:dyDescent="0.25">
      <c r="B183" s="13" t="s">
        <v>166</v>
      </c>
      <c r="C183" s="14" t="s">
        <v>167</v>
      </c>
      <c r="D183" s="3"/>
    </row>
    <row r="184" spans="2:7" x14ac:dyDescent="0.25">
      <c r="B184" s="105" t="s">
        <v>149</v>
      </c>
      <c r="C184" s="6" t="s">
        <v>149</v>
      </c>
    </row>
    <row r="186" spans="2:7" x14ac:dyDescent="0.25">
      <c r="B186" s="13" t="s">
        <v>168</v>
      </c>
      <c r="C186" s="14" t="s">
        <v>167</v>
      </c>
    </row>
    <row r="187" spans="2:7" x14ac:dyDescent="0.25">
      <c r="B187" s="105" t="s">
        <v>149</v>
      </c>
      <c r="C187" s="6" t="s">
        <v>149</v>
      </c>
    </row>
    <row r="189" spans="2:7" x14ac:dyDescent="0.25">
      <c r="B189" s="13" t="s">
        <v>149</v>
      </c>
      <c r="C189" s="14" t="s">
        <v>149</v>
      </c>
    </row>
    <row r="190" spans="2:7" x14ac:dyDescent="0.25">
      <c r="B190" s="105" t="s">
        <v>149</v>
      </c>
      <c r="C190" s="6" t="s">
        <v>149</v>
      </c>
    </row>
    <row r="192" spans="2:7" x14ac:dyDescent="0.25">
      <c r="B192" s="17" t="s">
        <v>169</v>
      </c>
      <c r="C192" s="14" t="s">
        <v>170</v>
      </c>
    </row>
    <row r="193" spans="2:80" x14ac:dyDescent="0.25">
      <c r="B193" s="16" t="s">
        <v>149</v>
      </c>
      <c r="C193" s="6" t="s">
        <v>149</v>
      </c>
    </row>
    <row r="195" spans="2:80" x14ac:dyDescent="0.25">
      <c r="B195" s="13" t="s">
        <v>171</v>
      </c>
      <c r="C195" s="14" t="s">
        <v>149</v>
      </c>
    </row>
    <row r="198" spans="2:80" x14ac:dyDescent="0.25">
      <c r="B198" s="3" t="s">
        <v>173</v>
      </c>
    </row>
    <row r="200" spans="2:80" x14ac:dyDescent="0.25">
      <c r="B200" s="13" t="s">
        <v>159</v>
      </c>
      <c r="C200" s="14" t="s">
        <v>174</v>
      </c>
      <c r="D200" s="13" t="s">
        <v>175</v>
      </c>
      <c r="E200" s="13" t="s">
        <v>176</v>
      </c>
      <c r="F200" s="11"/>
    </row>
    <row r="201" spans="2:80" x14ac:dyDescent="0.25">
      <c r="B201" s="105" t="s">
        <v>149</v>
      </c>
      <c r="C201" s="6" t="s">
        <v>149</v>
      </c>
      <c r="D201" s="105" t="s">
        <v>149</v>
      </c>
      <c r="E201" s="105" t="s">
        <v>149</v>
      </c>
    </row>
    <row r="204" spans="2:80" x14ac:dyDescent="0.25">
      <c r="B204" s="3" t="s">
        <v>177</v>
      </c>
      <c r="C204" s="15" t="s">
        <v>149</v>
      </c>
      <c r="D204" s="3"/>
      <c r="E204" s="3"/>
      <c r="F204" s="11"/>
      <c r="G204" s="11"/>
      <c r="H204" s="11"/>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row>
    <row r="206" spans="2:80" x14ac:dyDescent="0.25">
      <c r="B206" s="3" t="s">
        <v>178</v>
      </c>
    </row>
    <row r="208" spans="2:80" x14ac:dyDescent="0.25">
      <c r="B208" s="13" t="s">
        <v>179</v>
      </c>
      <c r="C208" s="14" t="s">
        <v>167</v>
      </c>
      <c r="D208" s="3"/>
    </row>
    <row r="209" spans="2:7" x14ac:dyDescent="0.25">
      <c r="B209" s="105" t="s">
        <v>149</v>
      </c>
      <c r="C209" s="6" t="s">
        <v>149</v>
      </c>
    </row>
    <row r="212" spans="2:7" x14ac:dyDescent="0.25">
      <c r="B212" s="13" t="s">
        <v>180</v>
      </c>
      <c r="C212" s="14" t="s">
        <v>181</v>
      </c>
      <c r="D212" s="3"/>
    </row>
    <row r="213" spans="2:7" x14ac:dyDescent="0.25">
      <c r="B213" s="105" t="s">
        <v>149</v>
      </c>
      <c r="C213" s="6" t="s">
        <v>149</v>
      </c>
    </row>
    <row r="216" spans="2:7" x14ac:dyDescent="0.25">
      <c r="B216" s="3" t="s">
        <v>182</v>
      </c>
    </row>
    <row r="219" spans="2:7" x14ac:dyDescent="0.25">
      <c r="B219" s="3" t="s">
        <v>183</v>
      </c>
    </row>
    <row r="221" spans="2:7" x14ac:dyDescent="0.25">
      <c r="B221" s="13" t="s">
        <v>159</v>
      </c>
      <c r="C221" s="14" t="s">
        <v>184</v>
      </c>
      <c r="D221" s="13" t="s">
        <v>174</v>
      </c>
      <c r="E221" s="13" t="s">
        <v>175</v>
      </c>
      <c r="F221" s="12" t="s">
        <v>176</v>
      </c>
      <c r="G221" s="11"/>
    </row>
    <row r="222" spans="2:7" x14ac:dyDescent="0.25">
      <c r="B222" s="105" t="s">
        <v>149</v>
      </c>
      <c r="C222" s="6" t="s">
        <v>149</v>
      </c>
      <c r="D222" s="105" t="s">
        <v>149</v>
      </c>
      <c r="E222" s="105" t="s">
        <v>149</v>
      </c>
      <c r="F222" s="10" t="s">
        <v>149</v>
      </c>
    </row>
    <row r="225" spans="2:80" x14ac:dyDescent="0.25">
      <c r="B225" s="3" t="s">
        <v>177</v>
      </c>
      <c r="C225" s="15" t="s">
        <v>149</v>
      </c>
      <c r="D225" s="3"/>
      <c r="E225" s="3"/>
      <c r="F225" s="11"/>
      <c r="G225" s="11"/>
      <c r="H225" s="11"/>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row>
    <row r="227" spans="2:80" x14ac:dyDescent="0.25">
      <c r="B227" s="3" t="s">
        <v>178</v>
      </c>
    </row>
    <row r="229" spans="2:80" x14ac:dyDescent="0.25">
      <c r="B229" s="13" t="s">
        <v>179</v>
      </c>
      <c r="C229" s="14" t="s">
        <v>167</v>
      </c>
      <c r="D229" s="3"/>
    </row>
    <row r="230" spans="2:80" x14ac:dyDescent="0.25">
      <c r="B230" s="105" t="s">
        <v>149</v>
      </c>
      <c r="C230" s="6" t="s">
        <v>149</v>
      </c>
    </row>
    <row r="233" spans="2:80" x14ac:dyDescent="0.25">
      <c r="B233" s="13" t="s">
        <v>180</v>
      </c>
      <c r="C233" s="14" t="s">
        <v>181</v>
      </c>
      <c r="D233" s="3"/>
    </row>
    <row r="234" spans="2:80" x14ac:dyDescent="0.25">
      <c r="B234" s="105" t="s">
        <v>149</v>
      </c>
      <c r="C234" s="6" t="s">
        <v>149</v>
      </c>
    </row>
    <row r="237" spans="2:80" x14ac:dyDescent="0.25">
      <c r="B237" s="3" t="s">
        <v>182</v>
      </c>
    </row>
    <row r="240" spans="2:80" x14ac:dyDescent="0.25">
      <c r="B240" s="3" t="s">
        <v>185</v>
      </c>
    </row>
    <row r="241" spans="2:7" x14ac:dyDescent="0.25">
      <c r="B241" s="13" t="s">
        <v>159</v>
      </c>
      <c r="C241" s="14" t="s">
        <v>186</v>
      </c>
      <c r="D241" s="13" t="s">
        <v>187</v>
      </c>
      <c r="E241" s="13" t="s">
        <v>188</v>
      </c>
      <c r="F241" s="12" t="s">
        <v>189</v>
      </c>
      <c r="G241" s="11"/>
    </row>
    <row r="242" spans="2:7" x14ac:dyDescent="0.25">
      <c r="B242" s="105" t="s">
        <v>149</v>
      </c>
      <c r="C242" s="6" t="s">
        <v>149</v>
      </c>
      <c r="D242" s="105" t="s">
        <v>149</v>
      </c>
      <c r="E242" s="105" t="s">
        <v>149</v>
      </c>
      <c r="F242" s="10" t="s">
        <v>149</v>
      </c>
    </row>
    <row r="243" spans="2:7" x14ac:dyDescent="0.25">
      <c r="B243" s="2" t="s">
        <v>190</v>
      </c>
    </row>
  </sheetData>
  <mergeCells count="4">
    <mergeCell ref="B1:E1"/>
    <mergeCell ref="C3:C7"/>
    <mergeCell ref="D3:D7"/>
    <mergeCell ref="B140:F144"/>
  </mergeCells>
  <hyperlinks>
    <hyperlink ref="A1" location="Index!A1" display="Index" xr:uid="{ADD42304-D465-4553-9DAA-C71FF72B1470}"/>
  </hyperlinks>
  <pageMargins left="0.7" right="0.7" top="0.75" bottom="0.75" header="0.3" footer="0.3"/>
  <pageSetup orientation="portrait"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1120D-F699-415C-90E7-57E8C9097A8D}">
  <sheetPr codeName="Sheet30"/>
  <dimension ref="A1:CB170"/>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06" t="s">
        <v>63</v>
      </c>
      <c r="C1" s="206"/>
      <c r="D1" s="206"/>
      <c r="E1" s="206"/>
    </row>
    <row r="3" spans="1:9" ht="18" customHeight="1" x14ac:dyDescent="0.25">
      <c r="B3" s="35" t="s">
        <v>994</v>
      </c>
      <c r="C3" s="207"/>
      <c r="D3" s="208"/>
    </row>
    <row r="4" spans="1:9" ht="18" customHeight="1" x14ac:dyDescent="0.25">
      <c r="B4" s="109" t="s">
        <v>995</v>
      </c>
      <c r="C4" s="207"/>
      <c r="D4" s="208"/>
    </row>
    <row r="5" spans="1:9" ht="18" customHeight="1" x14ac:dyDescent="0.25">
      <c r="B5" s="109" t="s">
        <v>115</v>
      </c>
      <c r="C5" s="207"/>
      <c r="D5" s="208"/>
    </row>
    <row r="6" spans="1:9" ht="18" customHeight="1" x14ac:dyDescent="0.25">
      <c r="B6" s="109" t="s">
        <v>193</v>
      </c>
      <c r="C6" s="207"/>
      <c r="D6" s="208"/>
    </row>
    <row r="7" spans="1:9" ht="18" customHeight="1" x14ac:dyDescent="0.25">
      <c r="B7" s="109" t="s">
        <v>996</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268600</v>
      </c>
      <c r="G15" s="5">
        <v>3928.41</v>
      </c>
      <c r="H15" s="5">
        <v>7.48</v>
      </c>
    </row>
    <row r="16" spans="1:9" x14ac:dyDescent="0.25">
      <c r="B16" s="2" t="s">
        <v>2552</v>
      </c>
      <c r="C16" s="4" t="s">
        <v>140</v>
      </c>
      <c r="D16" s="2" t="s">
        <v>234</v>
      </c>
      <c r="E16" s="2" t="s">
        <v>235</v>
      </c>
      <c r="F16" s="5">
        <v>89031</v>
      </c>
      <c r="G16" s="5">
        <v>3098.06</v>
      </c>
      <c r="H16" s="5">
        <v>5.9</v>
      </c>
    </row>
    <row r="17" spans="2:8" x14ac:dyDescent="0.25">
      <c r="B17" s="2" t="s">
        <v>2688</v>
      </c>
      <c r="C17" s="4" t="s">
        <v>140</v>
      </c>
      <c r="D17" s="2" t="s">
        <v>250</v>
      </c>
      <c r="E17" s="2" t="s">
        <v>585</v>
      </c>
      <c r="F17" s="5">
        <v>218000</v>
      </c>
      <c r="G17" s="5">
        <v>2758.57</v>
      </c>
      <c r="H17" s="5">
        <v>5.25</v>
      </c>
    </row>
    <row r="18" spans="2:8" x14ac:dyDescent="0.25">
      <c r="B18" s="2" t="s">
        <v>2739</v>
      </c>
      <c r="C18" s="4" t="s">
        <v>140</v>
      </c>
      <c r="D18" s="2" t="s">
        <v>261</v>
      </c>
      <c r="E18" s="2" t="s">
        <v>696</v>
      </c>
      <c r="F18" s="5">
        <v>342000</v>
      </c>
      <c r="G18" s="5">
        <v>2655.29</v>
      </c>
      <c r="H18" s="5">
        <v>5.0599999999999996</v>
      </c>
    </row>
    <row r="19" spans="2:8" x14ac:dyDescent="0.25">
      <c r="B19" s="2" t="s">
        <v>2743</v>
      </c>
      <c r="C19" s="4" t="s">
        <v>140</v>
      </c>
      <c r="D19" s="2" t="s">
        <v>229</v>
      </c>
      <c r="E19" s="2" t="s">
        <v>700</v>
      </c>
      <c r="F19" s="5">
        <v>233500</v>
      </c>
      <c r="G19" s="5">
        <v>2551.5700000000002</v>
      </c>
      <c r="H19" s="5">
        <v>4.8600000000000003</v>
      </c>
    </row>
    <row r="20" spans="2:8" x14ac:dyDescent="0.25">
      <c r="B20" s="2" t="s">
        <v>2751</v>
      </c>
      <c r="C20" s="4" t="s">
        <v>140</v>
      </c>
      <c r="D20" s="2" t="s">
        <v>250</v>
      </c>
      <c r="E20" s="2" t="s">
        <v>710</v>
      </c>
      <c r="F20" s="5">
        <v>305000</v>
      </c>
      <c r="G20" s="5">
        <v>2447.9299999999998</v>
      </c>
      <c r="H20" s="5">
        <v>4.66</v>
      </c>
    </row>
    <row r="21" spans="2:8" x14ac:dyDescent="0.25">
      <c r="B21" s="2" t="s">
        <v>1964</v>
      </c>
      <c r="C21" s="4" t="s">
        <v>140</v>
      </c>
      <c r="D21" s="2" t="s">
        <v>220</v>
      </c>
      <c r="E21" s="2" t="s">
        <v>224</v>
      </c>
      <c r="F21" s="5">
        <v>231600</v>
      </c>
      <c r="G21" s="5">
        <v>2381.1999999999998</v>
      </c>
      <c r="H21" s="5">
        <v>4.54</v>
      </c>
    </row>
    <row r="22" spans="2:8" x14ac:dyDescent="0.25">
      <c r="B22" s="2" t="s">
        <v>2643</v>
      </c>
      <c r="C22" s="4" t="s">
        <v>140</v>
      </c>
      <c r="D22" s="2" t="s">
        <v>242</v>
      </c>
      <c r="E22" s="2" t="s">
        <v>499</v>
      </c>
      <c r="F22" s="5">
        <v>406600</v>
      </c>
      <c r="G22" s="5">
        <v>2278.1799999999998</v>
      </c>
      <c r="H22" s="5">
        <v>4.34</v>
      </c>
    </row>
    <row r="23" spans="2:8" x14ac:dyDescent="0.25">
      <c r="B23" s="2" t="s">
        <v>2858</v>
      </c>
      <c r="C23" s="4" t="s">
        <v>140</v>
      </c>
      <c r="D23" s="2" t="s">
        <v>246</v>
      </c>
      <c r="E23" s="2" t="s">
        <v>997</v>
      </c>
      <c r="F23" s="5">
        <v>65000</v>
      </c>
      <c r="G23" s="5">
        <v>2075.52</v>
      </c>
      <c r="H23" s="5">
        <v>3.95</v>
      </c>
    </row>
    <row r="24" spans="2:8" x14ac:dyDescent="0.25">
      <c r="B24" s="2" t="s">
        <v>2741</v>
      </c>
      <c r="C24" s="4" t="s">
        <v>140</v>
      </c>
      <c r="D24" s="2" t="s">
        <v>250</v>
      </c>
      <c r="E24" s="2" t="s">
        <v>698</v>
      </c>
      <c r="F24" s="5">
        <v>195000</v>
      </c>
      <c r="G24" s="5">
        <v>1999.24</v>
      </c>
      <c r="H24" s="5">
        <v>3.81</v>
      </c>
    </row>
    <row r="25" spans="2:8" x14ac:dyDescent="0.25">
      <c r="B25" s="2" t="s">
        <v>2556</v>
      </c>
      <c r="C25" s="4" t="s">
        <v>140</v>
      </c>
      <c r="D25" s="2" t="s">
        <v>242</v>
      </c>
      <c r="E25" s="2" t="s">
        <v>243</v>
      </c>
      <c r="F25" s="5">
        <v>18500</v>
      </c>
      <c r="G25" s="5">
        <v>1880.96</v>
      </c>
      <c r="H25" s="5">
        <v>3.58</v>
      </c>
    </row>
    <row r="26" spans="2:8" x14ac:dyDescent="0.25">
      <c r="B26" s="2" t="s">
        <v>2626</v>
      </c>
      <c r="C26" s="4" t="s">
        <v>140</v>
      </c>
      <c r="D26" s="2" t="s">
        <v>229</v>
      </c>
      <c r="E26" s="2" t="s">
        <v>402</v>
      </c>
      <c r="F26" s="5">
        <v>58800</v>
      </c>
      <c r="G26" s="5">
        <v>1739.22</v>
      </c>
      <c r="H26" s="5">
        <v>3.31</v>
      </c>
    </row>
    <row r="27" spans="2:8" x14ac:dyDescent="0.25">
      <c r="B27" s="2" t="s">
        <v>2742</v>
      </c>
      <c r="C27" s="4" t="s">
        <v>140</v>
      </c>
      <c r="D27" s="2" t="s">
        <v>229</v>
      </c>
      <c r="E27" s="2" t="s">
        <v>699</v>
      </c>
      <c r="F27" s="5">
        <v>125000</v>
      </c>
      <c r="G27" s="5">
        <v>1730</v>
      </c>
      <c r="H27" s="5">
        <v>3.3</v>
      </c>
    </row>
    <row r="28" spans="2:8" x14ac:dyDescent="0.25">
      <c r="B28" s="2" t="s">
        <v>2687</v>
      </c>
      <c r="C28" s="4" t="s">
        <v>140</v>
      </c>
      <c r="D28" s="2" t="s">
        <v>246</v>
      </c>
      <c r="E28" s="2" t="s">
        <v>584</v>
      </c>
      <c r="F28" s="5">
        <v>37000</v>
      </c>
      <c r="G28" s="5">
        <v>1528.08</v>
      </c>
      <c r="H28" s="5">
        <v>2.91</v>
      </c>
    </row>
    <row r="29" spans="2:8" x14ac:dyDescent="0.25">
      <c r="B29" s="2" t="s">
        <v>2575</v>
      </c>
      <c r="C29" s="4" t="s">
        <v>140</v>
      </c>
      <c r="D29" s="2" t="s">
        <v>229</v>
      </c>
      <c r="E29" s="2" t="s">
        <v>285</v>
      </c>
      <c r="F29" s="5">
        <v>15000</v>
      </c>
      <c r="G29" s="5">
        <v>1238.06</v>
      </c>
      <c r="H29" s="5">
        <v>2.36</v>
      </c>
    </row>
    <row r="30" spans="2:8" x14ac:dyDescent="0.25">
      <c r="B30" s="2" t="s">
        <v>2757</v>
      </c>
      <c r="C30" s="4" t="s">
        <v>140</v>
      </c>
      <c r="D30" s="2" t="s">
        <v>229</v>
      </c>
      <c r="E30" s="2" t="s">
        <v>718</v>
      </c>
      <c r="F30" s="5">
        <v>95000</v>
      </c>
      <c r="G30" s="5">
        <v>1229.68</v>
      </c>
      <c r="H30" s="5">
        <v>2.34</v>
      </c>
    </row>
    <row r="31" spans="2:8" x14ac:dyDescent="0.25">
      <c r="B31" s="2" t="s">
        <v>392</v>
      </c>
      <c r="C31" s="4" t="s">
        <v>140</v>
      </c>
      <c r="D31" s="2" t="s">
        <v>220</v>
      </c>
      <c r="E31" s="2" t="s">
        <v>393</v>
      </c>
      <c r="F31" s="5">
        <v>190000</v>
      </c>
      <c r="G31" s="5">
        <v>1216.95</v>
      </c>
      <c r="H31" s="5">
        <v>2.3199999999999998</v>
      </c>
    </row>
    <row r="32" spans="2:8" x14ac:dyDescent="0.25">
      <c r="B32" s="2" t="s">
        <v>2737</v>
      </c>
      <c r="C32" s="4" t="s">
        <v>140</v>
      </c>
      <c r="D32" s="2" t="s">
        <v>261</v>
      </c>
      <c r="E32" s="2" t="s">
        <v>694</v>
      </c>
      <c r="F32" s="5">
        <v>153703</v>
      </c>
      <c r="G32" s="5">
        <v>1205.95</v>
      </c>
      <c r="H32" s="5">
        <v>2.2999999999999998</v>
      </c>
    </row>
    <row r="33" spans="2:8" x14ac:dyDescent="0.25">
      <c r="B33" s="2" t="s">
        <v>2859</v>
      </c>
      <c r="C33" s="4" t="s">
        <v>140</v>
      </c>
      <c r="D33" s="2" t="s">
        <v>250</v>
      </c>
      <c r="E33" s="2" t="s">
        <v>998</v>
      </c>
      <c r="F33" s="5">
        <v>350000</v>
      </c>
      <c r="G33" s="5">
        <v>1197.8800000000001</v>
      </c>
      <c r="H33" s="5">
        <v>2.2799999999999998</v>
      </c>
    </row>
    <row r="34" spans="2:8" x14ac:dyDescent="0.25">
      <c r="B34" s="2" t="s">
        <v>2860</v>
      </c>
      <c r="C34" s="4" t="s">
        <v>140</v>
      </c>
      <c r="D34" s="2" t="s">
        <v>229</v>
      </c>
      <c r="E34" s="2" t="s">
        <v>999</v>
      </c>
      <c r="F34" s="5">
        <v>104000</v>
      </c>
      <c r="G34" s="5">
        <v>1185.08</v>
      </c>
      <c r="H34" s="5">
        <v>2.2599999999999998</v>
      </c>
    </row>
    <row r="35" spans="2:8" x14ac:dyDescent="0.25">
      <c r="B35" s="2" t="s">
        <v>2620</v>
      </c>
      <c r="C35" s="4" t="s">
        <v>140</v>
      </c>
      <c r="D35" s="2" t="s">
        <v>261</v>
      </c>
      <c r="E35" s="2" t="s">
        <v>394</v>
      </c>
      <c r="F35" s="5">
        <v>15000</v>
      </c>
      <c r="G35" s="5">
        <v>1029.44</v>
      </c>
      <c r="H35" s="5">
        <v>1.96</v>
      </c>
    </row>
    <row r="36" spans="2:8" x14ac:dyDescent="0.25">
      <c r="B36" s="2" t="s">
        <v>1952</v>
      </c>
      <c r="C36" s="4" t="s">
        <v>140</v>
      </c>
      <c r="D36" s="2" t="s">
        <v>220</v>
      </c>
      <c r="E36" s="2" t="s">
        <v>236</v>
      </c>
      <c r="F36" s="5">
        <v>55000</v>
      </c>
      <c r="G36" s="5">
        <v>1003.89</v>
      </c>
      <c r="H36" s="5">
        <v>1.91</v>
      </c>
    </row>
    <row r="37" spans="2:8" x14ac:dyDescent="0.25">
      <c r="B37" s="2" t="s">
        <v>2819</v>
      </c>
      <c r="C37" s="4" t="s">
        <v>140</v>
      </c>
      <c r="D37" s="2" t="s">
        <v>246</v>
      </c>
      <c r="E37" s="2" t="s">
        <v>809</v>
      </c>
      <c r="F37" s="5">
        <v>52000</v>
      </c>
      <c r="G37" s="5">
        <v>951.81</v>
      </c>
      <c r="H37" s="5">
        <v>1.81</v>
      </c>
    </row>
    <row r="38" spans="2:8" x14ac:dyDescent="0.25">
      <c r="B38" s="2" t="s">
        <v>2861</v>
      </c>
      <c r="C38" s="4" t="s">
        <v>140</v>
      </c>
      <c r="D38" s="2" t="s">
        <v>261</v>
      </c>
      <c r="E38" s="2" t="s">
        <v>1000</v>
      </c>
      <c r="F38" s="5">
        <v>151267</v>
      </c>
      <c r="G38" s="5">
        <v>926.59</v>
      </c>
      <c r="H38" s="5">
        <v>1.76</v>
      </c>
    </row>
    <row r="39" spans="2:8" x14ac:dyDescent="0.25">
      <c r="B39" s="2" t="s">
        <v>2562</v>
      </c>
      <c r="C39" s="4" t="s">
        <v>140</v>
      </c>
      <c r="D39" s="2" t="s">
        <v>229</v>
      </c>
      <c r="E39" s="2" t="s">
        <v>257</v>
      </c>
      <c r="F39" s="5">
        <v>336169</v>
      </c>
      <c r="G39" s="5">
        <v>827.48</v>
      </c>
      <c r="H39" s="5">
        <v>1.58</v>
      </c>
    </row>
    <row r="40" spans="2:8" x14ac:dyDescent="0.25">
      <c r="B40" s="2" t="s">
        <v>2651</v>
      </c>
      <c r="C40" s="4" t="s">
        <v>140</v>
      </c>
      <c r="D40" s="2" t="s">
        <v>242</v>
      </c>
      <c r="E40" s="2" t="s">
        <v>511</v>
      </c>
      <c r="F40" s="5">
        <v>80000</v>
      </c>
      <c r="G40" s="5">
        <v>814.56</v>
      </c>
      <c r="H40" s="5">
        <v>1.55</v>
      </c>
    </row>
    <row r="41" spans="2:8" x14ac:dyDescent="0.25">
      <c r="B41" s="2" t="s">
        <v>345</v>
      </c>
      <c r="C41" s="4" t="s">
        <v>140</v>
      </c>
      <c r="D41" s="2" t="s">
        <v>246</v>
      </c>
      <c r="E41" s="2" t="s">
        <v>346</v>
      </c>
      <c r="F41" s="5">
        <v>52972</v>
      </c>
      <c r="G41" s="5">
        <v>759.27</v>
      </c>
      <c r="H41" s="5">
        <v>1.45</v>
      </c>
    </row>
    <row r="42" spans="2:8" x14ac:dyDescent="0.25">
      <c r="B42" s="2" t="s">
        <v>1001</v>
      </c>
      <c r="C42" s="4" t="s">
        <v>140</v>
      </c>
      <c r="D42" s="2" t="s">
        <v>278</v>
      </c>
      <c r="E42" s="2" t="s">
        <v>1002</v>
      </c>
      <c r="F42" s="5">
        <v>339090</v>
      </c>
      <c r="G42" s="5">
        <v>740.74</v>
      </c>
      <c r="H42" s="5">
        <v>1.41</v>
      </c>
    </row>
    <row r="43" spans="2:8" x14ac:dyDescent="0.25">
      <c r="B43" s="2" t="s">
        <v>2754</v>
      </c>
      <c r="C43" s="4" t="s">
        <v>140</v>
      </c>
      <c r="D43" s="2" t="s">
        <v>229</v>
      </c>
      <c r="E43" s="2" t="s">
        <v>715</v>
      </c>
      <c r="F43" s="5">
        <v>298588</v>
      </c>
      <c r="G43" s="5">
        <v>624.20000000000005</v>
      </c>
      <c r="H43" s="5">
        <v>1.19</v>
      </c>
    </row>
    <row r="44" spans="2:8" x14ac:dyDescent="0.25">
      <c r="B44" s="3" t="s">
        <v>200</v>
      </c>
      <c r="C44" s="15"/>
      <c r="D44" s="3"/>
      <c r="E44" s="3"/>
      <c r="F44" s="11"/>
      <c r="G44" s="11">
        <f>SUM(G12:G43)</f>
        <v>48003.809999999983</v>
      </c>
      <c r="H44" s="11">
        <f>SUM(H12:H43)</f>
        <v>91.429999999999993</v>
      </c>
    </row>
    <row r="45" spans="2:8" x14ac:dyDescent="0.25">
      <c r="B45" s="3" t="s">
        <v>303</v>
      </c>
      <c r="C45" s="15"/>
      <c r="D45" s="3"/>
      <c r="E45" s="3"/>
      <c r="F45" s="11"/>
      <c r="G45" s="11">
        <v>3180.79</v>
      </c>
      <c r="H45" s="11">
        <v>6.06</v>
      </c>
    </row>
    <row r="46" spans="2:8" x14ac:dyDescent="0.25">
      <c r="B46" s="3" t="s">
        <v>142</v>
      </c>
      <c r="C46" s="15"/>
      <c r="D46" s="3"/>
      <c r="E46" s="3"/>
      <c r="F46" s="11"/>
      <c r="G46" s="11">
        <v>51184.6</v>
      </c>
      <c r="H46" s="11">
        <v>97.49</v>
      </c>
    </row>
    <row r="47" spans="2:8" x14ac:dyDescent="0.25">
      <c r="B47" s="3" t="s">
        <v>143</v>
      </c>
      <c r="C47" s="15"/>
      <c r="D47" s="3"/>
      <c r="E47" s="3"/>
      <c r="F47" s="11"/>
      <c r="G47" s="11">
        <v>1316.122527600005</v>
      </c>
      <c r="H47" s="11">
        <v>2.5100000000000051</v>
      </c>
    </row>
    <row r="48" spans="2:8" x14ac:dyDescent="0.25">
      <c r="B48" s="3" t="s">
        <v>144</v>
      </c>
      <c r="C48" s="15"/>
      <c r="D48" s="3"/>
      <c r="E48" s="3"/>
      <c r="F48" s="11"/>
      <c r="G48" s="11">
        <v>52500.722527600003</v>
      </c>
      <c r="H48" s="11">
        <v>100</v>
      </c>
    </row>
    <row r="49" spans="2:3" x14ac:dyDescent="0.25">
      <c r="B49" s="2" t="s">
        <v>145</v>
      </c>
    </row>
    <row r="50" spans="2:3" x14ac:dyDescent="0.25">
      <c r="B50" s="3" t="s">
        <v>146</v>
      </c>
    </row>
    <row r="51" spans="2:3" x14ac:dyDescent="0.25">
      <c r="B51" s="3" t="s">
        <v>147</v>
      </c>
      <c r="C51" s="4" t="s">
        <v>148</v>
      </c>
    </row>
    <row r="52" spans="2:3" x14ac:dyDescent="0.25">
      <c r="B52" s="3" t="s">
        <v>150</v>
      </c>
      <c r="C52" s="4" t="s">
        <v>149</v>
      </c>
    </row>
    <row r="53" spans="2:3" x14ac:dyDescent="0.25">
      <c r="B53" s="3" t="s">
        <v>202</v>
      </c>
      <c r="C53" s="4" t="s">
        <v>149</v>
      </c>
    </row>
    <row r="54" spans="2:3" x14ac:dyDescent="0.25">
      <c r="B54" s="3" t="s">
        <v>151</v>
      </c>
      <c r="C54" s="4" t="s">
        <v>152</v>
      </c>
    </row>
    <row r="55" spans="2:3" x14ac:dyDescent="0.25">
      <c r="B55" s="3" t="s">
        <v>1003</v>
      </c>
      <c r="C55" s="15"/>
    </row>
    <row r="56" spans="2:3" x14ac:dyDescent="0.25">
      <c r="B56" s="3" t="s">
        <v>1004</v>
      </c>
      <c r="C56" s="15"/>
    </row>
    <row r="57" spans="2:3" x14ac:dyDescent="0.25">
      <c r="B57" s="3" t="s">
        <v>1005</v>
      </c>
      <c r="C57" s="15"/>
    </row>
    <row r="58" spans="2:3" x14ac:dyDescent="0.25">
      <c r="B58" s="3" t="s">
        <v>1006</v>
      </c>
      <c r="C58" s="15"/>
    </row>
    <row r="59" spans="2:3" x14ac:dyDescent="0.25">
      <c r="B59" s="3" t="s">
        <v>1007</v>
      </c>
      <c r="C59" s="15"/>
    </row>
    <row r="60" spans="2:3" x14ac:dyDescent="0.25">
      <c r="B60" s="3" t="s">
        <v>1008</v>
      </c>
      <c r="C60" s="15"/>
    </row>
    <row r="61" spans="2:3" x14ac:dyDescent="0.25">
      <c r="B61" s="3" t="s">
        <v>1009</v>
      </c>
      <c r="C61" s="15"/>
    </row>
    <row r="62" spans="2:3" x14ac:dyDescent="0.25">
      <c r="B62" s="3" t="s">
        <v>1010</v>
      </c>
      <c r="C62" s="15"/>
    </row>
    <row r="63" spans="2:3" x14ac:dyDescent="0.25">
      <c r="B63" s="3" t="s">
        <v>791</v>
      </c>
      <c r="C63" s="15"/>
    </row>
    <row r="64" spans="2:3" x14ac:dyDescent="0.25">
      <c r="B64" s="2" t="s">
        <v>153</v>
      </c>
    </row>
    <row r="65" spans="2:4" x14ac:dyDescent="0.25">
      <c r="B65" s="2" t="s">
        <v>204</v>
      </c>
    </row>
    <row r="68" spans="2:4" x14ac:dyDescent="0.25">
      <c r="B68" s="13" t="s">
        <v>2546</v>
      </c>
      <c r="C68" s="14"/>
    </row>
    <row r="69" spans="2:4" ht="30" x14ac:dyDescent="0.25">
      <c r="B69" s="13" t="s">
        <v>205</v>
      </c>
      <c r="C69" s="153" t="s">
        <v>206</v>
      </c>
    </row>
    <row r="70" spans="2:4" x14ac:dyDescent="0.25">
      <c r="B70" s="105" t="s">
        <v>207</v>
      </c>
      <c r="C70" s="111" t="s">
        <v>3515</v>
      </c>
    </row>
    <row r="71" spans="2:4" x14ac:dyDescent="0.25">
      <c r="B71" s="105" t="s">
        <v>208</v>
      </c>
      <c r="C71" s="111" t="s">
        <v>3515</v>
      </c>
    </row>
    <row r="72" spans="2:4" x14ac:dyDescent="0.25">
      <c r="B72" s="105" t="s">
        <v>209</v>
      </c>
      <c r="C72" s="111" t="s">
        <v>3515</v>
      </c>
    </row>
    <row r="73" spans="2:4" x14ac:dyDescent="0.25">
      <c r="B73" s="105" t="s">
        <v>210</v>
      </c>
      <c r="C73" s="111" t="s">
        <v>3515</v>
      </c>
    </row>
    <row r="74" spans="2:4" x14ac:dyDescent="0.25">
      <c r="B74" s="105" t="s">
        <v>211</v>
      </c>
      <c r="C74" s="111" t="s">
        <v>3515</v>
      </c>
    </row>
    <row r="75" spans="2:4" x14ac:dyDescent="0.25">
      <c r="B75" s="105" t="s">
        <v>212</v>
      </c>
      <c r="C75" s="111" t="s">
        <v>3515</v>
      </c>
    </row>
    <row r="76" spans="2:4" x14ac:dyDescent="0.25">
      <c r="B76" s="13" t="s">
        <v>213</v>
      </c>
      <c r="C76" s="111" t="s">
        <v>3515</v>
      </c>
    </row>
    <row r="78" spans="2:4" x14ac:dyDescent="0.25">
      <c r="B78" s="105" t="s">
        <v>154</v>
      </c>
      <c r="C78" s="6"/>
      <c r="D78" s="105"/>
    </row>
    <row r="79" spans="2:4" ht="30" x14ac:dyDescent="0.25">
      <c r="B79" s="7" t="s">
        <v>155</v>
      </c>
      <c r="C79" s="8" t="s">
        <v>156</v>
      </c>
      <c r="D79" s="7" t="s">
        <v>157</v>
      </c>
    </row>
    <row r="80" spans="2:4" x14ac:dyDescent="0.25">
      <c r="B80" s="105" t="s">
        <v>149</v>
      </c>
      <c r="C80" s="6" t="s">
        <v>149</v>
      </c>
      <c r="D80" s="105" t="s">
        <v>149</v>
      </c>
    </row>
    <row r="82" spans="2:7" x14ac:dyDescent="0.25">
      <c r="B82" s="13" t="s">
        <v>158</v>
      </c>
      <c r="C82" s="23">
        <v>45322</v>
      </c>
      <c r="D82" s="105"/>
      <c r="E82" s="16"/>
      <c r="F82" s="22"/>
    </row>
    <row r="83" spans="2:7" x14ac:dyDescent="0.25">
      <c r="B83" s="13" t="s">
        <v>159</v>
      </c>
      <c r="C83" s="14" t="s">
        <v>160</v>
      </c>
      <c r="D83" s="13" t="s">
        <v>161</v>
      </c>
      <c r="E83" s="17" t="s">
        <v>162</v>
      </c>
      <c r="F83" s="12" t="s">
        <v>163</v>
      </c>
      <c r="G83" s="11"/>
    </row>
    <row r="84" spans="2:7" x14ac:dyDescent="0.25">
      <c r="B84" s="20" t="s">
        <v>149</v>
      </c>
      <c r="C84" s="21" t="s">
        <v>149</v>
      </c>
      <c r="D84" s="20" t="s">
        <v>149</v>
      </c>
      <c r="E84" s="19" t="s">
        <v>149</v>
      </c>
      <c r="F84" s="18" t="s">
        <v>149</v>
      </c>
    </row>
    <row r="87" spans="2:7" x14ac:dyDescent="0.25">
      <c r="B87" s="3" t="s">
        <v>164</v>
      </c>
    </row>
    <row r="88" spans="2:7" x14ac:dyDescent="0.25">
      <c r="B88" s="3"/>
    </row>
    <row r="89" spans="2:7" x14ac:dyDescent="0.25">
      <c r="B89" s="3" t="s">
        <v>165</v>
      </c>
    </row>
    <row r="90" spans="2:7" x14ac:dyDescent="0.25">
      <c r="B90" s="13" t="s">
        <v>166</v>
      </c>
      <c r="C90" s="14" t="s">
        <v>167</v>
      </c>
      <c r="D90" s="3"/>
    </row>
    <row r="91" spans="2:7" x14ac:dyDescent="0.25">
      <c r="B91" s="105" t="s">
        <v>149</v>
      </c>
      <c r="C91" s="6" t="s">
        <v>149</v>
      </c>
    </row>
    <row r="93" spans="2:7" x14ac:dyDescent="0.25">
      <c r="B93" s="13" t="s">
        <v>168</v>
      </c>
      <c r="C93" s="14" t="s">
        <v>167</v>
      </c>
    </row>
    <row r="94" spans="2:7" x14ac:dyDescent="0.25">
      <c r="B94" s="105" t="s">
        <v>149</v>
      </c>
      <c r="C94" s="6" t="s">
        <v>149</v>
      </c>
    </row>
    <row r="96" spans="2:7" x14ac:dyDescent="0.25">
      <c r="B96" s="13" t="s">
        <v>149</v>
      </c>
      <c r="C96" s="14" t="s">
        <v>149</v>
      </c>
    </row>
    <row r="97" spans="2:7" x14ac:dyDescent="0.25">
      <c r="B97" s="105" t="s">
        <v>149</v>
      </c>
      <c r="C97" s="6" t="s">
        <v>149</v>
      </c>
    </row>
    <row r="99" spans="2:7" x14ac:dyDescent="0.25">
      <c r="B99" s="17" t="s">
        <v>169</v>
      </c>
      <c r="C99" s="14" t="s">
        <v>170</v>
      </c>
    </row>
    <row r="100" spans="2:7" x14ac:dyDescent="0.25">
      <c r="B100" s="16" t="s">
        <v>149</v>
      </c>
      <c r="C100" s="6" t="s">
        <v>149</v>
      </c>
    </row>
    <row r="102" spans="2:7" x14ac:dyDescent="0.25">
      <c r="B102" s="13" t="s">
        <v>171</v>
      </c>
      <c r="C102" s="14" t="s">
        <v>149</v>
      </c>
    </row>
    <row r="104" spans="2:7" x14ac:dyDescent="0.25">
      <c r="B104" s="13" t="s">
        <v>172</v>
      </c>
      <c r="C104" s="23">
        <v>45322</v>
      </c>
      <c r="D104" s="105"/>
      <c r="E104" s="16"/>
      <c r="F104" s="22"/>
    </row>
    <row r="105" spans="2:7" x14ac:dyDescent="0.25">
      <c r="B105" s="13" t="s">
        <v>159</v>
      </c>
      <c r="C105" s="14" t="s">
        <v>160</v>
      </c>
      <c r="D105" s="13" t="s">
        <v>161</v>
      </c>
      <c r="E105" s="17" t="s">
        <v>162</v>
      </c>
      <c r="F105" s="12" t="s">
        <v>163</v>
      </c>
      <c r="G105" s="11"/>
    </row>
    <row r="106" spans="2:7" x14ac:dyDescent="0.25">
      <c r="B106" s="20" t="s">
        <v>149</v>
      </c>
      <c r="C106" s="21" t="s">
        <v>149</v>
      </c>
      <c r="D106" s="20" t="s">
        <v>149</v>
      </c>
      <c r="E106" s="19" t="s">
        <v>149</v>
      </c>
      <c r="F106" s="18" t="s">
        <v>149</v>
      </c>
    </row>
    <row r="107" spans="2:7" x14ac:dyDescent="0.25">
      <c r="B107" s="3" t="s">
        <v>164</v>
      </c>
    </row>
    <row r="108" spans="2:7" x14ac:dyDescent="0.25">
      <c r="B108" s="3"/>
    </row>
    <row r="109" spans="2:7" x14ac:dyDescent="0.25">
      <c r="B109" s="3" t="s">
        <v>165</v>
      </c>
    </row>
    <row r="110" spans="2:7" x14ac:dyDescent="0.25">
      <c r="B110" s="13" t="s">
        <v>166</v>
      </c>
      <c r="C110" s="14" t="s">
        <v>167</v>
      </c>
      <c r="D110" s="3"/>
    </row>
    <row r="111" spans="2:7" x14ac:dyDescent="0.25">
      <c r="B111" s="105" t="s">
        <v>149</v>
      </c>
      <c r="C111" s="6" t="s">
        <v>149</v>
      </c>
    </row>
    <row r="113" spans="2:6" x14ac:dyDescent="0.25">
      <c r="B113" s="13" t="s">
        <v>168</v>
      </c>
      <c r="C113" s="14" t="s">
        <v>167</v>
      </c>
    </row>
    <row r="114" spans="2:6" x14ac:dyDescent="0.25">
      <c r="B114" s="105" t="s">
        <v>149</v>
      </c>
      <c r="C114" s="6" t="s">
        <v>149</v>
      </c>
    </row>
    <row r="116" spans="2:6" x14ac:dyDescent="0.25">
      <c r="B116" s="13" t="s">
        <v>149</v>
      </c>
      <c r="C116" s="14" t="s">
        <v>149</v>
      </c>
    </row>
    <row r="117" spans="2:6" x14ac:dyDescent="0.25">
      <c r="B117" s="105" t="s">
        <v>149</v>
      </c>
      <c r="C117" s="6" t="s">
        <v>149</v>
      </c>
    </row>
    <row r="119" spans="2:6" x14ac:dyDescent="0.25">
      <c r="B119" s="17" t="s">
        <v>169</v>
      </c>
      <c r="C119" s="14" t="s">
        <v>170</v>
      </c>
    </row>
    <row r="120" spans="2:6" x14ac:dyDescent="0.25">
      <c r="B120" s="16" t="s">
        <v>149</v>
      </c>
      <c r="C120" s="6" t="s">
        <v>149</v>
      </c>
    </row>
    <row r="122" spans="2:6" x14ac:dyDescent="0.25">
      <c r="B122" s="13" t="s">
        <v>171</v>
      </c>
      <c r="C122" s="14" t="s">
        <v>149</v>
      </c>
    </row>
    <row r="125" spans="2:6" x14ac:dyDescent="0.25">
      <c r="B125" s="3" t="s">
        <v>173</v>
      </c>
    </row>
    <row r="127" spans="2:6" x14ac:dyDescent="0.25">
      <c r="B127" s="13" t="s">
        <v>159</v>
      </c>
      <c r="C127" s="14" t="s">
        <v>174</v>
      </c>
      <c r="D127" s="13" t="s">
        <v>175</v>
      </c>
      <c r="E127" s="13" t="s">
        <v>176</v>
      </c>
      <c r="F127" s="11"/>
    </row>
    <row r="128" spans="2:6" x14ac:dyDescent="0.25">
      <c r="B128" s="105" t="s">
        <v>149</v>
      </c>
      <c r="C128" s="6" t="s">
        <v>149</v>
      </c>
      <c r="D128" s="105" t="s">
        <v>149</v>
      </c>
      <c r="E128" s="105" t="s">
        <v>149</v>
      </c>
    </row>
    <row r="131" spans="2:80" x14ac:dyDescent="0.25">
      <c r="B131" s="3" t="s">
        <v>177</v>
      </c>
      <c r="C131" s="15" t="s">
        <v>149</v>
      </c>
      <c r="D131" s="3"/>
      <c r="E131" s="3"/>
      <c r="F131" s="11"/>
      <c r="G131" s="11"/>
      <c r="H131" s="11"/>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row>
    <row r="133" spans="2:80" x14ac:dyDescent="0.25">
      <c r="B133" s="3" t="s">
        <v>178</v>
      </c>
    </row>
    <row r="135" spans="2:80" x14ac:dyDescent="0.25">
      <c r="B135" s="13" t="s">
        <v>179</v>
      </c>
      <c r="C135" s="14" t="s">
        <v>167</v>
      </c>
      <c r="D135" s="3"/>
    </row>
    <row r="136" spans="2:80" x14ac:dyDescent="0.25">
      <c r="B136" s="105" t="s">
        <v>149</v>
      </c>
      <c r="C136" s="6" t="s">
        <v>149</v>
      </c>
    </row>
    <row r="139" spans="2:80" x14ac:dyDescent="0.25">
      <c r="B139" s="13" t="s">
        <v>180</v>
      </c>
      <c r="C139" s="14" t="s">
        <v>181</v>
      </c>
      <c r="D139" s="3"/>
    </row>
    <row r="140" spans="2:80" x14ac:dyDescent="0.25">
      <c r="B140" s="105" t="s">
        <v>149</v>
      </c>
      <c r="C140" s="6" t="s">
        <v>149</v>
      </c>
    </row>
    <row r="143" spans="2:80" x14ac:dyDescent="0.25">
      <c r="B143" s="3" t="s">
        <v>182</v>
      </c>
    </row>
    <row r="146" spans="2:80" x14ac:dyDescent="0.25">
      <c r="B146" s="3" t="s">
        <v>183</v>
      </c>
    </row>
    <row r="148" spans="2:80" x14ac:dyDescent="0.25">
      <c r="B148" s="13" t="s">
        <v>159</v>
      </c>
      <c r="C148" s="14" t="s">
        <v>184</v>
      </c>
      <c r="D148" s="13" t="s">
        <v>174</v>
      </c>
      <c r="E148" s="13" t="s">
        <v>175</v>
      </c>
      <c r="F148" s="12" t="s">
        <v>176</v>
      </c>
      <c r="G148" s="11"/>
    </row>
    <row r="149" spans="2:80" x14ac:dyDescent="0.25">
      <c r="B149" s="105" t="s">
        <v>149</v>
      </c>
      <c r="C149" s="6" t="s">
        <v>149</v>
      </c>
      <c r="D149" s="105" t="s">
        <v>149</v>
      </c>
      <c r="E149" s="105" t="s">
        <v>149</v>
      </c>
      <c r="F149" s="10" t="s">
        <v>149</v>
      </c>
    </row>
    <row r="152" spans="2:80" x14ac:dyDescent="0.25">
      <c r="B152" s="3" t="s">
        <v>177</v>
      </c>
      <c r="C152" s="15" t="s">
        <v>149</v>
      </c>
      <c r="D152" s="3"/>
      <c r="E152" s="3"/>
      <c r="F152" s="11"/>
      <c r="G152" s="11"/>
      <c r="H152" s="11"/>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row>
    <row r="154" spans="2:80" x14ac:dyDescent="0.25">
      <c r="B154" s="3" t="s">
        <v>178</v>
      </c>
    </row>
    <row r="156" spans="2:80" x14ac:dyDescent="0.25">
      <c r="B156" s="13" t="s">
        <v>179</v>
      </c>
      <c r="C156" s="14" t="s">
        <v>167</v>
      </c>
      <c r="D156" s="3"/>
    </row>
    <row r="157" spans="2:80" x14ac:dyDescent="0.25">
      <c r="B157" s="105" t="s">
        <v>149</v>
      </c>
      <c r="C157" s="6" t="s">
        <v>149</v>
      </c>
    </row>
    <row r="160" spans="2:80" x14ac:dyDescent="0.25">
      <c r="B160" s="13" t="s">
        <v>180</v>
      </c>
      <c r="C160" s="14" t="s">
        <v>181</v>
      </c>
      <c r="D160" s="3"/>
    </row>
    <row r="161" spans="2:7" x14ac:dyDescent="0.25">
      <c r="B161" s="105" t="s">
        <v>149</v>
      </c>
      <c r="C161" s="6" t="s">
        <v>149</v>
      </c>
    </row>
    <row r="164" spans="2:7" x14ac:dyDescent="0.25">
      <c r="B164" s="3" t="s">
        <v>182</v>
      </c>
    </row>
    <row r="167" spans="2:7" x14ac:dyDescent="0.25">
      <c r="B167" s="3" t="s">
        <v>185</v>
      </c>
    </row>
    <row r="168" spans="2:7" x14ac:dyDescent="0.25">
      <c r="B168" s="13" t="s">
        <v>159</v>
      </c>
      <c r="C168" s="14" t="s">
        <v>186</v>
      </c>
      <c r="D168" s="13" t="s">
        <v>187</v>
      </c>
      <c r="E168" s="13" t="s">
        <v>188</v>
      </c>
      <c r="F168" s="12" t="s">
        <v>189</v>
      </c>
      <c r="G168" s="11"/>
    </row>
    <row r="169" spans="2:7" x14ac:dyDescent="0.25">
      <c r="B169" s="105" t="s">
        <v>149</v>
      </c>
      <c r="C169" s="6" t="s">
        <v>149</v>
      </c>
      <c r="D169" s="105" t="s">
        <v>149</v>
      </c>
      <c r="E169" s="105" t="s">
        <v>149</v>
      </c>
      <c r="F169" s="10" t="s">
        <v>149</v>
      </c>
    </row>
    <row r="170" spans="2:7" x14ac:dyDescent="0.25">
      <c r="B170" s="2" t="s">
        <v>190</v>
      </c>
    </row>
  </sheetData>
  <mergeCells count="3">
    <mergeCell ref="B1:E1"/>
    <mergeCell ref="C3:C7"/>
    <mergeCell ref="D3:D7"/>
  </mergeCells>
  <hyperlinks>
    <hyperlink ref="A1" location="Index!A1" display="Index" xr:uid="{32DDF7B2-2E28-454E-A7BB-2FC6BAE22E9B}"/>
  </hyperlinks>
  <pageMargins left="0.7" right="0.7" top="0.75" bottom="0.75" header="0.3" footer="0.3"/>
  <pageSetup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88F8FD-1BF8-4E78-89DD-3508800C7A0E}">
  <sheetPr codeName="Sheet29"/>
  <dimension ref="A1:CB138"/>
  <sheetViews>
    <sheetView workbookViewId="0"/>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59</v>
      </c>
      <c r="C1" s="206"/>
      <c r="D1" s="206"/>
      <c r="E1" s="206"/>
    </row>
    <row r="3" spans="1:9" ht="15" customHeight="1" x14ac:dyDescent="0.25">
      <c r="B3" s="35" t="s">
        <v>59</v>
      </c>
      <c r="C3" s="207"/>
      <c r="D3" s="208"/>
    </row>
    <row r="4" spans="1:9" ht="15" customHeight="1" x14ac:dyDescent="0.25">
      <c r="B4" s="109" t="s">
        <v>1366</v>
      </c>
      <c r="C4" s="207"/>
      <c r="D4" s="208"/>
    </row>
    <row r="5" spans="1:9" ht="15" customHeight="1" x14ac:dyDescent="0.25">
      <c r="B5" s="109" t="s">
        <v>115</v>
      </c>
      <c r="C5" s="207"/>
      <c r="D5" s="208"/>
    </row>
    <row r="6" spans="1:9" ht="15" customHeight="1" x14ac:dyDescent="0.25">
      <c r="B6" s="109" t="s">
        <v>193</v>
      </c>
      <c r="C6" s="207"/>
      <c r="D6" s="208"/>
    </row>
    <row r="7" spans="1:9" ht="22.5" customHeight="1" x14ac:dyDescent="0.25">
      <c r="B7" s="109" t="s">
        <v>1367</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61</v>
      </c>
      <c r="C15" s="4" t="s">
        <v>140</v>
      </c>
      <c r="D15" s="2" t="s">
        <v>199</v>
      </c>
      <c r="E15" s="2" t="s">
        <v>1011</v>
      </c>
      <c r="F15" s="5">
        <v>66910000</v>
      </c>
      <c r="G15" s="5">
        <v>4215.33</v>
      </c>
      <c r="H15" s="5">
        <v>98.64</v>
      </c>
    </row>
    <row r="16" spans="1:9" x14ac:dyDescent="0.25">
      <c r="B16" s="3" t="s">
        <v>200</v>
      </c>
      <c r="C16" s="15"/>
      <c r="D16" s="3"/>
      <c r="E16" s="3"/>
      <c r="F16" s="11"/>
      <c r="G16" s="11">
        <f>SUM(G12:G15)</f>
        <v>4215.33</v>
      </c>
      <c r="H16" s="11">
        <f>SUM(H12:H15)</f>
        <v>98.64</v>
      </c>
    </row>
    <row r="17" spans="2:8" x14ac:dyDescent="0.25">
      <c r="B17" s="3" t="s">
        <v>303</v>
      </c>
      <c r="C17" s="15"/>
      <c r="D17" s="3"/>
      <c r="E17" s="3"/>
      <c r="F17" s="11"/>
      <c r="G17" s="11">
        <v>83.73</v>
      </c>
      <c r="H17" s="11">
        <v>1.96</v>
      </c>
    </row>
    <row r="18" spans="2:8" x14ac:dyDescent="0.25">
      <c r="B18" s="3" t="s">
        <v>142</v>
      </c>
      <c r="C18" s="15"/>
      <c r="D18" s="3"/>
      <c r="E18" s="3"/>
      <c r="F18" s="11"/>
      <c r="G18" s="11">
        <v>4299.0599999999995</v>
      </c>
      <c r="H18" s="11">
        <v>100.6</v>
      </c>
    </row>
    <row r="19" spans="2:8" x14ac:dyDescent="0.25">
      <c r="B19" s="3" t="s">
        <v>143</v>
      </c>
      <c r="C19" s="15"/>
      <c r="D19" s="3"/>
      <c r="E19" s="3"/>
      <c r="F19" s="11"/>
      <c r="G19" s="11">
        <v>-25.538373779999787</v>
      </c>
      <c r="H19" s="11">
        <v>-0.59999999999999432</v>
      </c>
    </row>
    <row r="20" spans="2:8" x14ac:dyDescent="0.25">
      <c r="B20" s="3" t="s">
        <v>144</v>
      </c>
      <c r="C20" s="15"/>
      <c r="D20" s="3"/>
      <c r="E20" s="3"/>
      <c r="F20" s="11"/>
      <c r="G20" s="11">
        <v>4273.5216262200001</v>
      </c>
      <c r="H20" s="11">
        <v>100</v>
      </c>
    </row>
    <row r="21" spans="2:8" x14ac:dyDescent="0.25">
      <c r="B21" s="2" t="s">
        <v>145</v>
      </c>
    </row>
    <row r="22" spans="2:8" x14ac:dyDescent="0.25">
      <c r="B22" s="3" t="s">
        <v>146</v>
      </c>
    </row>
    <row r="23" spans="2:8" x14ac:dyDescent="0.25">
      <c r="B23" s="3" t="s">
        <v>147</v>
      </c>
      <c r="C23" s="4" t="s">
        <v>148</v>
      </c>
    </row>
    <row r="24" spans="2:8" x14ac:dyDescent="0.25">
      <c r="B24" s="3" t="s">
        <v>150</v>
      </c>
      <c r="C24" s="4" t="s">
        <v>149</v>
      </c>
    </row>
    <row r="25" spans="2:8" x14ac:dyDescent="0.25">
      <c r="B25" s="3" t="s">
        <v>202</v>
      </c>
      <c r="C25" s="4" t="s">
        <v>149</v>
      </c>
    </row>
    <row r="26" spans="2:8" x14ac:dyDescent="0.25">
      <c r="B26" s="3" t="s">
        <v>151</v>
      </c>
      <c r="C26" s="4" t="s">
        <v>152</v>
      </c>
    </row>
    <row r="27" spans="2:8" x14ac:dyDescent="0.25">
      <c r="B27" s="3" t="s">
        <v>1012</v>
      </c>
      <c r="C27" s="15"/>
    </row>
    <row r="28" spans="2:8" x14ac:dyDescent="0.25">
      <c r="B28" s="3" t="s">
        <v>1013</v>
      </c>
      <c r="C28" s="15"/>
    </row>
    <row r="29" spans="2:8" x14ac:dyDescent="0.25">
      <c r="B29" s="3" t="s">
        <v>1014</v>
      </c>
      <c r="C29" s="15"/>
    </row>
    <row r="30" spans="2:8" x14ac:dyDescent="0.25">
      <c r="B30" s="3" t="s">
        <v>1015</v>
      </c>
      <c r="C30" s="15"/>
    </row>
    <row r="31" spans="2:8" x14ac:dyDescent="0.25">
      <c r="B31" s="3" t="s">
        <v>3417</v>
      </c>
      <c r="C31" s="15"/>
    </row>
    <row r="32" spans="2:8" x14ac:dyDescent="0.25">
      <c r="B32" s="2" t="s">
        <v>153</v>
      </c>
    </row>
    <row r="33" spans="2:4" x14ac:dyDescent="0.25">
      <c r="B33" s="2" t="s">
        <v>204</v>
      </c>
    </row>
    <row r="36" spans="2:4" x14ac:dyDescent="0.25">
      <c r="B36" s="13" t="s">
        <v>2546</v>
      </c>
      <c r="C36" s="14"/>
    </row>
    <row r="37" spans="2:4" ht="30" x14ac:dyDescent="0.25">
      <c r="B37" s="13" t="s">
        <v>205</v>
      </c>
      <c r="C37" s="153" t="s">
        <v>206</v>
      </c>
    </row>
    <row r="38" spans="2:4" x14ac:dyDescent="0.25">
      <c r="B38" s="105" t="s">
        <v>207</v>
      </c>
      <c r="C38" s="111" t="s">
        <v>3515</v>
      </c>
    </row>
    <row r="39" spans="2:4" x14ac:dyDescent="0.25">
      <c r="B39" s="105" t="s">
        <v>208</v>
      </c>
      <c r="C39" s="111" t="s">
        <v>3515</v>
      </c>
    </row>
    <row r="40" spans="2:4" x14ac:dyDescent="0.25">
      <c r="B40" s="105" t="s">
        <v>209</v>
      </c>
      <c r="C40" s="111" t="s">
        <v>3515</v>
      </c>
    </row>
    <row r="41" spans="2:4" x14ac:dyDescent="0.25">
      <c r="B41" s="105" t="s">
        <v>210</v>
      </c>
      <c r="C41" s="111" t="s">
        <v>3515</v>
      </c>
    </row>
    <row r="42" spans="2:4" x14ac:dyDescent="0.25">
      <c r="B42" s="105" t="s">
        <v>211</v>
      </c>
      <c r="C42" s="111" t="s">
        <v>3515</v>
      </c>
    </row>
    <row r="43" spans="2:4" x14ac:dyDescent="0.25">
      <c r="B43" s="105" t="s">
        <v>212</v>
      </c>
      <c r="C43" s="111" t="s">
        <v>3515</v>
      </c>
    </row>
    <row r="44" spans="2:4" x14ac:dyDescent="0.25">
      <c r="B44" s="13" t="s">
        <v>213</v>
      </c>
      <c r="C44" s="111" t="s">
        <v>3515</v>
      </c>
    </row>
    <row r="46" spans="2:4" x14ac:dyDescent="0.25">
      <c r="B46" s="105" t="s">
        <v>154</v>
      </c>
      <c r="C46" s="6"/>
      <c r="D46" s="105"/>
    </row>
    <row r="47" spans="2:4" ht="30" x14ac:dyDescent="0.25">
      <c r="B47" s="7" t="s">
        <v>155</v>
      </c>
      <c r="C47" s="8" t="s">
        <v>156</v>
      </c>
      <c r="D47" s="7" t="s">
        <v>157</v>
      </c>
    </row>
    <row r="48" spans="2:4" x14ac:dyDescent="0.25">
      <c r="B48" s="105" t="s">
        <v>149</v>
      </c>
      <c r="C48" s="6" t="s">
        <v>149</v>
      </c>
      <c r="D48" s="105" t="s">
        <v>149</v>
      </c>
    </row>
    <row r="50" spans="2:7" x14ac:dyDescent="0.25">
      <c r="B50" s="13" t="s">
        <v>158</v>
      </c>
      <c r="C50" s="23">
        <v>45322</v>
      </c>
      <c r="D50" s="105"/>
      <c r="E50" s="16"/>
      <c r="F50" s="22"/>
    </row>
    <row r="51" spans="2:7" x14ac:dyDescent="0.25">
      <c r="B51" s="13" t="s">
        <v>159</v>
      </c>
      <c r="C51" s="14" t="s">
        <v>160</v>
      </c>
      <c r="D51" s="13" t="s">
        <v>161</v>
      </c>
      <c r="E51" s="17" t="s">
        <v>162</v>
      </c>
      <c r="F51" s="12" t="s">
        <v>163</v>
      </c>
      <c r="G51" s="11"/>
    </row>
    <row r="52" spans="2:7" x14ac:dyDescent="0.25">
      <c r="B52" s="20" t="s">
        <v>149</v>
      </c>
      <c r="C52" s="21" t="s">
        <v>149</v>
      </c>
      <c r="D52" s="20" t="s">
        <v>149</v>
      </c>
      <c r="E52" s="19" t="s">
        <v>149</v>
      </c>
      <c r="F52" s="18" t="s">
        <v>149</v>
      </c>
    </row>
    <row r="55" spans="2:7" x14ac:dyDescent="0.25">
      <c r="B55" s="3" t="s">
        <v>164</v>
      </c>
    </row>
    <row r="56" spans="2:7" x14ac:dyDescent="0.25">
      <c r="B56" s="3"/>
    </row>
    <row r="57" spans="2:7" x14ac:dyDescent="0.25">
      <c r="B57" s="3" t="s">
        <v>165</v>
      </c>
    </row>
    <row r="58" spans="2:7" x14ac:dyDescent="0.25">
      <c r="B58" s="13" t="s">
        <v>166</v>
      </c>
      <c r="C58" s="14" t="s">
        <v>167</v>
      </c>
      <c r="D58" s="3"/>
    </row>
    <row r="59" spans="2:7" x14ac:dyDescent="0.25">
      <c r="B59" s="105" t="s">
        <v>149</v>
      </c>
      <c r="C59" s="6" t="s">
        <v>149</v>
      </c>
    </row>
    <row r="61" spans="2:7" x14ac:dyDescent="0.25">
      <c r="B61" s="13" t="s">
        <v>168</v>
      </c>
      <c r="C61" s="14" t="s">
        <v>167</v>
      </c>
    </row>
    <row r="62" spans="2:7" x14ac:dyDescent="0.25">
      <c r="B62" s="105" t="s">
        <v>149</v>
      </c>
      <c r="C62" s="6" t="s">
        <v>149</v>
      </c>
    </row>
    <row r="64" spans="2:7" x14ac:dyDescent="0.25">
      <c r="B64" s="13" t="s">
        <v>149</v>
      </c>
      <c r="C64" s="14" t="s">
        <v>149</v>
      </c>
    </row>
    <row r="65" spans="2:7" x14ac:dyDescent="0.25">
      <c r="B65" s="105" t="s">
        <v>149</v>
      </c>
      <c r="C65" s="6" t="s">
        <v>149</v>
      </c>
    </row>
    <row r="67" spans="2:7" x14ac:dyDescent="0.25">
      <c r="B67" s="17" t="s">
        <v>169</v>
      </c>
      <c r="C67" s="14" t="s">
        <v>170</v>
      </c>
    </row>
    <row r="68" spans="2:7" x14ac:dyDescent="0.25">
      <c r="B68" s="16" t="s">
        <v>149</v>
      </c>
      <c r="C68" s="6" t="s">
        <v>149</v>
      </c>
    </row>
    <row r="70" spans="2:7" x14ac:dyDescent="0.25">
      <c r="B70" s="13" t="s">
        <v>171</v>
      </c>
      <c r="C70" s="14" t="s">
        <v>149</v>
      </c>
    </row>
    <row r="72" spans="2:7" x14ac:dyDescent="0.25">
      <c r="B72" s="13" t="s">
        <v>172</v>
      </c>
      <c r="C72" s="23">
        <v>45322</v>
      </c>
      <c r="D72" s="105"/>
      <c r="E72" s="16"/>
      <c r="F72" s="22"/>
    </row>
    <row r="73" spans="2:7" x14ac:dyDescent="0.25">
      <c r="B73" s="13" t="s">
        <v>159</v>
      </c>
      <c r="C73" s="14" t="s">
        <v>160</v>
      </c>
      <c r="D73" s="13" t="s">
        <v>161</v>
      </c>
      <c r="E73" s="17" t="s">
        <v>162</v>
      </c>
      <c r="F73" s="12" t="s">
        <v>163</v>
      </c>
      <c r="G73" s="11"/>
    </row>
    <row r="74" spans="2:7" x14ac:dyDescent="0.25">
      <c r="B74" s="20" t="s">
        <v>149</v>
      </c>
      <c r="C74" s="21" t="s">
        <v>149</v>
      </c>
      <c r="D74" s="20" t="s">
        <v>149</v>
      </c>
      <c r="E74" s="19" t="s">
        <v>149</v>
      </c>
      <c r="F74" s="18" t="s">
        <v>149</v>
      </c>
    </row>
    <row r="75" spans="2:7" x14ac:dyDescent="0.25">
      <c r="B75" s="3" t="s">
        <v>164</v>
      </c>
    </row>
    <row r="76" spans="2:7" x14ac:dyDescent="0.25">
      <c r="B76" s="3"/>
    </row>
    <row r="77" spans="2:7" x14ac:dyDescent="0.25">
      <c r="B77" s="3" t="s">
        <v>165</v>
      </c>
    </row>
    <row r="78" spans="2:7" x14ac:dyDescent="0.25">
      <c r="B78" s="13" t="s">
        <v>166</v>
      </c>
      <c r="C78" s="14" t="s">
        <v>167</v>
      </c>
      <c r="D78" s="3"/>
    </row>
    <row r="79" spans="2:7" x14ac:dyDescent="0.25">
      <c r="B79" s="105" t="s">
        <v>149</v>
      </c>
      <c r="C79" s="6" t="s">
        <v>149</v>
      </c>
    </row>
    <row r="81" spans="2:6" x14ac:dyDescent="0.25">
      <c r="B81" s="13" t="s">
        <v>168</v>
      </c>
      <c r="C81" s="14" t="s">
        <v>167</v>
      </c>
    </row>
    <row r="82" spans="2:6" x14ac:dyDescent="0.25">
      <c r="B82" s="105" t="s">
        <v>149</v>
      </c>
      <c r="C82" s="6" t="s">
        <v>149</v>
      </c>
    </row>
    <row r="84" spans="2:6" x14ac:dyDescent="0.25">
      <c r="B84" s="13" t="s">
        <v>149</v>
      </c>
      <c r="C84" s="14" t="s">
        <v>149</v>
      </c>
    </row>
    <row r="85" spans="2:6" x14ac:dyDescent="0.25">
      <c r="B85" s="105" t="s">
        <v>149</v>
      </c>
      <c r="C85" s="6" t="s">
        <v>149</v>
      </c>
    </row>
    <row r="87" spans="2:6" x14ac:dyDescent="0.25">
      <c r="B87" s="17" t="s">
        <v>169</v>
      </c>
      <c r="C87" s="14" t="s">
        <v>170</v>
      </c>
    </row>
    <row r="88" spans="2:6" x14ac:dyDescent="0.25">
      <c r="B88" s="16" t="s">
        <v>149</v>
      </c>
      <c r="C88" s="6" t="s">
        <v>149</v>
      </c>
    </row>
    <row r="90" spans="2:6" x14ac:dyDescent="0.25">
      <c r="B90" s="13" t="s">
        <v>171</v>
      </c>
      <c r="C90" s="14" t="s">
        <v>149</v>
      </c>
    </row>
    <row r="93" spans="2:6" x14ac:dyDescent="0.25">
      <c r="B93" s="3" t="s">
        <v>173</v>
      </c>
    </row>
    <row r="95" spans="2:6" x14ac:dyDescent="0.25">
      <c r="B95" s="13" t="s">
        <v>159</v>
      </c>
      <c r="C95" s="14" t="s">
        <v>174</v>
      </c>
      <c r="D95" s="13" t="s">
        <v>175</v>
      </c>
      <c r="E95" s="13" t="s">
        <v>176</v>
      </c>
      <c r="F95" s="11"/>
    </row>
    <row r="96" spans="2:6" x14ac:dyDescent="0.25">
      <c r="B96" s="105" t="s">
        <v>149</v>
      </c>
      <c r="C96" s="6" t="s">
        <v>149</v>
      </c>
      <c r="D96" s="105" t="s">
        <v>149</v>
      </c>
      <c r="E96" s="105" t="s">
        <v>149</v>
      </c>
    </row>
    <row r="99" spans="2:80" x14ac:dyDescent="0.25">
      <c r="B99" s="3" t="s">
        <v>177</v>
      </c>
      <c r="C99" s="15" t="s">
        <v>149</v>
      </c>
      <c r="D99" s="3"/>
      <c r="E99" s="3"/>
      <c r="F99" s="11"/>
      <c r="G99" s="11"/>
      <c r="H99" s="11"/>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row>
    <row r="101" spans="2:80" x14ac:dyDescent="0.25">
      <c r="B101" s="3" t="s">
        <v>178</v>
      </c>
    </row>
    <row r="103" spans="2:80" x14ac:dyDescent="0.25">
      <c r="B103" s="13" t="s">
        <v>179</v>
      </c>
      <c r="C103" s="14" t="s">
        <v>167</v>
      </c>
      <c r="D103" s="3"/>
    </row>
    <row r="104" spans="2:80" x14ac:dyDescent="0.25">
      <c r="B104" s="105" t="s">
        <v>149</v>
      </c>
      <c r="C104" s="6" t="s">
        <v>149</v>
      </c>
    </row>
    <row r="107" spans="2:80" x14ac:dyDescent="0.25">
      <c r="B107" s="13" t="s">
        <v>180</v>
      </c>
      <c r="C107" s="14" t="s">
        <v>181</v>
      </c>
      <c r="D107" s="3"/>
    </row>
    <row r="108" spans="2:80" x14ac:dyDescent="0.25">
      <c r="B108" s="105" t="s">
        <v>149</v>
      </c>
      <c r="C108" s="6" t="s">
        <v>149</v>
      </c>
    </row>
    <row r="111" spans="2:80" x14ac:dyDescent="0.25">
      <c r="B111" s="3" t="s">
        <v>182</v>
      </c>
    </row>
    <row r="114" spans="2:80" x14ac:dyDescent="0.25">
      <c r="B114" s="3" t="s">
        <v>183</v>
      </c>
    </row>
    <row r="116" spans="2:80" x14ac:dyDescent="0.25">
      <c r="B116" s="13" t="s">
        <v>159</v>
      </c>
      <c r="C116" s="14" t="s">
        <v>184</v>
      </c>
      <c r="D116" s="13" t="s">
        <v>174</v>
      </c>
      <c r="E116" s="13" t="s">
        <v>175</v>
      </c>
      <c r="F116" s="12" t="s">
        <v>176</v>
      </c>
      <c r="G116" s="11"/>
    </row>
    <row r="117" spans="2:80" x14ac:dyDescent="0.25">
      <c r="B117" s="105" t="s">
        <v>149</v>
      </c>
      <c r="C117" s="6" t="s">
        <v>149</v>
      </c>
      <c r="D117" s="105" t="s">
        <v>149</v>
      </c>
      <c r="E117" s="105" t="s">
        <v>149</v>
      </c>
      <c r="F117" s="10" t="s">
        <v>149</v>
      </c>
    </row>
    <row r="120" spans="2:80" x14ac:dyDescent="0.25">
      <c r="B120" s="3" t="s">
        <v>177</v>
      </c>
      <c r="C120" s="15" t="s">
        <v>149</v>
      </c>
      <c r="D120" s="3"/>
      <c r="E120" s="3"/>
      <c r="F120" s="11"/>
      <c r="G120" s="11"/>
      <c r="H120" s="11"/>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row>
    <row r="122" spans="2:80" x14ac:dyDescent="0.25">
      <c r="B122" s="3" t="s">
        <v>178</v>
      </c>
    </row>
    <row r="124" spans="2:80" x14ac:dyDescent="0.25">
      <c r="B124" s="13" t="s">
        <v>179</v>
      </c>
      <c r="C124" s="14" t="s">
        <v>167</v>
      </c>
      <c r="D124" s="3"/>
    </row>
    <row r="125" spans="2:80" x14ac:dyDescent="0.25">
      <c r="B125" s="105" t="s">
        <v>149</v>
      </c>
      <c r="C125" s="6" t="s">
        <v>149</v>
      </c>
    </row>
    <row r="128" spans="2:80" x14ac:dyDescent="0.25">
      <c r="B128" s="13" t="s">
        <v>180</v>
      </c>
      <c r="C128" s="14" t="s">
        <v>181</v>
      </c>
      <c r="D128" s="3"/>
    </row>
    <row r="129" spans="2:7" x14ac:dyDescent="0.25">
      <c r="B129" s="105" t="s">
        <v>149</v>
      </c>
      <c r="C129" s="6" t="s">
        <v>149</v>
      </c>
    </row>
    <row r="132" spans="2:7" x14ac:dyDescent="0.25">
      <c r="B132" s="3" t="s">
        <v>182</v>
      </c>
    </row>
    <row r="135" spans="2:7" x14ac:dyDescent="0.25">
      <c r="B135" s="3" t="s">
        <v>185</v>
      </c>
    </row>
    <row r="136" spans="2:7" x14ac:dyDescent="0.25">
      <c r="B136" s="13" t="s">
        <v>159</v>
      </c>
      <c r="C136" s="14" t="s">
        <v>186</v>
      </c>
      <c r="D136" s="13" t="s">
        <v>187</v>
      </c>
      <c r="E136" s="13" t="s">
        <v>188</v>
      </c>
      <c r="F136" s="12" t="s">
        <v>189</v>
      </c>
      <c r="G136" s="11"/>
    </row>
    <row r="137" spans="2:7" x14ac:dyDescent="0.25">
      <c r="B137" s="105" t="s">
        <v>149</v>
      </c>
      <c r="C137" s="6" t="s">
        <v>149</v>
      </c>
      <c r="D137" s="105" t="s">
        <v>149</v>
      </c>
      <c r="E137" s="105" t="s">
        <v>149</v>
      </c>
      <c r="F137" s="10" t="s">
        <v>149</v>
      </c>
    </row>
    <row r="138" spans="2:7" x14ac:dyDescent="0.25">
      <c r="B138" s="2" t="s">
        <v>190</v>
      </c>
    </row>
  </sheetData>
  <mergeCells count="3">
    <mergeCell ref="B1:E1"/>
    <mergeCell ref="C3:C7"/>
    <mergeCell ref="D3:D7"/>
  </mergeCells>
  <hyperlinks>
    <hyperlink ref="A1" location="Index!A1" display="Index" xr:uid="{88BD964F-53F5-4AB4-A043-CC32BCB95128}"/>
  </hyperlinks>
  <pageMargins left="0.7" right="0.7" top="0.75" bottom="0.75" header="0.3" footer="0.3"/>
  <pageSetup orientation="portrait"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07794-D059-49AF-B1DD-C6F77203CD2C}">
  <sheetPr codeName="Sheet28"/>
  <dimension ref="A1:CB171"/>
  <sheetViews>
    <sheetView workbookViewId="0">
      <selection activeCell="E8" sqref="E8"/>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57</v>
      </c>
      <c r="C1" s="206"/>
      <c r="D1" s="206"/>
      <c r="E1" s="206"/>
    </row>
    <row r="3" spans="1:9" ht="15" customHeight="1" x14ac:dyDescent="0.25">
      <c r="B3" s="35" t="s">
        <v>1016</v>
      </c>
      <c r="C3" s="207"/>
      <c r="D3" s="208"/>
    </row>
    <row r="4" spans="1:9" ht="30" customHeight="1" x14ac:dyDescent="0.25">
      <c r="B4" s="109" t="s">
        <v>1017</v>
      </c>
      <c r="C4" s="207"/>
      <c r="D4" s="208"/>
    </row>
    <row r="5" spans="1:9" ht="15" customHeight="1" x14ac:dyDescent="0.25">
      <c r="B5" s="39" t="s">
        <v>115</v>
      </c>
      <c r="C5" s="207"/>
      <c r="D5" s="208"/>
    </row>
    <row r="6" spans="1:9" ht="15" customHeight="1" x14ac:dyDescent="0.25">
      <c r="B6" s="109" t="s">
        <v>310</v>
      </c>
      <c r="C6" s="207"/>
      <c r="D6" s="208"/>
    </row>
    <row r="7" spans="1:9" ht="30" customHeight="1" x14ac:dyDescent="0.25">
      <c r="B7" s="109" t="s">
        <v>1018</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2631</v>
      </c>
      <c r="C15" s="4" t="s">
        <v>140</v>
      </c>
      <c r="D15" s="2" t="s">
        <v>225</v>
      </c>
      <c r="E15" s="2" t="s">
        <v>409</v>
      </c>
      <c r="F15" s="5">
        <v>1010500</v>
      </c>
      <c r="G15" s="5">
        <v>13476.53</v>
      </c>
      <c r="H15" s="5">
        <v>8.3699999999999992</v>
      </c>
    </row>
    <row r="16" spans="1:9" x14ac:dyDescent="0.25">
      <c r="B16" s="2" t="s">
        <v>1985</v>
      </c>
      <c r="C16" s="4" t="s">
        <v>140</v>
      </c>
      <c r="D16" s="2" t="s">
        <v>220</v>
      </c>
      <c r="E16" s="2" t="s">
        <v>221</v>
      </c>
      <c r="F16" s="5">
        <v>767000</v>
      </c>
      <c r="G16" s="5">
        <v>11217.76</v>
      </c>
      <c r="H16" s="5">
        <v>6.97</v>
      </c>
    </row>
    <row r="17" spans="2:8" x14ac:dyDescent="0.25">
      <c r="B17" s="2" t="s">
        <v>1986</v>
      </c>
      <c r="C17" s="4" t="s">
        <v>140</v>
      </c>
      <c r="D17" s="2" t="s">
        <v>222</v>
      </c>
      <c r="E17" s="2" t="s">
        <v>223</v>
      </c>
      <c r="F17" s="5">
        <v>352974</v>
      </c>
      <c r="G17" s="5">
        <v>10071.23</v>
      </c>
      <c r="H17" s="5">
        <v>6.25</v>
      </c>
    </row>
    <row r="18" spans="2:8" x14ac:dyDescent="0.25">
      <c r="B18" s="2" t="s">
        <v>2552</v>
      </c>
      <c r="C18" s="4" t="s">
        <v>140</v>
      </c>
      <c r="D18" s="2" t="s">
        <v>234</v>
      </c>
      <c r="E18" s="2" t="s">
        <v>235</v>
      </c>
      <c r="F18" s="5">
        <v>263941</v>
      </c>
      <c r="G18" s="5">
        <v>9184.49</v>
      </c>
      <c r="H18" s="5">
        <v>5.7</v>
      </c>
    </row>
    <row r="19" spans="2:8" x14ac:dyDescent="0.25">
      <c r="B19" s="2" t="s">
        <v>2682</v>
      </c>
      <c r="C19" s="4" t="s">
        <v>140</v>
      </c>
      <c r="D19" s="2" t="s">
        <v>248</v>
      </c>
      <c r="E19" s="2" t="s">
        <v>578</v>
      </c>
      <c r="F19" s="5">
        <v>551667</v>
      </c>
      <c r="G19" s="5">
        <v>8304.52</v>
      </c>
      <c r="H19" s="5">
        <v>5.16</v>
      </c>
    </row>
    <row r="20" spans="2:8" x14ac:dyDescent="0.25">
      <c r="B20" s="2" t="s">
        <v>392</v>
      </c>
      <c r="C20" s="4" t="s">
        <v>140</v>
      </c>
      <c r="D20" s="2" t="s">
        <v>220</v>
      </c>
      <c r="E20" s="2" t="s">
        <v>393</v>
      </c>
      <c r="F20" s="5">
        <v>1167700</v>
      </c>
      <c r="G20" s="5">
        <v>7479.12</v>
      </c>
      <c r="H20" s="5">
        <v>4.6399999999999997</v>
      </c>
    </row>
    <row r="21" spans="2:8" x14ac:dyDescent="0.25">
      <c r="B21" s="2" t="s">
        <v>2551</v>
      </c>
      <c r="C21" s="4" t="s">
        <v>140</v>
      </c>
      <c r="D21" s="2" t="s">
        <v>220</v>
      </c>
      <c r="E21" s="2" t="s">
        <v>233</v>
      </c>
      <c r="F21" s="5">
        <v>680200</v>
      </c>
      <c r="G21" s="5">
        <v>7262.84</v>
      </c>
      <c r="H21" s="5">
        <v>4.51</v>
      </c>
    </row>
    <row r="22" spans="2:8" x14ac:dyDescent="0.25">
      <c r="B22" s="2" t="s">
        <v>1968</v>
      </c>
      <c r="C22" s="4" t="s">
        <v>140</v>
      </c>
      <c r="D22" s="2" t="s">
        <v>371</v>
      </c>
      <c r="E22" s="2" t="s">
        <v>400</v>
      </c>
      <c r="F22" s="5">
        <v>1815000</v>
      </c>
      <c r="G22" s="5">
        <v>5762.63</v>
      </c>
      <c r="H22" s="5">
        <v>3.58</v>
      </c>
    </row>
    <row r="23" spans="2:8" x14ac:dyDescent="0.25">
      <c r="B23" s="2" t="s">
        <v>1964</v>
      </c>
      <c r="C23" s="4" t="s">
        <v>140</v>
      </c>
      <c r="D23" s="2" t="s">
        <v>220</v>
      </c>
      <c r="E23" s="2" t="s">
        <v>224</v>
      </c>
      <c r="F23" s="5">
        <v>557680</v>
      </c>
      <c r="G23" s="5">
        <v>5733.79</v>
      </c>
      <c r="H23" s="5">
        <v>3.56</v>
      </c>
    </row>
    <row r="24" spans="2:8" x14ac:dyDescent="0.25">
      <c r="B24" s="2" t="s">
        <v>2599</v>
      </c>
      <c r="C24" s="4" t="s">
        <v>140</v>
      </c>
      <c r="D24" s="2" t="s">
        <v>266</v>
      </c>
      <c r="E24" s="2" t="s">
        <v>336</v>
      </c>
      <c r="F24" s="5">
        <v>961070</v>
      </c>
      <c r="G24" s="5">
        <v>5043.21</v>
      </c>
      <c r="H24" s="5">
        <v>3.13</v>
      </c>
    </row>
    <row r="25" spans="2:8" x14ac:dyDescent="0.25">
      <c r="B25" s="2" t="s">
        <v>2627</v>
      </c>
      <c r="C25" s="4" t="s">
        <v>140</v>
      </c>
      <c r="D25" s="2" t="s">
        <v>371</v>
      </c>
      <c r="E25" s="2" t="s">
        <v>403</v>
      </c>
      <c r="F25" s="5">
        <v>1906666</v>
      </c>
      <c r="G25" s="5">
        <v>4943.9799999999996</v>
      </c>
      <c r="H25" s="5">
        <v>3.07</v>
      </c>
    </row>
    <row r="26" spans="2:8" x14ac:dyDescent="0.25">
      <c r="B26" s="2" t="s">
        <v>1980</v>
      </c>
      <c r="C26" s="4" t="s">
        <v>140</v>
      </c>
      <c r="D26" s="2" t="s">
        <v>242</v>
      </c>
      <c r="E26" s="2" t="s">
        <v>270</v>
      </c>
      <c r="F26" s="5">
        <v>189746</v>
      </c>
      <c r="G26" s="5">
        <v>4827.71</v>
      </c>
      <c r="H26" s="5">
        <v>3</v>
      </c>
    </row>
    <row r="27" spans="2:8" x14ac:dyDescent="0.25">
      <c r="B27" s="2" t="s">
        <v>2748</v>
      </c>
      <c r="C27" s="4" t="s">
        <v>140</v>
      </c>
      <c r="D27" s="2" t="s">
        <v>445</v>
      </c>
      <c r="E27" s="2" t="s">
        <v>706</v>
      </c>
      <c r="F27" s="5">
        <v>318050</v>
      </c>
      <c r="G27" s="5">
        <v>4627.63</v>
      </c>
      <c r="H27" s="5">
        <v>2.87</v>
      </c>
    </row>
    <row r="28" spans="2:8" x14ac:dyDescent="0.25">
      <c r="B28" s="2" t="s">
        <v>2690</v>
      </c>
      <c r="C28" s="4" t="s">
        <v>140</v>
      </c>
      <c r="D28" s="2" t="s">
        <v>248</v>
      </c>
      <c r="E28" s="2" t="s">
        <v>587</v>
      </c>
      <c r="F28" s="5">
        <v>90617</v>
      </c>
      <c r="G28" s="5">
        <v>4527.2700000000004</v>
      </c>
      <c r="H28" s="5">
        <v>2.81</v>
      </c>
    </row>
    <row r="29" spans="2:8" x14ac:dyDescent="0.25">
      <c r="B29" s="2" t="s">
        <v>2738</v>
      </c>
      <c r="C29" s="4" t="s">
        <v>140</v>
      </c>
      <c r="D29" s="2" t="s">
        <v>419</v>
      </c>
      <c r="E29" s="2" t="s">
        <v>695</v>
      </c>
      <c r="F29" s="5">
        <v>2550000</v>
      </c>
      <c r="G29" s="5">
        <v>4485.45</v>
      </c>
      <c r="H29" s="5">
        <v>2.79</v>
      </c>
    </row>
    <row r="30" spans="2:8" x14ac:dyDescent="0.25">
      <c r="B30" s="2" t="s">
        <v>2629</v>
      </c>
      <c r="C30" s="4" t="s">
        <v>140</v>
      </c>
      <c r="D30" s="2" t="s">
        <v>220</v>
      </c>
      <c r="E30" s="2" t="s">
        <v>405</v>
      </c>
      <c r="F30" s="5">
        <v>275000</v>
      </c>
      <c r="G30" s="5">
        <v>4218.6400000000003</v>
      </c>
      <c r="H30" s="5">
        <v>2.62</v>
      </c>
    </row>
    <row r="31" spans="2:8" x14ac:dyDescent="0.25">
      <c r="B31" s="2" t="s">
        <v>2767</v>
      </c>
      <c r="C31" s="4" t="s">
        <v>140</v>
      </c>
      <c r="D31" s="2" t="s">
        <v>240</v>
      </c>
      <c r="E31" s="2" t="s">
        <v>744</v>
      </c>
      <c r="F31" s="5">
        <v>612403</v>
      </c>
      <c r="G31" s="5">
        <v>4027.47</v>
      </c>
      <c r="H31" s="5">
        <v>2.5</v>
      </c>
    </row>
    <row r="32" spans="2:8" x14ac:dyDescent="0.25">
      <c r="B32" s="2" t="s">
        <v>2681</v>
      </c>
      <c r="C32" s="4" t="s">
        <v>140</v>
      </c>
      <c r="D32" s="2" t="s">
        <v>261</v>
      </c>
      <c r="E32" s="2" t="s">
        <v>577</v>
      </c>
      <c r="F32" s="5">
        <v>872500</v>
      </c>
      <c r="G32" s="5">
        <v>3867.36</v>
      </c>
      <c r="H32" s="5">
        <v>2.4</v>
      </c>
    </row>
    <row r="33" spans="2:8" x14ac:dyDescent="0.25">
      <c r="B33" s="2" t="s">
        <v>2734</v>
      </c>
      <c r="C33" s="4" t="s">
        <v>140</v>
      </c>
      <c r="D33" s="2" t="s">
        <v>273</v>
      </c>
      <c r="E33" s="2" t="s">
        <v>676</v>
      </c>
      <c r="F33" s="5">
        <v>260000</v>
      </c>
      <c r="G33" s="5">
        <v>3642.99</v>
      </c>
      <c r="H33" s="5">
        <v>2.2599999999999998</v>
      </c>
    </row>
    <row r="34" spans="2:8" x14ac:dyDescent="0.25">
      <c r="B34" s="2" t="s">
        <v>2555</v>
      </c>
      <c r="C34" s="4" t="s">
        <v>140</v>
      </c>
      <c r="D34" s="2" t="s">
        <v>240</v>
      </c>
      <c r="E34" s="2" t="s">
        <v>241</v>
      </c>
      <c r="F34" s="5">
        <v>114400</v>
      </c>
      <c r="G34" s="5">
        <v>3639.35</v>
      </c>
      <c r="H34" s="5">
        <v>2.2599999999999998</v>
      </c>
    </row>
    <row r="35" spans="2:8" x14ac:dyDescent="0.25">
      <c r="B35" s="2" t="s">
        <v>2556</v>
      </c>
      <c r="C35" s="4" t="s">
        <v>140</v>
      </c>
      <c r="D35" s="2" t="s">
        <v>242</v>
      </c>
      <c r="E35" s="2" t="s">
        <v>243</v>
      </c>
      <c r="F35" s="5">
        <v>35168</v>
      </c>
      <c r="G35" s="5">
        <v>3575.65</v>
      </c>
      <c r="H35" s="5">
        <v>2.2200000000000002</v>
      </c>
    </row>
    <row r="36" spans="2:8" x14ac:dyDescent="0.25">
      <c r="B36" s="2" t="s">
        <v>2635</v>
      </c>
      <c r="C36" s="4" t="s">
        <v>140</v>
      </c>
      <c r="D36" s="2" t="s">
        <v>238</v>
      </c>
      <c r="E36" s="2" t="s">
        <v>447</v>
      </c>
      <c r="F36" s="5">
        <v>81246</v>
      </c>
      <c r="G36" s="5">
        <v>3555.57</v>
      </c>
      <c r="H36" s="5">
        <v>2.21</v>
      </c>
    </row>
    <row r="37" spans="2:8" x14ac:dyDescent="0.25">
      <c r="B37" s="2" t="s">
        <v>1973</v>
      </c>
      <c r="C37" s="4" t="s">
        <v>140</v>
      </c>
      <c r="D37" s="2" t="s">
        <v>225</v>
      </c>
      <c r="E37" s="2" t="s">
        <v>428</v>
      </c>
      <c r="F37" s="5">
        <v>393061</v>
      </c>
      <c r="G37" s="5">
        <v>3340.23</v>
      </c>
      <c r="H37" s="5">
        <v>2.0699999999999998</v>
      </c>
    </row>
    <row r="38" spans="2:8" x14ac:dyDescent="0.25">
      <c r="B38" s="2" t="s">
        <v>2862</v>
      </c>
      <c r="C38" s="4" t="s">
        <v>140</v>
      </c>
      <c r="D38" s="2" t="s">
        <v>313</v>
      </c>
      <c r="E38" s="2" t="s">
        <v>1019</v>
      </c>
      <c r="F38" s="5">
        <v>1622408</v>
      </c>
      <c r="G38" s="5">
        <v>3319.45</v>
      </c>
      <c r="H38" s="5">
        <v>2.06</v>
      </c>
    </row>
    <row r="39" spans="2:8" x14ac:dyDescent="0.25">
      <c r="B39" s="2" t="s">
        <v>2751</v>
      </c>
      <c r="C39" s="4" t="s">
        <v>140</v>
      </c>
      <c r="D39" s="2" t="s">
        <v>250</v>
      </c>
      <c r="E39" s="2" t="s">
        <v>710</v>
      </c>
      <c r="F39" s="5">
        <v>400330</v>
      </c>
      <c r="G39" s="5">
        <v>3213.05</v>
      </c>
      <c r="H39" s="5">
        <v>1.99</v>
      </c>
    </row>
    <row r="40" spans="2:8" x14ac:dyDescent="0.25">
      <c r="B40" s="2" t="s">
        <v>1959</v>
      </c>
      <c r="C40" s="4" t="s">
        <v>140</v>
      </c>
      <c r="D40" s="2" t="s">
        <v>436</v>
      </c>
      <c r="E40" s="2" t="s">
        <v>437</v>
      </c>
      <c r="F40" s="5">
        <v>148510</v>
      </c>
      <c r="G40" s="5">
        <v>2931.29</v>
      </c>
      <c r="H40" s="5">
        <v>1.82</v>
      </c>
    </row>
    <row r="41" spans="2:8" x14ac:dyDescent="0.25">
      <c r="B41" s="2" t="s">
        <v>2597</v>
      </c>
      <c r="C41" s="4" t="s">
        <v>140</v>
      </c>
      <c r="D41" s="2" t="s">
        <v>288</v>
      </c>
      <c r="E41" s="2" t="s">
        <v>334</v>
      </c>
      <c r="F41" s="5">
        <v>758709</v>
      </c>
      <c r="G41" s="5">
        <v>2822.78</v>
      </c>
      <c r="H41" s="5">
        <v>1.75</v>
      </c>
    </row>
    <row r="42" spans="2:8" x14ac:dyDescent="0.25">
      <c r="B42" s="2" t="s">
        <v>2601</v>
      </c>
      <c r="C42" s="4" t="s">
        <v>140</v>
      </c>
      <c r="D42" s="2" t="s">
        <v>278</v>
      </c>
      <c r="E42" s="2" t="s">
        <v>340</v>
      </c>
      <c r="F42" s="5">
        <v>210000</v>
      </c>
      <c r="G42" s="5">
        <v>1583.61</v>
      </c>
      <c r="H42" s="5">
        <v>0.98</v>
      </c>
    </row>
    <row r="43" spans="2:8" x14ac:dyDescent="0.25">
      <c r="B43" s="2" t="s">
        <v>692</v>
      </c>
      <c r="C43" s="4" t="s">
        <v>140</v>
      </c>
      <c r="D43" s="2" t="s">
        <v>280</v>
      </c>
      <c r="E43" s="2" t="s">
        <v>693</v>
      </c>
      <c r="F43" s="5">
        <v>845040</v>
      </c>
      <c r="G43" s="5">
        <v>1510.09</v>
      </c>
      <c r="H43" s="5">
        <v>0.94</v>
      </c>
    </row>
    <row r="44" spans="2:8" x14ac:dyDescent="0.25">
      <c r="B44" s="2" t="s">
        <v>2772</v>
      </c>
      <c r="C44" s="4" t="s">
        <v>140</v>
      </c>
      <c r="D44" s="2" t="s">
        <v>390</v>
      </c>
      <c r="E44" s="2" t="s">
        <v>753</v>
      </c>
      <c r="F44" s="5">
        <v>56588</v>
      </c>
      <c r="G44" s="5">
        <v>435.7</v>
      </c>
      <c r="H44" s="5">
        <v>0.27</v>
      </c>
    </row>
    <row r="45" spans="2:8" x14ac:dyDescent="0.25">
      <c r="B45" s="3" t="s">
        <v>200</v>
      </c>
      <c r="C45" s="15"/>
      <c r="D45" s="3"/>
      <c r="E45" s="3"/>
      <c r="F45" s="11"/>
      <c r="G45" s="11">
        <f>SUM(G12:G44)</f>
        <v>152631.39000000004</v>
      </c>
      <c r="H45" s="11">
        <f>SUM(H12:H44)</f>
        <v>94.76</v>
      </c>
    </row>
    <row r="46" spans="2:8" x14ac:dyDescent="0.25">
      <c r="B46" s="3" t="s">
        <v>303</v>
      </c>
      <c r="C46" s="15"/>
      <c r="D46" s="3"/>
      <c r="E46" s="3"/>
      <c r="F46" s="11"/>
      <c r="G46" s="11">
        <v>277.42</v>
      </c>
      <c r="H46" s="11">
        <v>0.17</v>
      </c>
    </row>
    <row r="47" spans="2:8" x14ac:dyDescent="0.25">
      <c r="B47" s="3" t="s">
        <v>142</v>
      </c>
      <c r="C47" s="15"/>
      <c r="D47" s="3"/>
      <c r="E47" s="3"/>
      <c r="F47" s="11"/>
      <c r="G47" s="11">
        <v>152908.81000000003</v>
      </c>
      <c r="H47" s="11">
        <v>94.93</v>
      </c>
    </row>
    <row r="48" spans="2:8" x14ac:dyDescent="0.25">
      <c r="B48" s="3" t="s">
        <v>143</v>
      </c>
      <c r="C48" s="15"/>
      <c r="D48" s="3"/>
      <c r="E48" s="3"/>
      <c r="F48" s="11"/>
      <c r="G48" s="11">
        <v>8147.4469410199799</v>
      </c>
      <c r="H48" s="11">
        <v>5.0699999999999932</v>
      </c>
    </row>
    <row r="49" spans="2:8" x14ac:dyDescent="0.25">
      <c r="B49" s="3" t="s">
        <v>144</v>
      </c>
      <c r="C49" s="15"/>
      <c r="D49" s="3"/>
      <c r="E49" s="3"/>
      <c r="F49" s="11"/>
      <c r="G49" s="11">
        <v>161056.25694101999</v>
      </c>
      <c r="H49" s="11">
        <v>100</v>
      </c>
    </row>
    <row r="50" spans="2:8" x14ac:dyDescent="0.25">
      <c r="B50" s="2" t="s">
        <v>145</v>
      </c>
    </row>
    <row r="51" spans="2:8" x14ac:dyDescent="0.25">
      <c r="B51" s="3" t="s">
        <v>146</v>
      </c>
    </row>
    <row r="52" spans="2:8" x14ac:dyDescent="0.25">
      <c r="B52" s="3" t="s">
        <v>147</v>
      </c>
      <c r="C52" s="4" t="s">
        <v>148</v>
      </c>
    </row>
    <row r="53" spans="2:8" x14ac:dyDescent="0.25">
      <c r="B53" s="3" t="s">
        <v>150</v>
      </c>
      <c r="C53" s="4" t="s">
        <v>149</v>
      </c>
    </row>
    <row r="54" spans="2:8" x14ac:dyDescent="0.25">
      <c r="B54" s="3" t="s">
        <v>202</v>
      </c>
      <c r="C54" s="4" t="s">
        <v>149</v>
      </c>
    </row>
    <row r="55" spans="2:8" x14ac:dyDescent="0.25">
      <c r="B55" s="3" t="s">
        <v>151</v>
      </c>
      <c r="C55" s="4" t="s">
        <v>152</v>
      </c>
    </row>
    <row r="56" spans="2:8" x14ac:dyDescent="0.25">
      <c r="B56" s="3" t="s">
        <v>1020</v>
      </c>
      <c r="C56" s="15"/>
    </row>
    <row r="57" spans="2:8" x14ac:dyDescent="0.25">
      <c r="B57" s="3" t="s">
        <v>1021</v>
      </c>
      <c r="C57" s="15"/>
    </row>
    <row r="58" spans="2:8" x14ac:dyDescent="0.25">
      <c r="B58" s="3" t="s">
        <v>1022</v>
      </c>
      <c r="C58" s="15"/>
    </row>
    <row r="59" spans="2:8" x14ac:dyDescent="0.25">
      <c r="B59" s="3" t="s">
        <v>1023</v>
      </c>
      <c r="C59" s="15"/>
    </row>
    <row r="60" spans="2:8" x14ac:dyDescent="0.25">
      <c r="B60" s="3" t="s">
        <v>1024</v>
      </c>
      <c r="C60" s="15"/>
    </row>
    <row r="61" spans="2:8" x14ac:dyDescent="0.25">
      <c r="B61" s="3" t="s">
        <v>1025</v>
      </c>
      <c r="C61" s="15"/>
    </row>
    <row r="62" spans="2:8" x14ac:dyDescent="0.25">
      <c r="B62" s="3" t="s">
        <v>1026</v>
      </c>
      <c r="C62" s="15"/>
    </row>
    <row r="63" spans="2:8" x14ac:dyDescent="0.25">
      <c r="B63" s="3" t="s">
        <v>1027</v>
      </c>
      <c r="C63" s="15"/>
    </row>
    <row r="64" spans="2:8" x14ac:dyDescent="0.25">
      <c r="B64" s="3" t="s">
        <v>460</v>
      </c>
      <c r="C64" s="15"/>
    </row>
    <row r="65" spans="2:4" x14ac:dyDescent="0.25">
      <c r="B65" s="2" t="s">
        <v>153</v>
      </c>
    </row>
    <row r="66" spans="2:4" x14ac:dyDescent="0.25">
      <c r="B66" s="2" t="s">
        <v>204</v>
      </c>
    </row>
    <row r="69" spans="2:4" x14ac:dyDescent="0.25">
      <c r="B69" s="13" t="s">
        <v>2546</v>
      </c>
      <c r="C69" s="14"/>
    </row>
    <row r="70" spans="2:4" ht="30" x14ac:dyDescent="0.25">
      <c r="B70" s="13" t="s">
        <v>205</v>
      </c>
      <c r="C70" s="153" t="s">
        <v>206</v>
      </c>
    </row>
    <row r="71" spans="2:4" x14ac:dyDescent="0.25">
      <c r="B71" s="105" t="s">
        <v>207</v>
      </c>
      <c r="C71" s="111" t="s">
        <v>3515</v>
      </c>
    </row>
    <row r="72" spans="2:4" x14ac:dyDescent="0.25">
      <c r="B72" s="105" t="s">
        <v>208</v>
      </c>
      <c r="C72" s="111" t="s">
        <v>3515</v>
      </c>
    </row>
    <row r="73" spans="2:4" x14ac:dyDescent="0.25">
      <c r="B73" s="105" t="s">
        <v>209</v>
      </c>
      <c r="C73" s="111" t="s">
        <v>3515</v>
      </c>
    </row>
    <row r="74" spans="2:4" x14ac:dyDescent="0.25">
      <c r="B74" s="105" t="s">
        <v>210</v>
      </c>
      <c r="C74" s="111" t="s">
        <v>3515</v>
      </c>
    </row>
    <row r="75" spans="2:4" x14ac:dyDescent="0.25">
      <c r="B75" s="105" t="s">
        <v>211</v>
      </c>
      <c r="C75" s="111" t="s">
        <v>3515</v>
      </c>
    </row>
    <row r="76" spans="2:4" x14ac:dyDescent="0.25">
      <c r="B76" s="105" t="s">
        <v>212</v>
      </c>
      <c r="C76" s="111" t="s">
        <v>3515</v>
      </c>
    </row>
    <row r="77" spans="2:4" x14ac:dyDescent="0.25">
      <c r="B77" s="13" t="s">
        <v>213</v>
      </c>
      <c r="C77" s="111" t="s">
        <v>3515</v>
      </c>
    </row>
    <row r="79" spans="2:4" x14ac:dyDescent="0.25">
      <c r="B79" s="105" t="s">
        <v>154</v>
      </c>
      <c r="C79" s="6"/>
      <c r="D79" s="105"/>
    </row>
    <row r="80" spans="2:4" ht="30" x14ac:dyDescent="0.25">
      <c r="B80" s="7" t="s">
        <v>155</v>
      </c>
      <c r="C80" s="8" t="s">
        <v>156</v>
      </c>
      <c r="D80" s="7" t="s">
        <v>157</v>
      </c>
    </row>
    <row r="81" spans="2:7" x14ac:dyDescent="0.25">
      <c r="B81" s="105" t="s">
        <v>149</v>
      </c>
      <c r="C81" s="6" t="s">
        <v>149</v>
      </c>
      <c r="D81" s="105" t="s">
        <v>149</v>
      </c>
    </row>
    <row r="83" spans="2:7" x14ac:dyDescent="0.25">
      <c r="B83" s="13" t="s">
        <v>158</v>
      </c>
      <c r="C83" s="23">
        <v>45322</v>
      </c>
      <c r="D83" s="105"/>
      <c r="E83" s="16"/>
      <c r="F83" s="22"/>
    </row>
    <row r="84" spans="2:7" x14ac:dyDescent="0.25">
      <c r="B84" s="13" t="s">
        <v>159</v>
      </c>
      <c r="C84" s="14" t="s">
        <v>160</v>
      </c>
      <c r="D84" s="13" t="s">
        <v>161</v>
      </c>
      <c r="E84" s="17" t="s">
        <v>162</v>
      </c>
      <c r="F84" s="12" t="s">
        <v>163</v>
      </c>
      <c r="G84" s="11"/>
    </row>
    <row r="85" spans="2:7" x14ac:dyDescent="0.25">
      <c r="B85" s="20" t="s">
        <v>149</v>
      </c>
      <c r="C85" s="21" t="s">
        <v>149</v>
      </c>
      <c r="D85" s="20" t="s">
        <v>149</v>
      </c>
      <c r="E85" s="19" t="s">
        <v>149</v>
      </c>
      <c r="F85" s="18" t="s">
        <v>149</v>
      </c>
    </row>
    <row r="88" spans="2:7" x14ac:dyDescent="0.25">
      <c r="B88" s="3" t="s">
        <v>164</v>
      </c>
    </row>
    <row r="89" spans="2:7" x14ac:dyDescent="0.25">
      <c r="B89" s="3"/>
    </row>
    <row r="90" spans="2:7" x14ac:dyDescent="0.25">
      <c r="B90" s="3" t="s">
        <v>165</v>
      </c>
    </row>
    <row r="91" spans="2:7" x14ac:dyDescent="0.25">
      <c r="B91" s="13" t="s">
        <v>166</v>
      </c>
      <c r="C91" s="14" t="s">
        <v>167</v>
      </c>
      <c r="D91" s="3"/>
    </row>
    <row r="92" spans="2:7" x14ac:dyDescent="0.25">
      <c r="B92" s="105" t="s">
        <v>149</v>
      </c>
      <c r="C92" s="6" t="s">
        <v>149</v>
      </c>
    </row>
    <row r="94" spans="2:7" x14ac:dyDescent="0.25">
      <c r="B94" s="13" t="s">
        <v>168</v>
      </c>
      <c r="C94" s="14" t="s">
        <v>167</v>
      </c>
    </row>
    <row r="95" spans="2:7" x14ac:dyDescent="0.25">
      <c r="B95" s="105" t="s">
        <v>149</v>
      </c>
      <c r="C95" s="6" t="s">
        <v>149</v>
      </c>
    </row>
    <row r="97" spans="2:7" x14ac:dyDescent="0.25">
      <c r="B97" s="13" t="s">
        <v>149</v>
      </c>
      <c r="C97" s="14" t="s">
        <v>149</v>
      </c>
    </row>
    <row r="98" spans="2:7" x14ac:dyDescent="0.25">
      <c r="B98" s="105" t="s">
        <v>149</v>
      </c>
      <c r="C98" s="6" t="s">
        <v>149</v>
      </c>
    </row>
    <row r="100" spans="2:7" x14ac:dyDescent="0.25">
      <c r="B100" s="17" t="s">
        <v>169</v>
      </c>
      <c r="C100" s="14" t="s">
        <v>170</v>
      </c>
    </row>
    <row r="101" spans="2:7" x14ac:dyDescent="0.25">
      <c r="B101" s="16" t="s">
        <v>149</v>
      </c>
      <c r="C101" s="6" t="s">
        <v>149</v>
      </c>
    </row>
    <row r="103" spans="2:7" x14ac:dyDescent="0.25">
      <c r="B103" s="13" t="s">
        <v>171</v>
      </c>
      <c r="C103" s="14" t="s">
        <v>149</v>
      </c>
    </row>
    <row r="105" spans="2:7" x14ac:dyDescent="0.25">
      <c r="B105" s="13" t="s">
        <v>172</v>
      </c>
      <c r="C105" s="23">
        <v>45322</v>
      </c>
      <c r="D105" s="105"/>
      <c r="E105" s="16"/>
      <c r="F105" s="22"/>
    </row>
    <row r="106" spans="2:7" x14ac:dyDescent="0.25">
      <c r="B106" s="13" t="s">
        <v>159</v>
      </c>
      <c r="C106" s="14" t="s">
        <v>160</v>
      </c>
      <c r="D106" s="13" t="s">
        <v>161</v>
      </c>
      <c r="E106" s="17" t="s">
        <v>162</v>
      </c>
      <c r="F106" s="12" t="s">
        <v>163</v>
      </c>
      <c r="G106" s="11"/>
    </row>
    <row r="107" spans="2:7" x14ac:dyDescent="0.25">
      <c r="B107" s="20" t="s">
        <v>149</v>
      </c>
      <c r="C107" s="21" t="s">
        <v>149</v>
      </c>
      <c r="D107" s="20" t="s">
        <v>149</v>
      </c>
      <c r="E107" s="19" t="s">
        <v>149</v>
      </c>
      <c r="F107" s="18" t="s">
        <v>149</v>
      </c>
    </row>
    <row r="108" spans="2:7" x14ac:dyDescent="0.25">
      <c r="B108" s="3" t="s">
        <v>164</v>
      </c>
    </row>
    <row r="109" spans="2:7" x14ac:dyDescent="0.25">
      <c r="B109" s="3"/>
    </row>
    <row r="110" spans="2:7" x14ac:dyDescent="0.25">
      <c r="B110" s="3" t="s">
        <v>165</v>
      </c>
    </row>
    <row r="111" spans="2:7" x14ac:dyDescent="0.25">
      <c r="B111" s="13" t="s">
        <v>166</v>
      </c>
      <c r="C111" s="14" t="s">
        <v>167</v>
      </c>
      <c r="D111" s="3"/>
    </row>
    <row r="112" spans="2:7" x14ac:dyDescent="0.25">
      <c r="B112" s="105" t="s">
        <v>149</v>
      </c>
      <c r="C112" s="6" t="s">
        <v>149</v>
      </c>
    </row>
    <row r="114" spans="2:6" x14ac:dyDescent="0.25">
      <c r="B114" s="13" t="s">
        <v>168</v>
      </c>
      <c r="C114" s="14" t="s">
        <v>167</v>
      </c>
    </row>
    <row r="115" spans="2:6" x14ac:dyDescent="0.25">
      <c r="B115" s="105" t="s">
        <v>149</v>
      </c>
      <c r="C115" s="6" t="s">
        <v>149</v>
      </c>
    </row>
    <row r="117" spans="2:6" x14ac:dyDescent="0.25">
      <c r="B117" s="13" t="s">
        <v>149</v>
      </c>
      <c r="C117" s="14" t="s">
        <v>149</v>
      </c>
    </row>
    <row r="118" spans="2:6" x14ac:dyDescent="0.25">
      <c r="B118" s="105" t="s">
        <v>149</v>
      </c>
      <c r="C118" s="6" t="s">
        <v>149</v>
      </c>
    </row>
    <row r="120" spans="2:6" x14ac:dyDescent="0.25">
      <c r="B120" s="17" t="s">
        <v>169</v>
      </c>
      <c r="C120" s="14" t="s">
        <v>170</v>
      </c>
    </row>
    <row r="121" spans="2:6" x14ac:dyDescent="0.25">
      <c r="B121" s="16" t="s">
        <v>149</v>
      </c>
      <c r="C121" s="6" t="s">
        <v>149</v>
      </c>
    </row>
    <row r="123" spans="2:6" x14ac:dyDescent="0.25">
      <c r="B123" s="13" t="s">
        <v>171</v>
      </c>
      <c r="C123" s="14" t="s">
        <v>149</v>
      </c>
    </row>
    <row r="126" spans="2:6" x14ac:dyDescent="0.25">
      <c r="B126" s="3" t="s">
        <v>173</v>
      </c>
    </row>
    <row r="128" spans="2:6" x14ac:dyDescent="0.25">
      <c r="B128" s="13" t="s">
        <v>159</v>
      </c>
      <c r="C128" s="14" t="s">
        <v>174</v>
      </c>
      <c r="D128" s="13" t="s">
        <v>175</v>
      </c>
      <c r="E128" s="13" t="s">
        <v>176</v>
      </c>
      <c r="F128" s="11"/>
    </row>
    <row r="129" spans="2:80" x14ac:dyDescent="0.25">
      <c r="B129" s="105" t="s">
        <v>149</v>
      </c>
      <c r="C129" s="6" t="s">
        <v>149</v>
      </c>
      <c r="D129" s="105" t="s">
        <v>149</v>
      </c>
      <c r="E129" s="105" t="s">
        <v>149</v>
      </c>
    </row>
    <row r="132" spans="2:80" x14ac:dyDescent="0.25">
      <c r="B132" s="3" t="s">
        <v>177</v>
      </c>
      <c r="C132" s="15" t="s">
        <v>149</v>
      </c>
      <c r="D132" s="3"/>
      <c r="E132" s="3"/>
      <c r="F132" s="11"/>
      <c r="G132" s="11"/>
      <c r="H132" s="11"/>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row>
    <row r="134" spans="2:80" x14ac:dyDescent="0.25">
      <c r="B134" s="3" t="s">
        <v>178</v>
      </c>
    </row>
    <row r="136" spans="2:80" x14ac:dyDescent="0.25">
      <c r="B136" s="13" t="s">
        <v>179</v>
      </c>
      <c r="C136" s="14" t="s">
        <v>167</v>
      </c>
      <c r="D136" s="3"/>
    </row>
    <row r="137" spans="2:80" x14ac:dyDescent="0.25">
      <c r="B137" s="105" t="s">
        <v>149</v>
      </c>
      <c r="C137" s="6" t="s">
        <v>149</v>
      </c>
    </row>
    <row r="140" spans="2:80" x14ac:dyDescent="0.25">
      <c r="B140" s="13" t="s">
        <v>180</v>
      </c>
      <c r="C140" s="14" t="s">
        <v>181</v>
      </c>
      <c r="D140" s="3"/>
    </row>
    <row r="141" spans="2:80" x14ac:dyDescent="0.25">
      <c r="B141" s="105" t="s">
        <v>149</v>
      </c>
      <c r="C141" s="6" t="s">
        <v>149</v>
      </c>
    </row>
    <row r="144" spans="2:80" x14ac:dyDescent="0.25">
      <c r="B144" s="3" t="s">
        <v>182</v>
      </c>
    </row>
    <row r="147" spans="2:80" x14ac:dyDescent="0.25">
      <c r="B147" s="3" t="s">
        <v>183</v>
      </c>
    </row>
    <row r="149" spans="2:80" x14ac:dyDescent="0.25">
      <c r="B149" s="13" t="s">
        <v>159</v>
      </c>
      <c r="C149" s="14" t="s">
        <v>184</v>
      </c>
      <c r="D149" s="13" t="s">
        <v>174</v>
      </c>
      <c r="E149" s="13" t="s">
        <v>175</v>
      </c>
      <c r="F149" s="12" t="s">
        <v>176</v>
      </c>
      <c r="G149" s="11"/>
    </row>
    <row r="150" spans="2:80" x14ac:dyDescent="0.25">
      <c r="B150" s="105" t="s">
        <v>149</v>
      </c>
      <c r="C150" s="6" t="s">
        <v>149</v>
      </c>
      <c r="D150" s="105" t="s">
        <v>149</v>
      </c>
      <c r="E150" s="105" t="s">
        <v>149</v>
      </c>
      <c r="F150" s="10" t="s">
        <v>149</v>
      </c>
    </row>
    <row r="153" spans="2:80" x14ac:dyDescent="0.25">
      <c r="B153" s="3" t="s">
        <v>177</v>
      </c>
      <c r="C153" s="15" t="s">
        <v>149</v>
      </c>
      <c r="D153" s="3"/>
      <c r="E153" s="3"/>
      <c r="F153" s="11"/>
      <c r="G153" s="11"/>
      <c r="H153" s="11"/>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x14ac:dyDescent="0.25">
      <c r="B155" s="3" t="s">
        <v>178</v>
      </c>
    </row>
    <row r="157" spans="2:80" x14ac:dyDescent="0.25">
      <c r="B157" s="13" t="s">
        <v>179</v>
      </c>
      <c r="C157" s="14" t="s">
        <v>167</v>
      </c>
      <c r="D157" s="3"/>
    </row>
    <row r="158" spans="2:80" x14ac:dyDescent="0.25">
      <c r="B158" s="105" t="s">
        <v>149</v>
      </c>
      <c r="C158" s="6" t="s">
        <v>149</v>
      </c>
    </row>
    <row r="161" spans="2:7" x14ac:dyDescent="0.25">
      <c r="B161" s="13" t="s">
        <v>180</v>
      </c>
      <c r="C161" s="14" t="s">
        <v>181</v>
      </c>
      <c r="D161" s="3"/>
    </row>
    <row r="162" spans="2:7" x14ac:dyDescent="0.25">
      <c r="B162" s="105" t="s">
        <v>149</v>
      </c>
      <c r="C162" s="6" t="s">
        <v>149</v>
      </c>
    </row>
    <row r="165" spans="2:7" x14ac:dyDescent="0.25">
      <c r="B165" s="3" t="s">
        <v>182</v>
      </c>
    </row>
    <row r="168" spans="2:7" x14ac:dyDescent="0.25">
      <c r="B168" s="3" t="s">
        <v>185</v>
      </c>
    </row>
    <row r="169" spans="2:7" x14ac:dyDescent="0.25">
      <c r="B169" s="13" t="s">
        <v>159</v>
      </c>
      <c r="C169" s="14" t="s">
        <v>186</v>
      </c>
      <c r="D169" s="13" t="s">
        <v>187</v>
      </c>
      <c r="E169" s="13" t="s">
        <v>188</v>
      </c>
      <c r="F169" s="12" t="s">
        <v>189</v>
      </c>
      <c r="G169" s="11"/>
    </row>
    <row r="170" spans="2:7" x14ac:dyDescent="0.25">
      <c r="B170" s="105" t="s">
        <v>149</v>
      </c>
      <c r="C170" s="6" t="s">
        <v>149</v>
      </c>
      <c r="D170" s="105" t="s">
        <v>149</v>
      </c>
      <c r="E170" s="105" t="s">
        <v>149</v>
      </c>
      <c r="F170" s="10" t="s">
        <v>149</v>
      </c>
    </row>
    <row r="171" spans="2:7" x14ac:dyDescent="0.25">
      <c r="B171" s="2" t="s">
        <v>190</v>
      </c>
    </row>
  </sheetData>
  <mergeCells count="3">
    <mergeCell ref="B1:E1"/>
    <mergeCell ref="C3:C7"/>
    <mergeCell ref="D3:D7"/>
  </mergeCells>
  <hyperlinks>
    <hyperlink ref="A1" location="Index!A1" display="Index" xr:uid="{5F00530B-7CF2-41A6-9E06-6DB429FAEA9D}"/>
  </hyperlink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7D66A-90FD-4262-8C6F-AAEA13579321}">
  <sheetPr codeName="Sheet27"/>
  <dimension ref="A1:CB203"/>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55</v>
      </c>
      <c r="C1" s="206"/>
      <c r="D1" s="206"/>
      <c r="E1" s="206"/>
    </row>
    <row r="3" spans="1:9" ht="15" customHeight="1" x14ac:dyDescent="0.25">
      <c r="B3" s="35" t="s">
        <v>1028</v>
      </c>
      <c r="C3" s="207"/>
      <c r="D3" s="208"/>
    </row>
    <row r="4" spans="1:9" ht="30" customHeight="1" x14ac:dyDescent="0.25">
      <c r="B4" s="39" t="s">
        <v>1029</v>
      </c>
      <c r="C4" s="207"/>
      <c r="D4" s="208"/>
    </row>
    <row r="5" spans="1:9" ht="15" customHeight="1" x14ac:dyDescent="0.25">
      <c r="B5" s="39" t="s">
        <v>115</v>
      </c>
      <c r="C5" s="207"/>
      <c r="D5" s="208"/>
    </row>
    <row r="6" spans="1:9" ht="15" customHeight="1" x14ac:dyDescent="0.25">
      <c r="B6" s="109" t="s">
        <v>1030</v>
      </c>
      <c r="C6" s="207"/>
      <c r="D6" s="208"/>
    </row>
    <row r="7" spans="1:9" ht="30" customHeight="1" x14ac:dyDescent="0.25">
      <c r="B7" s="109" t="s">
        <v>1031</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1246800</v>
      </c>
      <c r="G15" s="5">
        <v>18235.07</v>
      </c>
      <c r="H15" s="5">
        <v>6.86</v>
      </c>
    </row>
    <row r="16" spans="1:9" x14ac:dyDescent="0.25">
      <c r="B16" s="2" t="s">
        <v>1986</v>
      </c>
      <c r="C16" s="4" t="s">
        <v>140</v>
      </c>
      <c r="D16" s="2" t="s">
        <v>222</v>
      </c>
      <c r="E16" s="2" t="s">
        <v>223</v>
      </c>
      <c r="F16" s="5">
        <v>482000</v>
      </c>
      <c r="G16" s="5">
        <v>13752.67</v>
      </c>
      <c r="H16" s="5">
        <v>5.17</v>
      </c>
    </row>
    <row r="17" spans="2:8" x14ac:dyDescent="0.25">
      <c r="B17" s="2" t="s">
        <v>1964</v>
      </c>
      <c r="C17" s="4" t="s">
        <v>140</v>
      </c>
      <c r="D17" s="2" t="s">
        <v>220</v>
      </c>
      <c r="E17" s="2" t="s">
        <v>224</v>
      </c>
      <c r="F17" s="5">
        <v>900000</v>
      </c>
      <c r="G17" s="5">
        <v>9253.35</v>
      </c>
      <c r="H17" s="5">
        <v>3.48</v>
      </c>
    </row>
    <row r="18" spans="2:8" x14ac:dyDescent="0.25">
      <c r="B18" s="2" t="s">
        <v>1983</v>
      </c>
      <c r="C18" s="4" t="s">
        <v>140</v>
      </c>
      <c r="D18" s="2" t="s">
        <v>225</v>
      </c>
      <c r="E18" s="2" t="s">
        <v>228</v>
      </c>
      <c r="F18" s="5">
        <v>195229</v>
      </c>
      <c r="G18" s="5">
        <v>7449.84</v>
      </c>
      <c r="H18" s="5">
        <v>2.8</v>
      </c>
    </row>
    <row r="19" spans="2:8" x14ac:dyDescent="0.25">
      <c r="B19" s="2" t="s">
        <v>1952</v>
      </c>
      <c r="C19" s="4" t="s">
        <v>140</v>
      </c>
      <c r="D19" s="2" t="s">
        <v>220</v>
      </c>
      <c r="E19" s="2" t="s">
        <v>236</v>
      </c>
      <c r="F19" s="5">
        <v>340000</v>
      </c>
      <c r="G19" s="5">
        <v>6205.85</v>
      </c>
      <c r="H19" s="5">
        <v>2.33</v>
      </c>
    </row>
    <row r="20" spans="2:8" x14ac:dyDescent="0.25">
      <c r="B20" s="2" t="s">
        <v>1984</v>
      </c>
      <c r="C20" s="4" t="s">
        <v>140</v>
      </c>
      <c r="D20" s="2" t="s">
        <v>231</v>
      </c>
      <c r="E20" s="2" t="s">
        <v>232</v>
      </c>
      <c r="F20" s="5">
        <v>1400000</v>
      </c>
      <c r="G20" s="5">
        <v>6181.7</v>
      </c>
      <c r="H20" s="5">
        <v>2.3199999999999998</v>
      </c>
    </row>
    <row r="21" spans="2:8" x14ac:dyDescent="0.25">
      <c r="B21" s="2" t="s">
        <v>1980</v>
      </c>
      <c r="C21" s="4" t="s">
        <v>140</v>
      </c>
      <c r="D21" s="2" t="s">
        <v>242</v>
      </c>
      <c r="E21" s="2" t="s">
        <v>270</v>
      </c>
      <c r="F21" s="5">
        <v>238000</v>
      </c>
      <c r="G21" s="5">
        <v>6055.43</v>
      </c>
      <c r="H21" s="5">
        <v>2.2799999999999998</v>
      </c>
    </row>
    <row r="22" spans="2:8" x14ac:dyDescent="0.25">
      <c r="B22" s="2" t="s">
        <v>2729</v>
      </c>
      <c r="C22" s="4" t="s">
        <v>140</v>
      </c>
      <c r="D22" s="2" t="s">
        <v>244</v>
      </c>
      <c r="E22" s="2" t="s">
        <v>670</v>
      </c>
      <c r="F22" s="5">
        <v>500000</v>
      </c>
      <c r="G22" s="5">
        <v>6038.25</v>
      </c>
      <c r="H22" s="5">
        <v>2.27</v>
      </c>
    </row>
    <row r="23" spans="2:8" x14ac:dyDescent="0.25">
      <c r="B23" s="2" t="s">
        <v>2553</v>
      </c>
      <c r="C23" s="4" t="s">
        <v>140</v>
      </c>
      <c r="D23" s="2" t="s">
        <v>225</v>
      </c>
      <c r="E23" s="2" t="s">
        <v>237</v>
      </c>
      <c r="F23" s="5">
        <v>72000</v>
      </c>
      <c r="G23" s="5">
        <v>6014.27</v>
      </c>
      <c r="H23" s="5">
        <v>2.2599999999999998</v>
      </c>
    </row>
    <row r="24" spans="2:8" x14ac:dyDescent="0.25">
      <c r="B24" s="2" t="s">
        <v>2686</v>
      </c>
      <c r="C24" s="4" t="s">
        <v>140</v>
      </c>
      <c r="D24" s="2" t="s">
        <v>266</v>
      </c>
      <c r="E24" s="2" t="s">
        <v>583</v>
      </c>
      <c r="F24" s="5">
        <v>165000</v>
      </c>
      <c r="G24" s="5">
        <v>5909.48</v>
      </c>
      <c r="H24" s="5">
        <v>2.2200000000000002</v>
      </c>
    </row>
    <row r="25" spans="2:8" x14ac:dyDescent="0.25">
      <c r="B25" s="2" t="s">
        <v>2737</v>
      </c>
      <c r="C25" s="4" t="s">
        <v>140</v>
      </c>
      <c r="D25" s="2" t="s">
        <v>261</v>
      </c>
      <c r="E25" s="2" t="s">
        <v>694</v>
      </c>
      <c r="F25" s="5">
        <v>753121</v>
      </c>
      <c r="G25" s="5">
        <v>5908.99</v>
      </c>
      <c r="H25" s="5">
        <v>2.2200000000000002</v>
      </c>
    </row>
    <row r="26" spans="2:8" x14ac:dyDescent="0.25">
      <c r="B26" s="2" t="s">
        <v>2707</v>
      </c>
      <c r="C26" s="4" t="s">
        <v>140</v>
      </c>
      <c r="D26" s="2" t="s">
        <v>238</v>
      </c>
      <c r="E26" s="2" t="s">
        <v>612</v>
      </c>
      <c r="F26" s="5">
        <v>478039</v>
      </c>
      <c r="G26" s="5">
        <v>5828.01</v>
      </c>
      <c r="H26" s="5">
        <v>2.19</v>
      </c>
    </row>
    <row r="27" spans="2:8" x14ac:dyDescent="0.25">
      <c r="B27" s="2" t="s">
        <v>1979</v>
      </c>
      <c r="C27" s="4" t="s">
        <v>140</v>
      </c>
      <c r="D27" s="2" t="s">
        <v>263</v>
      </c>
      <c r="E27" s="2" t="s">
        <v>421</v>
      </c>
      <c r="F27" s="5">
        <v>90000</v>
      </c>
      <c r="G27" s="5">
        <v>5811.62</v>
      </c>
      <c r="H27" s="5">
        <v>2.1800000000000002</v>
      </c>
    </row>
    <row r="28" spans="2:8" x14ac:dyDescent="0.25">
      <c r="B28" s="2" t="s">
        <v>2552</v>
      </c>
      <c r="C28" s="4" t="s">
        <v>140</v>
      </c>
      <c r="D28" s="2" t="s">
        <v>234</v>
      </c>
      <c r="E28" s="2" t="s">
        <v>235</v>
      </c>
      <c r="F28" s="5">
        <v>160000</v>
      </c>
      <c r="G28" s="5">
        <v>5567.6</v>
      </c>
      <c r="H28" s="5">
        <v>2.09</v>
      </c>
    </row>
    <row r="29" spans="2:8" x14ac:dyDescent="0.25">
      <c r="B29" s="2" t="s">
        <v>1975</v>
      </c>
      <c r="C29" s="4" t="s">
        <v>140</v>
      </c>
      <c r="D29" s="2" t="s">
        <v>220</v>
      </c>
      <c r="E29" s="2" t="s">
        <v>227</v>
      </c>
      <c r="F29" s="5">
        <v>2800000</v>
      </c>
      <c r="G29" s="5">
        <v>5553.8</v>
      </c>
      <c r="H29" s="5">
        <v>2.09</v>
      </c>
    </row>
    <row r="30" spans="2:8" x14ac:dyDescent="0.25">
      <c r="B30" s="2" t="s">
        <v>2551</v>
      </c>
      <c r="C30" s="4" t="s">
        <v>140</v>
      </c>
      <c r="D30" s="2" t="s">
        <v>220</v>
      </c>
      <c r="E30" s="2" t="s">
        <v>233</v>
      </c>
      <c r="F30" s="5">
        <v>473000</v>
      </c>
      <c r="G30" s="5">
        <v>5050.46</v>
      </c>
      <c r="H30" s="5">
        <v>1.9</v>
      </c>
    </row>
    <row r="31" spans="2:8" x14ac:dyDescent="0.25">
      <c r="B31" s="2" t="s">
        <v>1966</v>
      </c>
      <c r="C31" s="4" t="s">
        <v>140</v>
      </c>
      <c r="D31" s="2" t="s">
        <v>278</v>
      </c>
      <c r="E31" s="2" t="s">
        <v>279</v>
      </c>
      <c r="F31" s="5">
        <v>130000</v>
      </c>
      <c r="G31" s="5">
        <v>4930.51</v>
      </c>
      <c r="H31" s="5">
        <v>1.85</v>
      </c>
    </row>
    <row r="32" spans="2:8" x14ac:dyDescent="0.25">
      <c r="B32" s="2" t="s">
        <v>1962</v>
      </c>
      <c r="C32" s="4" t="s">
        <v>140</v>
      </c>
      <c r="D32" s="2" t="s">
        <v>229</v>
      </c>
      <c r="E32" s="2" t="s">
        <v>230</v>
      </c>
      <c r="F32" s="5">
        <v>128000</v>
      </c>
      <c r="G32" s="5">
        <v>4732.8599999999997</v>
      </c>
      <c r="H32" s="5">
        <v>1.78</v>
      </c>
    </row>
    <row r="33" spans="2:8" x14ac:dyDescent="0.25">
      <c r="B33" s="2" t="s">
        <v>2736</v>
      </c>
      <c r="C33" s="4" t="s">
        <v>140</v>
      </c>
      <c r="D33" s="2" t="s">
        <v>396</v>
      </c>
      <c r="E33" s="2" t="s">
        <v>678</v>
      </c>
      <c r="F33" s="5">
        <v>120000</v>
      </c>
      <c r="G33" s="5">
        <v>4607.5200000000004</v>
      </c>
      <c r="H33" s="5">
        <v>1.73</v>
      </c>
    </row>
    <row r="34" spans="2:8" x14ac:dyDescent="0.25">
      <c r="B34" s="2" t="s">
        <v>1981</v>
      </c>
      <c r="C34" s="4" t="s">
        <v>140</v>
      </c>
      <c r="D34" s="2" t="s">
        <v>246</v>
      </c>
      <c r="E34" s="2" t="s">
        <v>422</v>
      </c>
      <c r="F34" s="5">
        <v>300000</v>
      </c>
      <c r="G34" s="5">
        <v>4510.05</v>
      </c>
      <c r="H34" s="5">
        <v>1.7</v>
      </c>
    </row>
    <row r="35" spans="2:8" x14ac:dyDescent="0.25">
      <c r="B35" s="2" t="s">
        <v>2681</v>
      </c>
      <c r="C35" s="4" t="s">
        <v>140</v>
      </c>
      <c r="D35" s="2" t="s">
        <v>261</v>
      </c>
      <c r="E35" s="2" t="s">
        <v>577</v>
      </c>
      <c r="F35" s="5">
        <v>1000000</v>
      </c>
      <c r="G35" s="5">
        <v>4432.5</v>
      </c>
      <c r="H35" s="5">
        <v>1.67</v>
      </c>
    </row>
    <row r="36" spans="2:8" x14ac:dyDescent="0.25">
      <c r="B36" s="2" t="s">
        <v>2678</v>
      </c>
      <c r="C36" s="4" t="s">
        <v>140</v>
      </c>
      <c r="D36" s="2" t="s">
        <v>220</v>
      </c>
      <c r="E36" s="2" t="s">
        <v>569</v>
      </c>
      <c r="F36" s="5">
        <v>1700000</v>
      </c>
      <c r="G36" s="5">
        <v>4429.3500000000004</v>
      </c>
      <c r="H36" s="5">
        <v>1.67</v>
      </c>
    </row>
    <row r="37" spans="2:8" x14ac:dyDescent="0.25">
      <c r="B37" s="2" t="s">
        <v>2668</v>
      </c>
      <c r="C37" s="4" t="s">
        <v>140</v>
      </c>
      <c r="D37" s="2" t="s">
        <v>261</v>
      </c>
      <c r="E37" s="2" t="s">
        <v>544</v>
      </c>
      <c r="F37" s="5">
        <v>614200</v>
      </c>
      <c r="G37" s="5">
        <v>4393.68</v>
      </c>
      <c r="H37" s="5">
        <v>1.65</v>
      </c>
    </row>
    <row r="38" spans="2:8" x14ac:dyDescent="0.25">
      <c r="B38" s="2" t="s">
        <v>805</v>
      </c>
      <c r="C38" s="4" t="s">
        <v>140</v>
      </c>
      <c r="D38" s="2" t="s">
        <v>248</v>
      </c>
      <c r="E38" s="2" t="s">
        <v>806</v>
      </c>
      <c r="F38" s="5">
        <v>3000000</v>
      </c>
      <c r="G38" s="5">
        <v>4327.5</v>
      </c>
      <c r="H38" s="5">
        <v>1.63</v>
      </c>
    </row>
    <row r="39" spans="2:8" x14ac:dyDescent="0.25">
      <c r="B39" s="2" t="s">
        <v>1032</v>
      </c>
      <c r="C39" s="4" t="s">
        <v>140</v>
      </c>
      <c r="D39" s="2" t="s">
        <v>332</v>
      </c>
      <c r="E39" s="2" t="s">
        <v>1033</v>
      </c>
      <c r="F39" s="5">
        <v>700000</v>
      </c>
      <c r="G39" s="5">
        <v>4190.8999999999996</v>
      </c>
      <c r="H39" s="5">
        <v>1.58</v>
      </c>
    </row>
    <row r="40" spans="2:8" x14ac:dyDescent="0.25">
      <c r="B40" s="2" t="s">
        <v>2627</v>
      </c>
      <c r="C40" s="4" t="s">
        <v>140</v>
      </c>
      <c r="D40" s="2" t="s">
        <v>371</v>
      </c>
      <c r="E40" s="2" t="s">
        <v>403</v>
      </c>
      <c r="F40" s="5">
        <v>1600000</v>
      </c>
      <c r="G40" s="5">
        <v>4148.8</v>
      </c>
      <c r="H40" s="5">
        <v>1.56</v>
      </c>
    </row>
    <row r="41" spans="2:8" x14ac:dyDescent="0.25">
      <c r="B41" s="2" t="s">
        <v>2863</v>
      </c>
      <c r="C41" s="4" t="s">
        <v>140</v>
      </c>
      <c r="D41" s="2" t="s">
        <v>261</v>
      </c>
      <c r="E41" s="2" t="s">
        <v>1034</v>
      </c>
      <c r="F41" s="5">
        <v>400000</v>
      </c>
      <c r="G41" s="5">
        <v>3938.8</v>
      </c>
      <c r="H41" s="5">
        <v>1.48</v>
      </c>
    </row>
    <row r="42" spans="2:8" x14ac:dyDescent="0.25">
      <c r="B42" s="2" t="s">
        <v>2733</v>
      </c>
      <c r="C42" s="4" t="s">
        <v>140</v>
      </c>
      <c r="D42" s="2" t="s">
        <v>288</v>
      </c>
      <c r="E42" s="2" t="s">
        <v>675</v>
      </c>
      <c r="F42" s="5">
        <v>60000</v>
      </c>
      <c r="G42" s="5">
        <v>3811.77</v>
      </c>
      <c r="H42" s="5">
        <v>1.43</v>
      </c>
    </row>
    <row r="43" spans="2:8" x14ac:dyDescent="0.25">
      <c r="B43" s="2" t="s">
        <v>1970</v>
      </c>
      <c r="C43" s="4" t="s">
        <v>140</v>
      </c>
      <c r="D43" s="2" t="s">
        <v>229</v>
      </c>
      <c r="E43" s="2" t="s">
        <v>269</v>
      </c>
      <c r="F43" s="5">
        <v>343100</v>
      </c>
      <c r="G43" s="5">
        <v>3761.75</v>
      </c>
      <c r="H43" s="5">
        <v>1.41</v>
      </c>
    </row>
    <row r="44" spans="2:8" x14ac:dyDescent="0.25">
      <c r="B44" s="2" t="s">
        <v>2651</v>
      </c>
      <c r="C44" s="4" t="s">
        <v>140</v>
      </c>
      <c r="D44" s="2" t="s">
        <v>242</v>
      </c>
      <c r="E44" s="2" t="s">
        <v>511</v>
      </c>
      <c r="F44" s="5">
        <v>348451</v>
      </c>
      <c r="G44" s="5">
        <v>3547.93</v>
      </c>
      <c r="H44" s="5">
        <v>1.33</v>
      </c>
    </row>
    <row r="45" spans="2:8" x14ac:dyDescent="0.25">
      <c r="B45" s="2" t="s">
        <v>2811</v>
      </c>
      <c r="C45" s="4" t="s">
        <v>140</v>
      </c>
      <c r="D45" s="2" t="s">
        <v>704</v>
      </c>
      <c r="E45" s="2" t="s">
        <v>799</v>
      </c>
      <c r="F45" s="5">
        <v>300000</v>
      </c>
      <c r="G45" s="5">
        <v>3492.6</v>
      </c>
      <c r="H45" s="5">
        <v>1.31</v>
      </c>
    </row>
    <row r="46" spans="2:8" x14ac:dyDescent="0.25">
      <c r="B46" s="2" t="s">
        <v>2671</v>
      </c>
      <c r="C46" s="4" t="s">
        <v>140</v>
      </c>
      <c r="D46" s="2" t="s">
        <v>220</v>
      </c>
      <c r="E46" s="2" t="s">
        <v>549</v>
      </c>
      <c r="F46" s="5">
        <v>1498800</v>
      </c>
      <c r="G46" s="5">
        <v>3432.25</v>
      </c>
      <c r="H46" s="5">
        <v>1.29</v>
      </c>
    </row>
    <row r="47" spans="2:8" x14ac:dyDescent="0.25">
      <c r="B47" s="2" t="s">
        <v>1943</v>
      </c>
      <c r="C47" s="4" t="s">
        <v>140</v>
      </c>
      <c r="D47" s="2" t="s">
        <v>246</v>
      </c>
      <c r="E47" s="2" t="s">
        <v>325</v>
      </c>
      <c r="F47" s="5">
        <v>500000</v>
      </c>
      <c r="G47" s="5">
        <v>3379.25</v>
      </c>
      <c r="H47" s="5">
        <v>1.27</v>
      </c>
    </row>
    <row r="48" spans="2:8" x14ac:dyDescent="0.25">
      <c r="B48" s="2" t="s">
        <v>2864</v>
      </c>
      <c r="C48" s="4" t="s">
        <v>140</v>
      </c>
      <c r="D48" s="2" t="s">
        <v>250</v>
      </c>
      <c r="E48" s="2" t="s">
        <v>1035</v>
      </c>
      <c r="F48" s="5">
        <v>600000</v>
      </c>
      <c r="G48" s="5">
        <v>3367.5</v>
      </c>
      <c r="H48" s="5">
        <v>1.27</v>
      </c>
    </row>
    <row r="49" spans="2:8" x14ac:dyDescent="0.25">
      <c r="B49" s="2" t="s">
        <v>2705</v>
      </c>
      <c r="C49" s="4" t="s">
        <v>140</v>
      </c>
      <c r="D49" s="2" t="s">
        <v>419</v>
      </c>
      <c r="E49" s="2" t="s">
        <v>608</v>
      </c>
      <c r="F49" s="5">
        <v>110000</v>
      </c>
      <c r="G49" s="5">
        <v>3281.58</v>
      </c>
      <c r="H49" s="5">
        <v>1.23</v>
      </c>
    </row>
    <row r="50" spans="2:8" x14ac:dyDescent="0.25">
      <c r="B50" s="2" t="s">
        <v>2865</v>
      </c>
      <c r="C50" s="4" t="s">
        <v>140</v>
      </c>
      <c r="D50" s="2" t="s">
        <v>234</v>
      </c>
      <c r="E50" s="2" t="s">
        <v>1036</v>
      </c>
      <c r="F50" s="5">
        <v>405770</v>
      </c>
      <c r="G50" s="5">
        <v>3227.09</v>
      </c>
      <c r="H50" s="5">
        <v>1.21</v>
      </c>
    </row>
    <row r="51" spans="2:8" x14ac:dyDescent="0.25">
      <c r="B51" s="2" t="s">
        <v>632</v>
      </c>
      <c r="C51" s="4" t="s">
        <v>140</v>
      </c>
      <c r="D51" s="2" t="s">
        <v>278</v>
      </c>
      <c r="E51" s="2" t="s">
        <v>633</v>
      </c>
      <c r="F51" s="5">
        <v>1976309</v>
      </c>
      <c r="G51" s="5">
        <v>3226.32</v>
      </c>
      <c r="H51" s="5">
        <v>1.21</v>
      </c>
    </row>
    <row r="52" spans="2:8" x14ac:dyDescent="0.25">
      <c r="B52" s="2" t="s">
        <v>1951</v>
      </c>
      <c r="C52" s="4" t="s">
        <v>140</v>
      </c>
      <c r="D52" s="2" t="s">
        <v>280</v>
      </c>
      <c r="E52" s="2" t="s">
        <v>281</v>
      </c>
      <c r="F52" s="5">
        <v>385000</v>
      </c>
      <c r="G52" s="5">
        <v>3201.28</v>
      </c>
      <c r="H52" s="5">
        <v>1.2</v>
      </c>
    </row>
    <row r="53" spans="2:8" x14ac:dyDescent="0.25">
      <c r="B53" s="2" t="s">
        <v>2698</v>
      </c>
      <c r="C53" s="4" t="s">
        <v>140</v>
      </c>
      <c r="D53" s="2" t="s">
        <v>248</v>
      </c>
      <c r="E53" s="2" t="s">
        <v>595</v>
      </c>
      <c r="F53" s="5">
        <v>284700</v>
      </c>
      <c r="G53" s="5">
        <v>3189.35</v>
      </c>
      <c r="H53" s="5">
        <v>1.2</v>
      </c>
    </row>
    <row r="54" spans="2:8" x14ac:dyDescent="0.25">
      <c r="B54" s="2" t="s">
        <v>2695</v>
      </c>
      <c r="C54" s="4" t="s">
        <v>140</v>
      </c>
      <c r="D54" s="2" t="s">
        <v>371</v>
      </c>
      <c r="E54" s="2" t="s">
        <v>592</v>
      </c>
      <c r="F54" s="5">
        <v>300000</v>
      </c>
      <c r="G54" s="5">
        <v>3120</v>
      </c>
      <c r="H54" s="5">
        <v>1.17</v>
      </c>
    </row>
    <row r="55" spans="2:8" x14ac:dyDescent="0.25">
      <c r="B55" s="2" t="s">
        <v>2594</v>
      </c>
      <c r="C55" s="4" t="s">
        <v>140</v>
      </c>
      <c r="D55" s="2" t="s">
        <v>248</v>
      </c>
      <c r="E55" s="2" t="s">
        <v>330</v>
      </c>
      <c r="F55" s="5">
        <v>460000</v>
      </c>
      <c r="G55" s="5">
        <v>3094.88</v>
      </c>
      <c r="H55" s="5">
        <v>1.1599999999999999</v>
      </c>
    </row>
    <row r="56" spans="2:8" x14ac:dyDescent="0.25">
      <c r="B56" s="2" t="s">
        <v>2866</v>
      </c>
      <c r="C56" s="4" t="s">
        <v>140</v>
      </c>
      <c r="D56" s="2" t="s">
        <v>248</v>
      </c>
      <c r="E56" s="2" t="s">
        <v>1037</v>
      </c>
      <c r="F56" s="5">
        <v>70000</v>
      </c>
      <c r="G56" s="5">
        <v>3026.1</v>
      </c>
      <c r="H56" s="5">
        <v>1.1399999999999999</v>
      </c>
    </row>
    <row r="57" spans="2:8" x14ac:dyDescent="0.25">
      <c r="B57" s="2" t="s">
        <v>2684</v>
      </c>
      <c r="C57" s="4" t="s">
        <v>140</v>
      </c>
      <c r="D57" s="2" t="s">
        <v>240</v>
      </c>
      <c r="E57" s="2" t="s">
        <v>580</v>
      </c>
      <c r="F57" s="5">
        <v>1300000</v>
      </c>
      <c r="G57" s="5">
        <v>2967.25</v>
      </c>
      <c r="H57" s="5">
        <v>1.1200000000000001</v>
      </c>
    </row>
    <row r="58" spans="2:8" x14ac:dyDescent="0.25">
      <c r="B58" s="2" t="s">
        <v>2626</v>
      </c>
      <c r="C58" s="4" t="s">
        <v>140</v>
      </c>
      <c r="D58" s="2" t="s">
        <v>229</v>
      </c>
      <c r="E58" s="2" t="s">
        <v>402</v>
      </c>
      <c r="F58" s="5">
        <v>100000</v>
      </c>
      <c r="G58" s="5">
        <v>2957.85</v>
      </c>
      <c r="H58" s="5">
        <v>1.1100000000000001</v>
      </c>
    </row>
    <row r="59" spans="2:8" x14ac:dyDescent="0.25">
      <c r="B59" s="2" t="s">
        <v>2814</v>
      </c>
      <c r="C59" s="4" t="s">
        <v>140</v>
      </c>
      <c r="D59" s="2" t="s">
        <v>248</v>
      </c>
      <c r="E59" s="2" t="s">
        <v>802</v>
      </c>
      <c r="F59" s="5">
        <v>1100000</v>
      </c>
      <c r="G59" s="5">
        <v>2952.4</v>
      </c>
      <c r="H59" s="5">
        <v>1.1100000000000001</v>
      </c>
    </row>
    <row r="60" spans="2:8" x14ac:dyDescent="0.25">
      <c r="B60" s="2" t="s">
        <v>2631</v>
      </c>
      <c r="C60" s="4" t="s">
        <v>140</v>
      </c>
      <c r="D60" s="2" t="s">
        <v>225</v>
      </c>
      <c r="E60" s="2" t="s">
        <v>409</v>
      </c>
      <c r="F60" s="5">
        <v>220000</v>
      </c>
      <c r="G60" s="5">
        <v>2934.03</v>
      </c>
      <c r="H60" s="5">
        <v>1.1000000000000001</v>
      </c>
    </row>
    <row r="61" spans="2:8" x14ac:dyDescent="0.25">
      <c r="B61" s="2" t="s">
        <v>2635</v>
      </c>
      <c r="C61" s="4" t="s">
        <v>140</v>
      </c>
      <c r="D61" s="2" t="s">
        <v>238</v>
      </c>
      <c r="E61" s="2" t="s">
        <v>447</v>
      </c>
      <c r="F61" s="5">
        <v>66000</v>
      </c>
      <c r="G61" s="5">
        <v>2888.36</v>
      </c>
      <c r="H61" s="5">
        <v>1.0900000000000001</v>
      </c>
    </row>
    <row r="62" spans="2:8" x14ac:dyDescent="0.25">
      <c r="B62" s="2" t="s">
        <v>2633</v>
      </c>
      <c r="C62" s="4" t="s">
        <v>140</v>
      </c>
      <c r="D62" s="2" t="s">
        <v>261</v>
      </c>
      <c r="E62" s="2" t="s">
        <v>438</v>
      </c>
      <c r="F62" s="5">
        <v>199650</v>
      </c>
      <c r="G62" s="5">
        <v>2785.02</v>
      </c>
      <c r="H62" s="5">
        <v>1.05</v>
      </c>
    </row>
    <row r="63" spans="2:8" x14ac:dyDescent="0.25">
      <c r="B63" s="2" t="s">
        <v>2550</v>
      </c>
      <c r="C63" s="4" t="s">
        <v>140</v>
      </c>
      <c r="D63" s="2" t="s">
        <v>225</v>
      </c>
      <c r="E63" s="2" t="s">
        <v>226</v>
      </c>
      <c r="F63" s="5">
        <v>160000</v>
      </c>
      <c r="G63" s="5">
        <v>2657.44</v>
      </c>
      <c r="H63" s="5">
        <v>1</v>
      </c>
    </row>
    <row r="64" spans="2:8" x14ac:dyDescent="0.25">
      <c r="B64" s="2" t="s">
        <v>1965</v>
      </c>
      <c r="C64" s="4" t="s">
        <v>140</v>
      </c>
      <c r="D64" s="2" t="s">
        <v>406</v>
      </c>
      <c r="E64" s="2" t="s">
        <v>407</v>
      </c>
      <c r="F64" s="5">
        <v>100000</v>
      </c>
      <c r="G64" s="5">
        <v>2506</v>
      </c>
      <c r="H64" s="5">
        <v>0.94</v>
      </c>
    </row>
    <row r="65" spans="2:8" x14ac:dyDescent="0.25">
      <c r="B65" s="2" t="s">
        <v>2828</v>
      </c>
      <c r="C65" s="4" t="s">
        <v>140</v>
      </c>
      <c r="D65" s="2" t="s">
        <v>406</v>
      </c>
      <c r="E65" s="2" t="s">
        <v>828</v>
      </c>
      <c r="F65" s="5">
        <v>140000</v>
      </c>
      <c r="G65" s="5">
        <v>2260.9299999999998</v>
      </c>
      <c r="H65" s="5">
        <v>0.85</v>
      </c>
    </row>
    <row r="66" spans="2:8" x14ac:dyDescent="0.25">
      <c r="B66" s="2" t="s">
        <v>2867</v>
      </c>
      <c r="C66" s="4" t="s">
        <v>140</v>
      </c>
      <c r="D66" s="2" t="s">
        <v>278</v>
      </c>
      <c r="E66" s="2" t="s">
        <v>1038</v>
      </c>
      <c r="F66" s="5">
        <v>220000</v>
      </c>
      <c r="G66" s="5">
        <v>2207.6999999999998</v>
      </c>
      <c r="H66" s="5">
        <v>0.83</v>
      </c>
    </row>
    <row r="67" spans="2:8" x14ac:dyDescent="0.25">
      <c r="B67" s="2" t="s">
        <v>2818</v>
      </c>
      <c r="C67" s="4" t="s">
        <v>140</v>
      </c>
      <c r="D67" s="2" t="s">
        <v>234</v>
      </c>
      <c r="E67" s="2" t="s">
        <v>808</v>
      </c>
      <c r="F67" s="5">
        <v>150000</v>
      </c>
      <c r="G67" s="5">
        <v>1822.43</v>
      </c>
      <c r="H67" s="5">
        <v>0.69</v>
      </c>
    </row>
    <row r="68" spans="2:8" x14ac:dyDescent="0.25">
      <c r="B68" s="2" t="s">
        <v>2862</v>
      </c>
      <c r="C68" s="4" t="s">
        <v>140</v>
      </c>
      <c r="D68" s="2" t="s">
        <v>313</v>
      </c>
      <c r="E68" s="2" t="s">
        <v>1019</v>
      </c>
      <c r="F68" s="5">
        <v>805423</v>
      </c>
      <c r="G68" s="5">
        <v>1647.9</v>
      </c>
      <c r="H68" s="5">
        <v>0.62</v>
      </c>
    </row>
    <row r="69" spans="2:8" x14ac:dyDescent="0.25">
      <c r="B69" s="2" t="s">
        <v>2634</v>
      </c>
      <c r="C69" s="4" t="s">
        <v>140</v>
      </c>
      <c r="D69" s="2" t="s">
        <v>225</v>
      </c>
      <c r="E69" s="2" t="s">
        <v>444</v>
      </c>
      <c r="F69" s="5">
        <v>22000</v>
      </c>
      <c r="G69" s="5">
        <v>1198.68</v>
      </c>
      <c r="H69" s="5">
        <v>0.45</v>
      </c>
    </row>
    <row r="70" spans="2:8" x14ac:dyDescent="0.25">
      <c r="B70" s="3" t="s">
        <v>2868</v>
      </c>
      <c r="C70" s="4" t="s">
        <v>140</v>
      </c>
      <c r="D70" s="2" t="s">
        <v>261</v>
      </c>
      <c r="E70" s="2" t="s">
        <v>544</v>
      </c>
      <c r="F70" s="5">
        <v>320800</v>
      </c>
      <c r="G70" s="5">
        <v>2264.85</v>
      </c>
      <c r="H70" s="5">
        <v>0.85</v>
      </c>
    </row>
    <row r="71" spans="2:8" x14ac:dyDescent="0.25">
      <c r="B71" s="3" t="s">
        <v>300</v>
      </c>
    </row>
    <row r="72" spans="2:8" x14ac:dyDescent="0.25">
      <c r="B72" s="2" t="s">
        <v>721</v>
      </c>
      <c r="C72" s="4" t="s">
        <v>140</v>
      </c>
      <c r="D72" s="2" t="s">
        <v>250</v>
      </c>
      <c r="E72" s="2" t="s">
        <v>722</v>
      </c>
      <c r="F72" s="5">
        <v>1200000</v>
      </c>
      <c r="G72" s="5">
        <v>4309.8</v>
      </c>
      <c r="H72" s="5">
        <v>1.62</v>
      </c>
    </row>
    <row r="73" spans="2:8" x14ac:dyDescent="0.25">
      <c r="B73" s="3" t="s">
        <v>200</v>
      </c>
      <c r="C73" s="15"/>
      <c r="D73" s="3"/>
      <c r="E73" s="3"/>
      <c r="F73" s="11"/>
      <c r="G73" s="11">
        <f>SUM(G12:G71)</f>
        <v>251669.34999999992</v>
      </c>
      <c r="H73" s="11">
        <f>SUM(H12:H71)</f>
        <v>94.6</v>
      </c>
    </row>
    <row r="74" spans="2:8" x14ac:dyDescent="0.25">
      <c r="B74" s="3" t="s">
        <v>303</v>
      </c>
      <c r="C74" s="15"/>
      <c r="D74" s="3"/>
      <c r="E74" s="3"/>
      <c r="F74" s="11"/>
      <c r="G74" s="11">
        <v>10889.57</v>
      </c>
      <c r="H74" s="11">
        <v>4.09</v>
      </c>
    </row>
    <row r="75" spans="2:8" x14ac:dyDescent="0.25">
      <c r="B75" s="3" t="s">
        <v>142</v>
      </c>
      <c r="C75" s="15"/>
      <c r="D75" s="3"/>
      <c r="E75" s="3"/>
      <c r="F75" s="11"/>
      <c r="G75" s="11">
        <v>266868.71999999997</v>
      </c>
      <c r="H75" s="11">
        <v>100.31</v>
      </c>
    </row>
    <row r="76" spans="2:8" x14ac:dyDescent="0.25">
      <c r="B76" s="3" t="s">
        <v>143</v>
      </c>
      <c r="C76" s="15"/>
      <c r="D76" s="3"/>
      <c r="E76" s="3"/>
      <c r="F76" s="11"/>
      <c r="G76" s="11">
        <v>-858.67788411999209</v>
      </c>
      <c r="H76" s="11">
        <v>-0.31000000000000227</v>
      </c>
    </row>
    <row r="77" spans="2:8" x14ac:dyDescent="0.25">
      <c r="B77" s="3" t="s">
        <v>144</v>
      </c>
      <c r="C77" s="15"/>
      <c r="D77" s="3"/>
      <c r="E77" s="3"/>
      <c r="F77" s="11"/>
      <c r="G77" s="11">
        <v>266010.04211588</v>
      </c>
      <c r="H77" s="11">
        <v>100</v>
      </c>
    </row>
    <row r="78" spans="2:8" x14ac:dyDescent="0.25">
      <c r="B78" s="2" t="s">
        <v>145</v>
      </c>
    </row>
    <row r="79" spans="2:8" x14ac:dyDescent="0.25">
      <c r="B79" s="3" t="s">
        <v>146</v>
      </c>
    </row>
    <row r="80" spans="2:8" x14ac:dyDescent="0.25">
      <c r="B80" s="3" t="s">
        <v>147</v>
      </c>
      <c r="C80" s="4" t="s">
        <v>148</v>
      </c>
    </row>
    <row r="81" spans="2:3" x14ac:dyDescent="0.25">
      <c r="B81" s="3" t="s">
        <v>150</v>
      </c>
      <c r="C81" s="4" t="s">
        <v>149</v>
      </c>
    </row>
    <row r="82" spans="2:3" x14ac:dyDescent="0.25">
      <c r="B82" s="3" t="s">
        <v>202</v>
      </c>
      <c r="C82" s="4" t="s">
        <v>149</v>
      </c>
    </row>
    <row r="83" spans="2:3" x14ac:dyDescent="0.25">
      <c r="B83" s="3" t="s">
        <v>151</v>
      </c>
      <c r="C83" s="4" t="s">
        <v>152</v>
      </c>
    </row>
    <row r="84" spans="2:3" x14ac:dyDescent="0.25">
      <c r="B84" s="3" t="s">
        <v>1039</v>
      </c>
      <c r="C84" s="15"/>
    </row>
    <row r="85" spans="2:3" x14ac:dyDescent="0.25">
      <c r="B85" s="3" t="s">
        <v>1040</v>
      </c>
      <c r="C85" s="15"/>
    </row>
    <row r="86" spans="2:3" x14ac:dyDescent="0.25">
      <c r="B86" s="3" t="s">
        <v>1041</v>
      </c>
      <c r="C86" s="15"/>
    </row>
    <row r="87" spans="2:3" x14ac:dyDescent="0.25">
      <c r="B87" s="3" t="s">
        <v>1042</v>
      </c>
      <c r="C87" s="15"/>
    </row>
    <row r="88" spans="2:3" x14ac:dyDescent="0.25">
      <c r="B88" s="3" t="s">
        <v>1043</v>
      </c>
      <c r="C88" s="15"/>
    </row>
    <row r="89" spans="2:3" x14ac:dyDescent="0.25">
      <c r="B89" s="3" t="s">
        <v>1044</v>
      </c>
      <c r="C89" s="15"/>
    </row>
    <row r="90" spans="2:3" x14ac:dyDescent="0.25">
      <c r="B90" s="3" t="s">
        <v>1045</v>
      </c>
      <c r="C90" s="15"/>
    </row>
    <row r="91" spans="2:3" x14ac:dyDescent="0.25">
      <c r="B91" s="3" t="s">
        <v>1046</v>
      </c>
      <c r="C91" s="15"/>
    </row>
    <row r="92" spans="2:3" x14ac:dyDescent="0.25">
      <c r="B92" s="3" t="s">
        <v>1284</v>
      </c>
      <c r="C92" s="15"/>
    </row>
    <row r="93" spans="2:3" x14ac:dyDescent="0.25">
      <c r="B93" s="2" t="s">
        <v>153</v>
      </c>
    </row>
    <row r="94" spans="2:3" x14ac:dyDescent="0.25">
      <c r="B94" s="2" t="s">
        <v>204</v>
      </c>
    </row>
    <row r="97" spans="2:7" x14ac:dyDescent="0.25">
      <c r="B97" s="13" t="s">
        <v>2546</v>
      </c>
      <c r="C97" s="14"/>
    </row>
    <row r="98" spans="2:7" ht="30" x14ac:dyDescent="0.25">
      <c r="B98" s="13" t="s">
        <v>205</v>
      </c>
      <c r="C98" s="153" t="s">
        <v>206</v>
      </c>
    </row>
    <row r="99" spans="2:7" x14ac:dyDescent="0.25">
      <c r="B99" s="105" t="s">
        <v>207</v>
      </c>
      <c r="C99" s="167">
        <v>1500</v>
      </c>
    </row>
    <row r="100" spans="2:7" x14ac:dyDescent="0.25">
      <c r="B100" s="105" t="s">
        <v>208</v>
      </c>
      <c r="C100" s="167">
        <v>0</v>
      </c>
    </row>
    <row r="101" spans="2:7" x14ac:dyDescent="0.25">
      <c r="B101" s="105" t="s">
        <v>209</v>
      </c>
      <c r="C101" s="167">
        <v>0</v>
      </c>
    </row>
    <row r="102" spans="2:7" x14ac:dyDescent="0.25">
      <c r="B102" s="105" t="s">
        <v>210</v>
      </c>
      <c r="C102" s="167">
        <v>0</v>
      </c>
    </row>
    <row r="103" spans="2:7" x14ac:dyDescent="0.25">
      <c r="B103" s="105" t="s">
        <v>211</v>
      </c>
      <c r="C103" s="167">
        <v>0</v>
      </c>
    </row>
    <row r="104" spans="2:7" x14ac:dyDescent="0.25">
      <c r="B104" s="105" t="s">
        <v>212</v>
      </c>
      <c r="C104" s="167">
        <v>0</v>
      </c>
    </row>
    <row r="105" spans="2:7" x14ac:dyDescent="0.25">
      <c r="B105" s="13" t="s">
        <v>213</v>
      </c>
      <c r="C105" s="1">
        <v>1500</v>
      </c>
    </row>
    <row r="107" spans="2:7" x14ac:dyDescent="0.25">
      <c r="B107" s="105" t="s">
        <v>154</v>
      </c>
      <c r="C107" s="6"/>
      <c r="D107" s="105"/>
    </row>
    <row r="108" spans="2:7" ht="30" x14ac:dyDescent="0.25">
      <c r="B108" s="7" t="s">
        <v>155</v>
      </c>
      <c r="C108" s="8" t="s">
        <v>156</v>
      </c>
      <c r="D108" s="7" t="s">
        <v>157</v>
      </c>
    </row>
    <row r="109" spans="2:7" x14ac:dyDescent="0.25">
      <c r="B109" s="105" t="s">
        <v>149</v>
      </c>
      <c r="C109" s="6" t="s">
        <v>149</v>
      </c>
      <c r="D109" s="105" t="s">
        <v>149</v>
      </c>
    </row>
    <row r="111" spans="2:7" x14ac:dyDescent="0.25">
      <c r="B111" s="3" t="s">
        <v>158</v>
      </c>
      <c r="C111" s="168">
        <v>45322</v>
      </c>
    </row>
    <row r="112" spans="2:7" x14ac:dyDescent="0.25">
      <c r="B112" s="13" t="s">
        <v>159</v>
      </c>
      <c r="C112" s="14" t="s">
        <v>160</v>
      </c>
      <c r="D112" s="13" t="s">
        <v>161</v>
      </c>
      <c r="E112" s="17" t="s">
        <v>162</v>
      </c>
      <c r="F112" s="169" t="s">
        <v>163</v>
      </c>
      <c r="G112" s="11"/>
    </row>
    <row r="113" spans="2:6" x14ac:dyDescent="0.25">
      <c r="B113" s="105" t="s">
        <v>2869</v>
      </c>
      <c r="C113" s="6">
        <v>320800</v>
      </c>
      <c r="D113" s="105">
        <v>690.94</v>
      </c>
      <c r="E113" s="16">
        <v>706</v>
      </c>
      <c r="F113" s="10">
        <f>C105</f>
        <v>1500</v>
      </c>
    </row>
    <row r="116" spans="2:6" x14ac:dyDescent="0.25">
      <c r="B116" s="3" t="s">
        <v>164</v>
      </c>
    </row>
    <row r="117" spans="2:6" x14ac:dyDescent="0.25">
      <c r="B117" s="3"/>
    </row>
    <row r="118" spans="2:6" x14ac:dyDescent="0.25">
      <c r="B118" s="3" t="s">
        <v>165</v>
      </c>
    </row>
    <row r="119" spans="2:6" x14ac:dyDescent="0.25">
      <c r="B119" s="17" t="s">
        <v>166</v>
      </c>
      <c r="C119" s="14" t="s">
        <v>167</v>
      </c>
      <c r="D119" s="3"/>
    </row>
    <row r="120" spans="2:6" x14ac:dyDescent="0.25">
      <c r="B120" s="16" t="s">
        <v>2870</v>
      </c>
      <c r="C120" s="6">
        <v>200</v>
      </c>
    </row>
    <row r="122" spans="2:6" x14ac:dyDescent="0.25">
      <c r="B122" s="17" t="s">
        <v>168</v>
      </c>
      <c r="C122" s="14" t="s">
        <v>167</v>
      </c>
    </row>
    <row r="123" spans="2:6" x14ac:dyDescent="0.25">
      <c r="B123" s="16" t="s">
        <v>2870</v>
      </c>
      <c r="C123" s="6">
        <v>200</v>
      </c>
    </row>
    <row r="126" spans="2:6" x14ac:dyDescent="0.25">
      <c r="B126" s="17" t="s">
        <v>732</v>
      </c>
      <c r="C126" s="14" t="s">
        <v>170</v>
      </c>
    </row>
    <row r="127" spans="2:6" x14ac:dyDescent="0.25">
      <c r="B127" s="16" t="s">
        <v>2870</v>
      </c>
      <c r="C127" s="6">
        <v>231460000</v>
      </c>
    </row>
    <row r="128" spans="2:6" x14ac:dyDescent="0.25">
      <c r="C128" s="14">
        <f>SUM(C126:C127)</f>
        <v>231460000</v>
      </c>
    </row>
    <row r="130" spans="2:7" x14ac:dyDescent="0.25">
      <c r="B130" s="17" t="s">
        <v>169</v>
      </c>
      <c r="C130" s="14" t="s">
        <v>170</v>
      </c>
    </row>
    <row r="131" spans="2:7" x14ac:dyDescent="0.25">
      <c r="B131" s="16" t="s">
        <v>2870</v>
      </c>
      <c r="C131" s="6">
        <v>236167370</v>
      </c>
    </row>
    <row r="132" spans="2:7" x14ac:dyDescent="0.25">
      <c r="C132" s="14">
        <f>SUM(C130:C131)</f>
        <v>236167370</v>
      </c>
    </row>
    <row r="135" spans="2:7" x14ac:dyDescent="0.25">
      <c r="B135" s="13" t="s">
        <v>171</v>
      </c>
      <c r="C135" s="14">
        <f xml:space="preserve"> C132-C128</f>
        <v>4707370</v>
      </c>
    </row>
    <row r="137" spans="2:7" x14ac:dyDescent="0.25">
      <c r="B137" s="13" t="s">
        <v>172</v>
      </c>
      <c r="C137" s="23">
        <v>45322</v>
      </c>
      <c r="D137" s="105"/>
      <c r="E137" s="16"/>
      <c r="F137" s="22"/>
    </row>
    <row r="138" spans="2:7" x14ac:dyDescent="0.25">
      <c r="B138" s="13" t="s">
        <v>159</v>
      </c>
      <c r="C138" s="14" t="s">
        <v>160</v>
      </c>
      <c r="D138" s="13" t="s">
        <v>161</v>
      </c>
      <c r="E138" s="17" t="s">
        <v>162</v>
      </c>
      <c r="F138" s="12" t="s">
        <v>163</v>
      </c>
      <c r="G138" s="11"/>
    </row>
    <row r="139" spans="2:7" x14ac:dyDescent="0.25">
      <c r="B139" s="20" t="s">
        <v>149</v>
      </c>
      <c r="C139" s="21" t="s">
        <v>149</v>
      </c>
      <c r="D139" s="20" t="s">
        <v>149</v>
      </c>
      <c r="E139" s="19" t="s">
        <v>149</v>
      </c>
      <c r="F139" s="18" t="s">
        <v>149</v>
      </c>
    </row>
    <row r="140" spans="2:7" x14ac:dyDescent="0.25">
      <c r="B140" s="3" t="s">
        <v>164</v>
      </c>
    </row>
    <row r="141" spans="2:7" x14ac:dyDescent="0.25">
      <c r="B141" s="3"/>
    </row>
    <row r="142" spans="2:7" x14ac:dyDescent="0.25">
      <c r="B142" s="3" t="s">
        <v>165</v>
      </c>
    </row>
    <row r="143" spans="2:7" x14ac:dyDescent="0.25">
      <c r="B143" s="13" t="s">
        <v>166</v>
      </c>
      <c r="C143" s="14" t="s">
        <v>167</v>
      </c>
      <c r="D143" s="3"/>
    </row>
    <row r="144" spans="2:7" x14ac:dyDescent="0.25">
      <c r="B144" s="105" t="s">
        <v>149</v>
      </c>
      <c r="C144" s="6" t="s">
        <v>149</v>
      </c>
    </row>
    <row r="146" spans="2:6" x14ac:dyDescent="0.25">
      <c r="B146" s="13" t="s">
        <v>168</v>
      </c>
      <c r="C146" s="14" t="s">
        <v>167</v>
      </c>
    </row>
    <row r="147" spans="2:6" x14ac:dyDescent="0.25">
      <c r="B147" s="105" t="s">
        <v>149</v>
      </c>
      <c r="C147" s="6" t="s">
        <v>149</v>
      </c>
    </row>
    <row r="149" spans="2:6" x14ac:dyDescent="0.25">
      <c r="B149" s="13" t="s">
        <v>149</v>
      </c>
      <c r="C149" s="14" t="s">
        <v>149</v>
      </c>
    </row>
    <row r="150" spans="2:6" x14ac:dyDescent="0.25">
      <c r="B150" s="105" t="s">
        <v>149</v>
      </c>
      <c r="C150" s="6" t="s">
        <v>149</v>
      </c>
    </row>
    <row r="152" spans="2:6" x14ac:dyDescent="0.25">
      <c r="B152" s="17" t="s">
        <v>169</v>
      </c>
      <c r="C152" s="14" t="s">
        <v>170</v>
      </c>
    </row>
    <row r="153" spans="2:6" x14ac:dyDescent="0.25">
      <c r="B153" s="16" t="s">
        <v>149</v>
      </c>
      <c r="C153" s="6" t="s">
        <v>149</v>
      </c>
    </row>
    <row r="155" spans="2:6" x14ac:dyDescent="0.25">
      <c r="B155" s="13" t="s">
        <v>171</v>
      </c>
      <c r="C155" s="14" t="s">
        <v>149</v>
      </c>
    </row>
    <row r="158" spans="2:6" x14ac:dyDescent="0.25">
      <c r="B158" s="3" t="s">
        <v>173</v>
      </c>
    </row>
    <row r="160" spans="2:6" x14ac:dyDescent="0.25">
      <c r="B160" s="13" t="s">
        <v>159</v>
      </c>
      <c r="C160" s="14" t="s">
        <v>174</v>
      </c>
      <c r="D160" s="13" t="s">
        <v>175</v>
      </c>
      <c r="E160" s="13" t="s">
        <v>176</v>
      </c>
      <c r="F160" s="11"/>
    </row>
    <row r="161" spans="2:80" x14ac:dyDescent="0.25">
      <c r="B161" s="105" t="s">
        <v>149</v>
      </c>
      <c r="C161" s="6" t="s">
        <v>149</v>
      </c>
      <c r="D161" s="105" t="s">
        <v>149</v>
      </c>
      <c r="E161" s="105" t="s">
        <v>149</v>
      </c>
    </row>
    <row r="164" spans="2:80" x14ac:dyDescent="0.25">
      <c r="B164" s="3" t="s">
        <v>177</v>
      </c>
      <c r="C164" s="15" t="s">
        <v>149</v>
      </c>
      <c r="D164" s="3"/>
      <c r="E164" s="3"/>
      <c r="F164" s="11"/>
      <c r="G164" s="11"/>
      <c r="H164" s="11"/>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row>
    <row r="166" spans="2:80" x14ac:dyDescent="0.25">
      <c r="B166" s="3" t="s">
        <v>178</v>
      </c>
    </row>
    <row r="168" spans="2:80" x14ac:dyDescent="0.25">
      <c r="B168" s="13" t="s">
        <v>179</v>
      </c>
      <c r="C168" s="14" t="s">
        <v>167</v>
      </c>
      <c r="D168" s="3"/>
    </row>
    <row r="169" spans="2:80" x14ac:dyDescent="0.25">
      <c r="B169" s="105" t="s">
        <v>149</v>
      </c>
      <c r="C169" s="6" t="s">
        <v>149</v>
      </c>
    </row>
    <row r="172" spans="2:80" x14ac:dyDescent="0.25">
      <c r="B172" s="13" t="s">
        <v>180</v>
      </c>
      <c r="C172" s="14" t="s">
        <v>181</v>
      </c>
      <c r="D172" s="3"/>
    </row>
    <row r="173" spans="2:80" x14ac:dyDescent="0.25">
      <c r="B173" s="105" t="s">
        <v>149</v>
      </c>
      <c r="C173" s="6" t="s">
        <v>149</v>
      </c>
    </row>
    <row r="176" spans="2:80" x14ac:dyDescent="0.25">
      <c r="B176" s="3" t="s">
        <v>182</v>
      </c>
    </row>
    <row r="179" spans="2:80" x14ac:dyDescent="0.25">
      <c r="B179" s="3" t="s">
        <v>183</v>
      </c>
    </row>
    <row r="181" spans="2:80" x14ac:dyDescent="0.25">
      <c r="B181" s="13" t="s">
        <v>159</v>
      </c>
      <c r="C181" s="14" t="s">
        <v>184</v>
      </c>
      <c r="D181" s="13" t="s">
        <v>174</v>
      </c>
      <c r="E181" s="13" t="s">
        <v>175</v>
      </c>
      <c r="F181" s="12" t="s">
        <v>176</v>
      </c>
      <c r="G181" s="11"/>
    </row>
    <row r="182" spans="2:80" x14ac:dyDescent="0.25">
      <c r="B182" s="105" t="s">
        <v>149</v>
      </c>
      <c r="C182" s="6" t="s">
        <v>149</v>
      </c>
      <c r="D182" s="105" t="s">
        <v>149</v>
      </c>
      <c r="E182" s="105" t="s">
        <v>149</v>
      </c>
      <c r="F182" s="10" t="s">
        <v>149</v>
      </c>
    </row>
    <row r="185" spans="2:80" x14ac:dyDescent="0.25">
      <c r="B185" s="3" t="s">
        <v>177</v>
      </c>
      <c r="C185" s="15" t="s">
        <v>149</v>
      </c>
      <c r="D185" s="3"/>
      <c r="E185" s="3"/>
      <c r="F185" s="11"/>
      <c r="G185" s="11"/>
      <c r="H185" s="11"/>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row>
    <row r="187" spans="2:80" x14ac:dyDescent="0.25">
      <c r="B187" s="3" t="s">
        <v>178</v>
      </c>
    </row>
    <row r="189" spans="2:80" x14ac:dyDescent="0.25">
      <c r="B189" s="13" t="s">
        <v>179</v>
      </c>
      <c r="C189" s="14" t="s">
        <v>167</v>
      </c>
      <c r="D189" s="3"/>
    </row>
    <row r="190" spans="2:80" x14ac:dyDescent="0.25">
      <c r="B190" s="105" t="s">
        <v>149</v>
      </c>
      <c r="C190" s="6" t="s">
        <v>149</v>
      </c>
    </row>
    <row r="193" spans="2:7" x14ac:dyDescent="0.25">
      <c r="B193" s="13" t="s">
        <v>180</v>
      </c>
      <c r="C193" s="14" t="s">
        <v>181</v>
      </c>
      <c r="D193" s="3"/>
    </row>
    <row r="194" spans="2:7" x14ac:dyDescent="0.25">
      <c r="B194" s="105" t="s">
        <v>149</v>
      </c>
      <c r="C194" s="6" t="s">
        <v>149</v>
      </c>
    </row>
    <row r="197" spans="2:7" x14ac:dyDescent="0.25">
      <c r="B197" s="3" t="s">
        <v>182</v>
      </c>
    </row>
    <row r="200" spans="2:7" x14ac:dyDescent="0.25">
      <c r="B200" s="3" t="s">
        <v>185</v>
      </c>
    </row>
    <row r="201" spans="2:7" x14ac:dyDescent="0.25">
      <c r="B201" s="13" t="s">
        <v>159</v>
      </c>
      <c r="C201" s="14" t="s">
        <v>186</v>
      </c>
      <c r="D201" s="13" t="s">
        <v>187</v>
      </c>
      <c r="E201" s="13" t="s">
        <v>188</v>
      </c>
      <c r="F201" s="12" t="s">
        <v>189</v>
      </c>
      <c r="G201" s="11"/>
    </row>
    <row r="202" spans="2:7" x14ac:dyDescent="0.25">
      <c r="B202" s="105" t="s">
        <v>149</v>
      </c>
      <c r="C202" s="6" t="s">
        <v>149</v>
      </c>
      <c r="D202" s="105" t="s">
        <v>149</v>
      </c>
      <c r="E202" s="105" t="s">
        <v>149</v>
      </c>
      <c r="F202" s="10" t="s">
        <v>149</v>
      </c>
    </row>
    <row r="203" spans="2:7" x14ac:dyDescent="0.25">
      <c r="B203" s="2" t="s">
        <v>190</v>
      </c>
    </row>
  </sheetData>
  <mergeCells count="3">
    <mergeCell ref="B1:E1"/>
    <mergeCell ref="C3:C7"/>
    <mergeCell ref="D3:D7"/>
  </mergeCells>
  <hyperlinks>
    <hyperlink ref="A1" location="Index!A1" display="Index" xr:uid="{F51C1A32-CE1E-4286-B4C7-7FF4A8A8BCE9}"/>
  </hyperlink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48C8D-EFBB-45D0-8D1B-DF16D7DB5E9A}">
  <sheetPr codeName="Sheet26"/>
  <dimension ref="A1:CB198"/>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53</v>
      </c>
      <c r="C1" s="206"/>
      <c r="D1" s="206"/>
      <c r="E1" s="206"/>
    </row>
    <row r="3" spans="1:9" ht="15" customHeight="1" x14ac:dyDescent="0.25">
      <c r="B3" s="35" t="s">
        <v>1047</v>
      </c>
      <c r="C3" s="207"/>
      <c r="D3" s="208"/>
    </row>
    <row r="4" spans="1:9" ht="15" customHeight="1" x14ac:dyDescent="0.25">
      <c r="B4" s="109" t="s">
        <v>1048</v>
      </c>
      <c r="C4" s="207"/>
      <c r="D4" s="208"/>
    </row>
    <row r="5" spans="1:9" ht="15" customHeight="1" x14ac:dyDescent="0.25">
      <c r="B5" s="109" t="s">
        <v>115</v>
      </c>
      <c r="C5" s="207"/>
      <c r="D5" s="208"/>
    </row>
    <row r="6" spans="1:9" ht="15" customHeight="1" x14ac:dyDescent="0.25">
      <c r="B6" s="109" t="s">
        <v>193</v>
      </c>
      <c r="C6" s="207"/>
      <c r="D6" s="208"/>
    </row>
    <row r="7" spans="1:9" ht="30" customHeight="1" x14ac:dyDescent="0.25">
      <c r="B7" s="109" t="s">
        <v>1049</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2550</v>
      </c>
      <c r="C15" s="4" t="s">
        <v>140</v>
      </c>
      <c r="D15" s="2" t="s">
        <v>225</v>
      </c>
      <c r="E15" s="2" t="s">
        <v>226</v>
      </c>
      <c r="F15" s="5">
        <v>1045000</v>
      </c>
      <c r="G15" s="5">
        <v>17356.41</v>
      </c>
      <c r="H15" s="5">
        <v>7.63</v>
      </c>
    </row>
    <row r="16" spans="1:9" x14ac:dyDescent="0.25">
      <c r="B16" s="2" t="s">
        <v>1983</v>
      </c>
      <c r="C16" s="4" t="s">
        <v>140</v>
      </c>
      <c r="D16" s="2" t="s">
        <v>225</v>
      </c>
      <c r="E16" s="2" t="s">
        <v>228</v>
      </c>
      <c r="F16" s="5">
        <v>362620</v>
      </c>
      <c r="G16" s="5">
        <v>13837.4</v>
      </c>
      <c r="H16" s="5">
        <v>6.09</v>
      </c>
    </row>
    <row r="17" spans="2:8" x14ac:dyDescent="0.25">
      <c r="B17" s="2" t="s">
        <v>2561</v>
      </c>
      <c r="C17" s="4" t="s">
        <v>140</v>
      </c>
      <c r="D17" s="2" t="s">
        <v>231</v>
      </c>
      <c r="E17" s="2" t="s">
        <v>256</v>
      </c>
      <c r="F17" s="5">
        <v>439000</v>
      </c>
      <c r="G17" s="5">
        <v>10894</v>
      </c>
      <c r="H17" s="5">
        <v>4.79</v>
      </c>
    </row>
    <row r="18" spans="2:8" x14ac:dyDescent="0.25">
      <c r="B18" s="2" t="s">
        <v>2621</v>
      </c>
      <c r="C18" s="4" t="s">
        <v>140</v>
      </c>
      <c r="D18" s="2" t="s">
        <v>225</v>
      </c>
      <c r="E18" s="2" t="s">
        <v>395</v>
      </c>
      <c r="F18" s="5">
        <v>602000</v>
      </c>
      <c r="G18" s="5">
        <v>9487.52</v>
      </c>
      <c r="H18" s="5">
        <v>4.17</v>
      </c>
    </row>
    <row r="19" spans="2:8" x14ac:dyDescent="0.25">
      <c r="B19" s="2" t="s">
        <v>2643</v>
      </c>
      <c r="C19" s="4" t="s">
        <v>140</v>
      </c>
      <c r="D19" s="2" t="s">
        <v>242</v>
      </c>
      <c r="E19" s="2" t="s">
        <v>499</v>
      </c>
      <c r="F19" s="5">
        <v>1080000</v>
      </c>
      <c r="G19" s="5">
        <v>6051.24</v>
      </c>
      <c r="H19" s="5">
        <v>2.66</v>
      </c>
    </row>
    <row r="20" spans="2:8" x14ac:dyDescent="0.25">
      <c r="B20" s="2" t="s">
        <v>2746</v>
      </c>
      <c r="C20" s="4" t="s">
        <v>140</v>
      </c>
      <c r="D20" s="2" t="s">
        <v>246</v>
      </c>
      <c r="E20" s="2" t="s">
        <v>703</v>
      </c>
      <c r="F20" s="5">
        <v>262000</v>
      </c>
      <c r="G20" s="5">
        <v>6009.89</v>
      </c>
      <c r="H20" s="5">
        <v>2.64</v>
      </c>
    </row>
    <row r="21" spans="2:8" x14ac:dyDescent="0.25">
      <c r="B21" s="2" t="s">
        <v>2674</v>
      </c>
      <c r="C21" s="4" t="s">
        <v>140</v>
      </c>
      <c r="D21" s="2" t="s">
        <v>240</v>
      </c>
      <c r="E21" s="2" t="s">
        <v>552</v>
      </c>
      <c r="F21" s="5">
        <v>141000</v>
      </c>
      <c r="G21" s="5">
        <v>5837.96</v>
      </c>
      <c r="H21" s="5">
        <v>2.57</v>
      </c>
    </row>
    <row r="22" spans="2:8" x14ac:dyDescent="0.25">
      <c r="B22" s="2" t="s">
        <v>2684</v>
      </c>
      <c r="C22" s="4" t="s">
        <v>140</v>
      </c>
      <c r="D22" s="2" t="s">
        <v>240</v>
      </c>
      <c r="E22" s="2" t="s">
        <v>580</v>
      </c>
      <c r="F22" s="5">
        <v>2350000</v>
      </c>
      <c r="G22" s="5">
        <v>5363.88</v>
      </c>
      <c r="H22" s="5">
        <v>2.36</v>
      </c>
    </row>
    <row r="23" spans="2:8" x14ac:dyDescent="0.25">
      <c r="B23" s="2" t="s">
        <v>2631</v>
      </c>
      <c r="C23" s="4" t="s">
        <v>140</v>
      </c>
      <c r="D23" s="2" t="s">
        <v>225</v>
      </c>
      <c r="E23" s="2" t="s">
        <v>409</v>
      </c>
      <c r="F23" s="5">
        <v>385000</v>
      </c>
      <c r="G23" s="5">
        <v>5134.55</v>
      </c>
      <c r="H23" s="5">
        <v>2.2599999999999998</v>
      </c>
    </row>
    <row r="24" spans="2:8" x14ac:dyDescent="0.25">
      <c r="B24" s="2" t="s">
        <v>2556</v>
      </c>
      <c r="C24" s="4" t="s">
        <v>140</v>
      </c>
      <c r="D24" s="2" t="s">
        <v>242</v>
      </c>
      <c r="E24" s="2" t="s">
        <v>243</v>
      </c>
      <c r="F24" s="5">
        <v>46100</v>
      </c>
      <c r="G24" s="5">
        <v>4687.1499999999996</v>
      </c>
      <c r="H24" s="5">
        <v>2.06</v>
      </c>
    </row>
    <row r="25" spans="2:8" x14ac:dyDescent="0.25">
      <c r="B25" s="2" t="s">
        <v>2604</v>
      </c>
      <c r="C25" s="4" t="s">
        <v>140</v>
      </c>
      <c r="D25" s="2" t="s">
        <v>246</v>
      </c>
      <c r="E25" s="2" t="s">
        <v>343</v>
      </c>
      <c r="F25" s="5">
        <v>388000</v>
      </c>
      <c r="G25" s="5">
        <v>4363.6400000000003</v>
      </c>
      <c r="H25" s="5">
        <v>1.92</v>
      </c>
    </row>
    <row r="26" spans="2:8" x14ac:dyDescent="0.25">
      <c r="B26" s="2" t="s">
        <v>2757</v>
      </c>
      <c r="C26" s="4" t="s">
        <v>140</v>
      </c>
      <c r="D26" s="2" t="s">
        <v>229</v>
      </c>
      <c r="E26" s="2" t="s">
        <v>718</v>
      </c>
      <c r="F26" s="5">
        <v>331672</v>
      </c>
      <c r="G26" s="5">
        <v>4293.16</v>
      </c>
      <c r="H26" s="5">
        <v>1.89</v>
      </c>
    </row>
    <row r="27" spans="2:8" x14ac:dyDescent="0.25">
      <c r="B27" s="2" t="s">
        <v>2743</v>
      </c>
      <c r="C27" s="4" t="s">
        <v>140</v>
      </c>
      <c r="D27" s="2" t="s">
        <v>229</v>
      </c>
      <c r="E27" s="2" t="s">
        <v>700</v>
      </c>
      <c r="F27" s="5">
        <v>360000</v>
      </c>
      <c r="G27" s="5">
        <v>3933.9</v>
      </c>
      <c r="H27" s="5">
        <v>1.73</v>
      </c>
    </row>
    <row r="28" spans="2:8" x14ac:dyDescent="0.25">
      <c r="B28" s="2" t="s">
        <v>2559</v>
      </c>
      <c r="C28" s="4" t="s">
        <v>140</v>
      </c>
      <c r="D28" s="2" t="s">
        <v>248</v>
      </c>
      <c r="E28" s="2" t="s">
        <v>249</v>
      </c>
      <c r="F28" s="5">
        <v>63000</v>
      </c>
      <c r="G28" s="5">
        <v>3856.32</v>
      </c>
      <c r="H28" s="5">
        <v>1.7</v>
      </c>
    </row>
    <row r="29" spans="2:8" x14ac:dyDescent="0.25">
      <c r="B29" s="2" t="s">
        <v>2570</v>
      </c>
      <c r="C29" s="4" t="s">
        <v>140</v>
      </c>
      <c r="D29" s="2" t="s">
        <v>225</v>
      </c>
      <c r="E29" s="2" t="s">
        <v>276</v>
      </c>
      <c r="F29" s="5">
        <v>244034</v>
      </c>
      <c r="G29" s="5">
        <v>3784.48</v>
      </c>
      <c r="H29" s="5">
        <v>1.66</v>
      </c>
    </row>
    <row r="30" spans="2:8" x14ac:dyDescent="0.25">
      <c r="B30" s="2" t="s">
        <v>2814</v>
      </c>
      <c r="C30" s="4" t="s">
        <v>140</v>
      </c>
      <c r="D30" s="2" t="s">
        <v>248</v>
      </c>
      <c r="E30" s="2" t="s">
        <v>802</v>
      </c>
      <c r="F30" s="5">
        <v>1400000</v>
      </c>
      <c r="G30" s="5">
        <v>3757.6</v>
      </c>
      <c r="H30" s="5">
        <v>1.65</v>
      </c>
    </row>
    <row r="31" spans="2:8" x14ac:dyDescent="0.25">
      <c r="B31" s="2" t="s">
        <v>2719</v>
      </c>
      <c r="C31" s="4" t="s">
        <v>140</v>
      </c>
      <c r="D31" s="2" t="s">
        <v>225</v>
      </c>
      <c r="E31" s="2" t="s">
        <v>639</v>
      </c>
      <c r="F31" s="5">
        <v>48000</v>
      </c>
      <c r="G31" s="5">
        <v>3650.47</v>
      </c>
      <c r="H31" s="5">
        <v>1.61</v>
      </c>
    </row>
    <row r="32" spans="2:8" x14ac:dyDescent="0.25">
      <c r="B32" s="2" t="s">
        <v>2811</v>
      </c>
      <c r="C32" s="4" t="s">
        <v>140</v>
      </c>
      <c r="D32" s="2" t="s">
        <v>704</v>
      </c>
      <c r="E32" s="2" t="s">
        <v>799</v>
      </c>
      <c r="F32" s="5">
        <v>305000</v>
      </c>
      <c r="G32" s="5">
        <v>3550.81</v>
      </c>
      <c r="H32" s="5">
        <v>1.56</v>
      </c>
    </row>
    <row r="33" spans="2:8" x14ac:dyDescent="0.25">
      <c r="B33" s="2" t="s">
        <v>2652</v>
      </c>
      <c r="C33" s="4" t="s">
        <v>140</v>
      </c>
      <c r="D33" s="2" t="s">
        <v>349</v>
      </c>
      <c r="E33" s="2" t="s">
        <v>512</v>
      </c>
      <c r="F33" s="5">
        <v>105000</v>
      </c>
      <c r="G33" s="5">
        <v>3541.28</v>
      </c>
      <c r="H33" s="5">
        <v>1.56</v>
      </c>
    </row>
    <row r="34" spans="2:8" x14ac:dyDescent="0.25">
      <c r="B34" s="2" t="s">
        <v>1950</v>
      </c>
      <c r="C34" s="4" t="s">
        <v>140</v>
      </c>
      <c r="D34" s="2" t="s">
        <v>290</v>
      </c>
      <c r="E34" s="2" t="s">
        <v>442</v>
      </c>
      <c r="F34" s="5">
        <v>1293000</v>
      </c>
      <c r="G34" s="5">
        <v>3479.46</v>
      </c>
      <c r="H34" s="5">
        <v>1.53</v>
      </c>
    </row>
    <row r="35" spans="2:8" x14ac:dyDescent="0.25">
      <c r="B35" s="2" t="s">
        <v>1959</v>
      </c>
      <c r="C35" s="4" t="s">
        <v>140</v>
      </c>
      <c r="D35" s="2" t="s">
        <v>436</v>
      </c>
      <c r="E35" s="2" t="s">
        <v>437</v>
      </c>
      <c r="F35" s="5">
        <v>175635</v>
      </c>
      <c r="G35" s="5">
        <v>3466.68</v>
      </c>
      <c r="H35" s="5">
        <v>1.52</v>
      </c>
    </row>
    <row r="36" spans="2:8" x14ac:dyDescent="0.25">
      <c r="B36" s="2" t="s">
        <v>2826</v>
      </c>
      <c r="C36" s="4" t="s">
        <v>140</v>
      </c>
      <c r="D36" s="2" t="s">
        <v>704</v>
      </c>
      <c r="E36" s="2" t="s">
        <v>826</v>
      </c>
      <c r="F36" s="5">
        <v>132020</v>
      </c>
      <c r="G36" s="5">
        <v>3391.73</v>
      </c>
      <c r="H36" s="5">
        <v>1.49</v>
      </c>
    </row>
    <row r="37" spans="2:8" x14ac:dyDescent="0.25">
      <c r="B37" s="2" t="s">
        <v>2659</v>
      </c>
      <c r="C37" s="4" t="s">
        <v>140</v>
      </c>
      <c r="D37" s="2" t="s">
        <v>290</v>
      </c>
      <c r="E37" s="2" t="s">
        <v>523</v>
      </c>
      <c r="F37" s="5">
        <v>580000</v>
      </c>
      <c r="G37" s="5">
        <v>3371.54</v>
      </c>
      <c r="H37" s="5">
        <v>1.48</v>
      </c>
    </row>
    <row r="38" spans="2:8" x14ac:dyDescent="0.25">
      <c r="B38" s="2" t="s">
        <v>2661</v>
      </c>
      <c r="C38" s="4" t="s">
        <v>140</v>
      </c>
      <c r="D38" s="2" t="s">
        <v>349</v>
      </c>
      <c r="E38" s="2" t="s">
        <v>525</v>
      </c>
      <c r="F38" s="5">
        <v>797200</v>
      </c>
      <c r="G38" s="5">
        <v>3313.16</v>
      </c>
      <c r="H38" s="5">
        <v>1.46</v>
      </c>
    </row>
    <row r="39" spans="2:8" x14ac:dyDescent="0.25">
      <c r="B39" s="2" t="s">
        <v>2662</v>
      </c>
      <c r="C39" s="4" t="s">
        <v>140</v>
      </c>
      <c r="D39" s="2" t="s">
        <v>263</v>
      </c>
      <c r="E39" s="2" t="s">
        <v>526</v>
      </c>
      <c r="F39" s="5">
        <v>139174</v>
      </c>
      <c r="G39" s="5">
        <v>3235.93</v>
      </c>
      <c r="H39" s="5">
        <v>1.42</v>
      </c>
    </row>
    <row r="40" spans="2:8" x14ac:dyDescent="0.25">
      <c r="B40" s="2" t="s">
        <v>2690</v>
      </c>
      <c r="C40" s="4" t="s">
        <v>140</v>
      </c>
      <c r="D40" s="2" t="s">
        <v>248</v>
      </c>
      <c r="E40" s="2" t="s">
        <v>587</v>
      </c>
      <c r="F40" s="5">
        <v>64273</v>
      </c>
      <c r="G40" s="5">
        <v>3211.11</v>
      </c>
      <c r="H40" s="5">
        <v>1.41</v>
      </c>
    </row>
    <row r="41" spans="2:8" x14ac:dyDescent="0.25">
      <c r="B41" s="2" t="s">
        <v>2732</v>
      </c>
      <c r="C41" s="4" t="s">
        <v>140</v>
      </c>
      <c r="D41" s="2" t="s">
        <v>248</v>
      </c>
      <c r="E41" s="2" t="s">
        <v>674</v>
      </c>
      <c r="F41" s="5">
        <v>235000</v>
      </c>
      <c r="G41" s="5">
        <v>3174.85</v>
      </c>
      <c r="H41" s="5">
        <v>1.4</v>
      </c>
    </row>
    <row r="42" spans="2:8" x14ac:dyDescent="0.25">
      <c r="B42" s="2" t="s">
        <v>2574</v>
      </c>
      <c r="C42" s="4" t="s">
        <v>140</v>
      </c>
      <c r="D42" s="2" t="s">
        <v>248</v>
      </c>
      <c r="E42" s="2" t="s">
        <v>284</v>
      </c>
      <c r="F42" s="5">
        <v>85000</v>
      </c>
      <c r="G42" s="5">
        <v>3120.01</v>
      </c>
      <c r="H42" s="5">
        <v>1.37</v>
      </c>
    </row>
    <row r="43" spans="2:8" x14ac:dyDescent="0.25">
      <c r="B43" s="2" t="s">
        <v>2720</v>
      </c>
      <c r="C43" s="4" t="s">
        <v>140</v>
      </c>
      <c r="D43" s="2" t="s">
        <v>225</v>
      </c>
      <c r="E43" s="2" t="s">
        <v>640</v>
      </c>
      <c r="F43" s="5">
        <v>120000</v>
      </c>
      <c r="G43" s="5">
        <v>3118.2</v>
      </c>
      <c r="H43" s="5">
        <v>1.37</v>
      </c>
    </row>
    <row r="44" spans="2:8" x14ac:dyDescent="0.25">
      <c r="B44" s="2" t="s">
        <v>2871</v>
      </c>
      <c r="C44" s="4" t="s">
        <v>140</v>
      </c>
      <c r="D44" s="2" t="s">
        <v>238</v>
      </c>
      <c r="E44" s="2" t="s">
        <v>1050</v>
      </c>
      <c r="F44" s="5">
        <v>4740000</v>
      </c>
      <c r="G44" s="5">
        <v>3083.37</v>
      </c>
      <c r="H44" s="5">
        <v>1.36</v>
      </c>
    </row>
    <row r="45" spans="2:8" x14ac:dyDescent="0.25">
      <c r="B45" s="2" t="s">
        <v>2815</v>
      </c>
      <c r="C45" s="4" t="s">
        <v>140</v>
      </c>
      <c r="D45" s="2" t="s">
        <v>327</v>
      </c>
      <c r="E45" s="2" t="s">
        <v>803</v>
      </c>
      <c r="F45" s="5">
        <v>8000</v>
      </c>
      <c r="G45" s="5">
        <v>2985.13</v>
      </c>
      <c r="H45" s="5">
        <v>1.31</v>
      </c>
    </row>
    <row r="46" spans="2:8" x14ac:dyDescent="0.25">
      <c r="B46" s="2" t="s">
        <v>1965</v>
      </c>
      <c r="C46" s="4" t="s">
        <v>140</v>
      </c>
      <c r="D46" s="2" t="s">
        <v>406</v>
      </c>
      <c r="E46" s="2" t="s">
        <v>407</v>
      </c>
      <c r="F46" s="5">
        <v>115000</v>
      </c>
      <c r="G46" s="5">
        <v>2881.9</v>
      </c>
      <c r="H46" s="5">
        <v>1.27</v>
      </c>
    </row>
    <row r="47" spans="2:8" x14ac:dyDescent="0.25">
      <c r="B47" s="2" t="s">
        <v>2704</v>
      </c>
      <c r="C47" s="4" t="s">
        <v>140</v>
      </c>
      <c r="D47" s="2" t="s">
        <v>246</v>
      </c>
      <c r="E47" s="2" t="s">
        <v>607</v>
      </c>
      <c r="F47" s="5">
        <v>69050</v>
      </c>
      <c r="G47" s="5">
        <v>2836.13</v>
      </c>
      <c r="H47" s="5">
        <v>1.25</v>
      </c>
    </row>
    <row r="48" spans="2:8" x14ac:dyDescent="0.25">
      <c r="B48" s="2" t="s">
        <v>1982</v>
      </c>
      <c r="C48" s="4" t="s">
        <v>140</v>
      </c>
      <c r="D48" s="2" t="s">
        <v>252</v>
      </c>
      <c r="E48" s="2" t="s">
        <v>253</v>
      </c>
      <c r="F48" s="5">
        <v>250000</v>
      </c>
      <c r="G48" s="5">
        <v>2795</v>
      </c>
      <c r="H48" s="5">
        <v>1.23</v>
      </c>
    </row>
    <row r="49" spans="2:8" x14ac:dyDescent="0.25">
      <c r="B49" s="2" t="s">
        <v>2672</v>
      </c>
      <c r="C49" s="4" t="s">
        <v>140</v>
      </c>
      <c r="D49" s="2" t="s">
        <v>332</v>
      </c>
      <c r="E49" s="2" t="s">
        <v>550</v>
      </c>
      <c r="F49" s="5">
        <v>7208</v>
      </c>
      <c r="G49" s="5">
        <v>2788.6</v>
      </c>
      <c r="H49" s="5">
        <v>1.23</v>
      </c>
    </row>
    <row r="50" spans="2:8" x14ac:dyDescent="0.25">
      <c r="B50" s="2" t="s">
        <v>2554</v>
      </c>
      <c r="C50" s="4" t="s">
        <v>140</v>
      </c>
      <c r="D50" s="2" t="s">
        <v>238</v>
      </c>
      <c r="E50" s="2" t="s">
        <v>239</v>
      </c>
      <c r="F50" s="5">
        <v>1950</v>
      </c>
      <c r="G50" s="5">
        <v>2780.26</v>
      </c>
      <c r="H50" s="5">
        <v>1.22</v>
      </c>
    </row>
    <row r="51" spans="2:8" x14ac:dyDescent="0.25">
      <c r="B51" s="2" t="s">
        <v>1966</v>
      </c>
      <c r="C51" s="4" t="s">
        <v>140</v>
      </c>
      <c r="D51" s="2" t="s">
        <v>278</v>
      </c>
      <c r="E51" s="2" t="s">
        <v>279</v>
      </c>
      <c r="F51" s="5">
        <v>73000</v>
      </c>
      <c r="G51" s="5">
        <v>2768.67</v>
      </c>
      <c r="H51" s="5">
        <v>1.22</v>
      </c>
    </row>
    <row r="52" spans="2:8" x14ac:dyDescent="0.25">
      <c r="B52" s="2" t="s">
        <v>2664</v>
      </c>
      <c r="C52" s="4" t="s">
        <v>140</v>
      </c>
      <c r="D52" s="2" t="s">
        <v>263</v>
      </c>
      <c r="E52" s="2" t="s">
        <v>528</v>
      </c>
      <c r="F52" s="5">
        <v>81000</v>
      </c>
      <c r="G52" s="5">
        <v>2768.18</v>
      </c>
      <c r="H52" s="5">
        <v>1.22</v>
      </c>
    </row>
    <row r="53" spans="2:8" x14ac:dyDescent="0.25">
      <c r="B53" s="2" t="s">
        <v>2565</v>
      </c>
      <c r="C53" s="4" t="s">
        <v>140</v>
      </c>
      <c r="D53" s="2" t="s">
        <v>263</v>
      </c>
      <c r="E53" s="2" t="s">
        <v>264</v>
      </c>
      <c r="F53" s="5">
        <v>47000</v>
      </c>
      <c r="G53" s="5">
        <v>2628.38</v>
      </c>
      <c r="H53" s="5">
        <v>1.1599999999999999</v>
      </c>
    </row>
    <row r="54" spans="2:8" x14ac:dyDescent="0.25">
      <c r="B54" s="2" t="s">
        <v>2687</v>
      </c>
      <c r="C54" s="4" t="s">
        <v>140</v>
      </c>
      <c r="D54" s="2" t="s">
        <v>246</v>
      </c>
      <c r="E54" s="2" t="s">
        <v>584</v>
      </c>
      <c r="F54" s="5">
        <v>63000</v>
      </c>
      <c r="G54" s="5">
        <v>2601.87</v>
      </c>
      <c r="H54" s="5">
        <v>1.1399999999999999</v>
      </c>
    </row>
    <row r="55" spans="2:8" x14ac:dyDescent="0.25">
      <c r="B55" s="2" t="s">
        <v>2872</v>
      </c>
      <c r="C55" s="4" t="s">
        <v>140</v>
      </c>
      <c r="D55" s="2" t="s">
        <v>229</v>
      </c>
      <c r="E55" s="2" t="s">
        <v>1051</v>
      </c>
      <c r="F55" s="5">
        <v>320000</v>
      </c>
      <c r="G55" s="5">
        <v>2512.48</v>
      </c>
      <c r="H55" s="5">
        <v>1.1100000000000001</v>
      </c>
    </row>
    <row r="56" spans="2:8" x14ac:dyDescent="0.25">
      <c r="B56" s="2" t="s">
        <v>2575</v>
      </c>
      <c r="C56" s="4" t="s">
        <v>140</v>
      </c>
      <c r="D56" s="2" t="s">
        <v>229</v>
      </c>
      <c r="E56" s="2" t="s">
        <v>285</v>
      </c>
      <c r="F56" s="5">
        <v>30200</v>
      </c>
      <c r="G56" s="5">
        <v>2492.62</v>
      </c>
      <c r="H56" s="5">
        <v>1.1000000000000001</v>
      </c>
    </row>
    <row r="57" spans="2:8" x14ac:dyDescent="0.25">
      <c r="B57" s="2" t="s">
        <v>2873</v>
      </c>
      <c r="C57" s="4" t="s">
        <v>140</v>
      </c>
      <c r="D57" s="2" t="s">
        <v>248</v>
      </c>
      <c r="E57" s="2" t="s">
        <v>1052</v>
      </c>
      <c r="F57" s="5">
        <v>147000</v>
      </c>
      <c r="G57" s="5">
        <v>2475.41</v>
      </c>
      <c r="H57" s="5">
        <v>1.0900000000000001</v>
      </c>
    </row>
    <row r="58" spans="2:8" x14ac:dyDescent="0.25">
      <c r="B58" s="2" t="s">
        <v>2708</v>
      </c>
      <c r="C58" s="4" t="s">
        <v>140</v>
      </c>
      <c r="D58" s="2" t="s">
        <v>327</v>
      </c>
      <c r="E58" s="2" t="s">
        <v>613</v>
      </c>
      <c r="F58" s="5">
        <v>310882</v>
      </c>
      <c r="G58" s="5">
        <v>2456.4299999999998</v>
      </c>
      <c r="H58" s="5">
        <v>1.08</v>
      </c>
    </row>
    <row r="59" spans="2:8" x14ac:dyDescent="0.25">
      <c r="B59" s="2" t="s">
        <v>2634</v>
      </c>
      <c r="C59" s="4" t="s">
        <v>140</v>
      </c>
      <c r="D59" s="2" t="s">
        <v>225</v>
      </c>
      <c r="E59" s="2" t="s">
        <v>444</v>
      </c>
      <c r="F59" s="5">
        <v>45004</v>
      </c>
      <c r="G59" s="5">
        <v>2452.0700000000002</v>
      </c>
      <c r="H59" s="5">
        <v>1.08</v>
      </c>
    </row>
    <row r="60" spans="2:8" x14ac:dyDescent="0.25">
      <c r="B60" s="2" t="s">
        <v>2626</v>
      </c>
      <c r="C60" s="4" t="s">
        <v>140</v>
      </c>
      <c r="D60" s="2" t="s">
        <v>229</v>
      </c>
      <c r="E60" s="2" t="s">
        <v>402</v>
      </c>
      <c r="F60" s="5">
        <v>82000</v>
      </c>
      <c r="G60" s="5">
        <v>2425.44</v>
      </c>
      <c r="H60" s="5">
        <v>1.07</v>
      </c>
    </row>
    <row r="61" spans="2:8" x14ac:dyDescent="0.25">
      <c r="B61" s="2" t="s">
        <v>2874</v>
      </c>
      <c r="C61" s="4" t="s">
        <v>140</v>
      </c>
      <c r="D61" s="2" t="s">
        <v>520</v>
      </c>
      <c r="E61" s="2" t="s">
        <v>1053</v>
      </c>
      <c r="F61" s="5">
        <v>1550000</v>
      </c>
      <c r="G61" s="5">
        <v>2307.1799999999998</v>
      </c>
      <c r="H61" s="5">
        <v>1.01</v>
      </c>
    </row>
    <row r="62" spans="2:8" x14ac:dyDescent="0.25">
      <c r="B62" s="2" t="s">
        <v>1976</v>
      </c>
      <c r="C62" s="4" t="s">
        <v>140</v>
      </c>
      <c r="D62" s="2" t="s">
        <v>271</v>
      </c>
      <c r="E62" s="2" t="s">
        <v>272</v>
      </c>
      <c r="F62" s="5">
        <v>6500</v>
      </c>
      <c r="G62" s="5">
        <v>2236.54</v>
      </c>
      <c r="H62" s="5">
        <v>0.98</v>
      </c>
    </row>
    <row r="63" spans="2:8" x14ac:dyDescent="0.25">
      <c r="B63" s="2" t="s">
        <v>2819</v>
      </c>
      <c r="C63" s="4" t="s">
        <v>140</v>
      </c>
      <c r="D63" s="2" t="s">
        <v>246</v>
      </c>
      <c r="E63" s="2" t="s">
        <v>809</v>
      </c>
      <c r="F63" s="5">
        <v>113777</v>
      </c>
      <c r="G63" s="5">
        <v>2082.5700000000002</v>
      </c>
      <c r="H63" s="5">
        <v>0.92</v>
      </c>
    </row>
    <row r="64" spans="2:8" x14ac:dyDescent="0.25">
      <c r="B64" s="2" t="s">
        <v>1054</v>
      </c>
      <c r="C64" s="4" t="s">
        <v>140</v>
      </c>
      <c r="D64" s="2" t="s">
        <v>229</v>
      </c>
      <c r="E64" s="2" t="s">
        <v>1055</v>
      </c>
      <c r="F64" s="5">
        <v>240000</v>
      </c>
      <c r="G64" s="5">
        <v>2064.2399999999998</v>
      </c>
      <c r="H64" s="5">
        <v>0.91</v>
      </c>
    </row>
    <row r="65" spans="2:8" x14ac:dyDescent="0.25">
      <c r="B65" s="2" t="s">
        <v>2709</v>
      </c>
      <c r="C65" s="4" t="s">
        <v>140</v>
      </c>
      <c r="D65" s="2" t="s">
        <v>238</v>
      </c>
      <c r="E65" s="2" t="s">
        <v>614</v>
      </c>
      <c r="F65" s="5">
        <v>292100</v>
      </c>
      <c r="G65" s="5">
        <v>2015.78</v>
      </c>
      <c r="H65" s="5">
        <v>0.89</v>
      </c>
    </row>
    <row r="66" spans="2:8" x14ac:dyDescent="0.25">
      <c r="B66" s="2" t="s">
        <v>2875</v>
      </c>
      <c r="C66" s="4" t="s">
        <v>140</v>
      </c>
      <c r="D66" s="2" t="s">
        <v>704</v>
      </c>
      <c r="E66" s="2" t="s">
        <v>1056</v>
      </c>
      <c r="F66" s="5">
        <v>400000</v>
      </c>
      <c r="G66" s="5">
        <v>1999.4</v>
      </c>
      <c r="H66" s="5">
        <v>0.88</v>
      </c>
    </row>
    <row r="67" spans="2:8" x14ac:dyDescent="0.25">
      <c r="B67" s="2" t="s">
        <v>2707</v>
      </c>
      <c r="C67" s="4" t="s">
        <v>140</v>
      </c>
      <c r="D67" s="2" t="s">
        <v>238</v>
      </c>
      <c r="E67" s="2" t="s">
        <v>612</v>
      </c>
      <c r="F67" s="5">
        <v>162000</v>
      </c>
      <c r="G67" s="5">
        <v>1975.02</v>
      </c>
      <c r="H67" s="5">
        <v>0.87</v>
      </c>
    </row>
    <row r="68" spans="2:8" x14ac:dyDescent="0.25">
      <c r="B68" s="2" t="s">
        <v>2572</v>
      </c>
      <c r="C68" s="4" t="s">
        <v>140</v>
      </c>
      <c r="D68" s="2" t="s">
        <v>248</v>
      </c>
      <c r="E68" s="2" t="s">
        <v>282</v>
      </c>
      <c r="F68" s="5">
        <v>22295</v>
      </c>
      <c r="G68" s="5">
        <v>1931.56</v>
      </c>
      <c r="H68" s="5">
        <v>0.85</v>
      </c>
    </row>
    <row r="69" spans="2:8" x14ac:dyDescent="0.25">
      <c r="B69" s="2" t="s">
        <v>2822</v>
      </c>
      <c r="C69" s="4" t="s">
        <v>140</v>
      </c>
      <c r="D69" s="2" t="s">
        <v>238</v>
      </c>
      <c r="E69" s="2" t="s">
        <v>814</v>
      </c>
      <c r="F69" s="5">
        <v>61000</v>
      </c>
      <c r="G69" s="5">
        <v>1910.03</v>
      </c>
      <c r="H69" s="5">
        <v>0.84</v>
      </c>
    </row>
    <row r="70" spans="2:8" x14ac:dyDescent="0.25">
      <c r="B70" s="2" t="s">
        <v>2876</v>
      </c>
      <c r="C70" s="4" t="s">
        <v>140</v>
      </c>
      <c r="D70" s="2" t="s">
        <v>248</v>
      </c>
      <c r="E70" s="2" t="s">
        <v>1057</v>
      </c>
      <c r="F70" s="5">
        <v>500000</v>
      </c>
      <c r="G70" s="5">
        <v>1906.75</v>
      </c>
      <c r="H70" s="5">
        <v>0.84</v>
      </c>
    </row>
    <row r="71" spans="2:8" x14ac:dyDescent="0.25">
      <c r="B71" s="2" t="s">
        <v>2655</v>
      </c>
      <c r="C71" s="4" t="s">
        <v>140</v>
      </c>
      <c r="D71" s="2" t="s">
        <v>290</v>
      </c>
      <c r="E71" s="2" t="s">
        <v>518</v>
      </c>
      <c r="F71" s="5">
        <v>1000000</v>
      </c>
      <c r="G71" s="5">
        <v>1726</v>
      </c>
      <c r="H71" s="5">
        <v>0.76</v>
      </c>
    </row>
    <row r="72" spans="2:8" x14ac:dyDescent="0.25">
      <c r="B72" s="2" t="s">
        <v>2770</v>
      </c>
      <c r="C72" s="4" t="s">
        <v>140</v>
      </c>
      <c r="D72" s="2" t="s">
        <v>240</v>
      </c>
      <c r="E72" s="2" t="s">
        <v>751</v>
      </c>
      <c r="F72" s="5">
        <v>35000</v>
      </c>
      <c r="G72" s="5">
        <v>1635.06</v>
      </c>
      <c r="H72" s="5">
        <v>0.72</v>
      </c>
    </row>
    <row r="73" spans="2:8" x14ac:dyDescent="0.25">
      <c r="B73" s="3" t="s">
        <v>200</v>
      </c>
      <c r="C73" s="15"/>
      <c r="D73" s="3"/>
      <c r="E73" s="3"/>
      <c r="F73" s="11"/>
      <c r="G73" s="11">
        <f>SUM(G12:G72)</f>
        <v>221796.40000000002</v>
      </c>
      <c r="H73" s="11">
        <f>SUM(H12:H72)</f>
        <v>97.570000000000022</v>
      </c>
    </row>
    <row r="74" spans="2:8" x14ac:dyDescent="0.25">
      <c r="B74" s="3" t="s">
        <v>142</v>
      </c>
      <c r="C74" s="15"/>
      <c r="D74" s="3"/>
      <c r="E74" s="3"/>
      <c r="F74" s="11"/>
      <c r="G74" s="11">
        <v>221796.4</v>
      </c>
      <c r="H74" s="11">
        <v>97.57</v>
      </c>
    </row>
    <row r="75" spans="2:8" x14ac:dyDescent="0.25">
      <c r="B75" s="3" t="s">
        <v>143</v>
      </c>
      <c r="C75" s="15"/>
      <c r="D75" s="3"/>
      <c r="E75" s="3"/>
      <c r="F75" s="11"/>
      <c r="G75" s="11">
        <v>5562.5850636200048</v>
      </c>
      <c r="H75" s="11">
        <v>2.4300000000000068</v>
      </c>
    </row>
    <row r="76" spans="2:8" x14ac:dyDescent="0.25">
      <c r="B76" s="3" t="s">
        <v>144</v>
      </c>
      <c r="C76" s="15"/>
      <c r="D76" s="3"/>
      <c r="E76" s="3"/>
      <c r="F76" s="11"/>
      <c r="G76" s="11">
        <v>227358.98506362</v>
      </c>
      <c r="H76" s="11">
        <v>100</v>
      </c>
    </row>
    <row r="77" spans="2:8" x14ac:dyDescent="0.25">
      <c r="B77" s="2" t="s">
        <v>145</v>
      </c>
    </row>
    <row r="78" spans="2:8" x14ac:dyDescent="0.25">
      <c r="B78" s="3" t="s">
        <v>146</v>
      </c>
    </row>
    <row r="79" spans="2:8" x14ac:dyDescent="0.25">
      <c r="B79" s="3" t="s">
        <v>147</v>
      </c>
      <c r="C79" s="4" t="s">
        <v>148</v>
      </c>
    </row>
    <row r="80" spans="2:8" x14ac:dyDescent="0.25">
      <c r="B80" s="3" t="s">
        <v>150</v>
      </c>
      <c r="C80" s="4" t="s">
        <v>149</v>
      </c>
    </row>
    <row r="81" spans="2:3" x14ac:dyDescent="0.25">
      <c r="B81" s="3" t="s">
        <v>202</v>
      </c>
      <c r="C81" s="4" t="s">
        <v>149</v>
      </c>
    </row>
    <row r="82" spans="2:3" x14ac:dyDescent="0.25">
      <c r="B82" s="3" t="s">
        <v>151</v>
      </c>
      <c r="C82" s="4" t="s">
        <v>152</v>
      </c>
    </row>
    <row r="83" spans="2:3" x14ac:dyDescent="0.25">
      <c r="B83" s="3" t="s">
        <v>1058</v>
      </c>
      <c r="C83" s="15"/>
    </row>
    <row r="84" spans="2:3" x14ac:dyDescent="0.25">
      <c r="B84" s="3" t="s">
        <v>1059</v>
      </c>
      <c r="C84" s="15"/>
    </row>
    <row r="85" spans="2:3" x14ac:dyDescent="0.25">
      <c r="B85" s="3" t="s">
        <v>1060</v>
      </c>
      <c r="C85" s="15"/>
    </row>
    <row r="86" spans="2:3" x14ac:dyDescent="0.25">
      <c r="B86" s="3" t="s">
        <v>1061</v>
      </c>
      <c r="C86" s="15"/>
    </row>
    <row r="87" spans="2:3" x14ac:dyDescent="0.25">
      <c r="B87" s="3" t="s">
        <v>1062</v>
      </c>
      <c r="C87" s="15"/>
    </row>
    <row r="88" spans="2:3" x14ac:dyDescent="0.25">
      <c r="B88" s="3" t="s">
        <v>1063</v>
      </c>
      <c r="C88" s="15"/>
    </row>
    <row r="89" spans="2:3" x14ac:dyDescent="0.25">
      <c r="B89" s="3" t="s">
        <v>1064</v>
      </c>
      <c r="C89" s="15"/>
    </row>
    <row r="90" spans="2:3" x14ac:dyDescent="0.25">
      <c r="B90" s="3" t="s">
        <v>1065</v>
      </c>
      <c r="C90" s="15"/>
    </row>
    <row r="91" spans="2:3" x14ac:dyDescent="0.25">
      <c r="B91" s="3" t="s">
        <v>3420</v>
      </c>
      <c r="C91" s="15"/>
    </row>
    <row r="92" spans="2:3" x14ac:dyDescent="0.25">
      <c r="B92" s="2" t="s">
        <v>153</v>
      </c>
    </row>
    <row r="93" spans="2:3" x14ac:dyDescent="0.25">
      <c r="B93" s="2" t="s">
        <v>204</v>
      </c>
    </row>
    <row r="96" spans="2:3" x14ac:dyDescent="0.25">
      <c r="B96" s="13" t="s">
        <v>2546</v>
      </c>
      <c r="C96" s="14"/>
    </row>
    <row r="97" spans="2:7" ht="30" x14ac:dyDescent="0.25">
      <c r="B97" s="13" t="s">
        <v>205</v>
      </c>
      <c r="C97" s="153" t="s">
        <v>206</v>
      </c>
    </row>
    <row r="98" spans="2:7" x14ac:dyDescent="0.25">
      <c r="B98" s="105" t="s">
        <v>207</v>
      </c>
      <c r="C98" s="111" t="s">
        <v>3515</v>
      </c>
    </row>
    <row r="99" spans="2:7" x14ac:dyDescent="0.25">
      <c r="B99" s="105" t="s">
        <v>208</v>
      </c>
      <c r="C99" s="111" t="s">
        <v>3515</v>
      </c>
    </row>
    <row r="100" spans="2:7" x14ac:dyDescent="0.25">
      <c r="B100" s="105" t="s">
        <v>209</v>
      </c>
      <c r="C100" s="111" t="s">
        <v>3515</v>
      </c>
    </row>
    <row r="101" spans="2:7" x14ac:dyDescent="0.25">
      <c r="B101" s="105" t="s">
        <v>210</v>
      </c>
      <c r="C101" s="111" t="s">
        <v>3515</v>
      </c>
    </row>
    <row r="102" spans="2:7" x14ac:dyDescent="0.25">
      <c r="B102" s="105" t="s">
        <v>211</v>
      </c>
      <c r="C102" s="111" t="s">
        <v>3515</v>
      </c>
    </row>
    <row r="103" spans="2:7" x14ac:dyDescent="0.25">
      <c r="B103" s="105" t="s">
        <v>212</v>
      </c>
      <c r="C103" s="111" t="s">
        <v>3515</v>
      </c>
    </row>
    <row r="104" spans="2:7" x14ac:dyDescent="0.25">
      <c r="B104" s="13" t="s">
        <v>213</v>
      </c>
      <c r="C104" s="111" t="s">
        <v>3515</v>
      </c>
    </row>
    <row r="106" spans="2:7" x14ac:dyDescent="0.25">
      <c r="B106" s="105" t="s">
        <v>154</v>
      </c>
      <c r="C106" s="6"/>
      <c r="D106" s="105"/>
    </row>
    <row r="107" spans="2:7" ht="30" x14ac:dyDescent="0.25">
      <c r="B107" s="7" t="s">
        <v>155</v>
      </c>
      <c r="C107" s="8" t="s">
        <v>156</v>
      </c>
      <c r="D107" s="7" t="s">
        <v>157</v>
      </c>
    </row>
    <row r="108" spans="2:7" x14ac:dyDescent="0.25">
      <c r="B108" s="105" t="s">
        <v>149</v>
      </c>
      <c r="C108" s="6" t="s">
        <v>149</v>
      </c>
      <c r="D108" s="105" t="s">
        <v>149</v>
      </c>
    </row>
    <row r="110" spans="2:7" x14ac:dyDescent="0.25">
      <c r="B110" s="13" t="s">
        <v>158</v>
      </c>
      <c r="C110" s="23">
        <v>45322</v>
      </c>
      <c r="D110" s="105"/>
      <c r="E110" s="16"/>
      <c r="F110" s="22"/>
    </row>
    <row r="111" spans="2:7" x14ac:dyDescent="0.25">
      <c r="B111" s="13" t="s">
        <v>159</v>
      </c>
      <c r="C111" s="14" t="s">
        <v>160</v>
      </c>
      <c r="D111" s="13" t="s">
        <v>161</v>
      </c>
      <c r="E111" s="17" t="s">
        <v>162</v>
      </c>
      <c r="F111" s="12" t="s">
        <v>163</v>
      </c>
      <c r="G111" s="11"/>
    </row>
    <row r="112" spans="2:7" x14ac:dyDescent="0.25">
      <c r="B112" s="20" t="s">
        <v>149</v>
      </c>
      <c r="C112" s="21" t="s">
        <v>149</v>
      </c>
      <c r="D112" s="20" t="s">
        <v>149</v>
      </c>
      <c r="E112" s="19" t="s">
        <v>149</v>
      </c>
      <c r="F112" s="18" t="s">
        <v>149</v>
      </c>
    </row>
    <row r="115" spans="2:4" x14ac:dyDescent="0.25">
      <c r="B115" s="3" t="s">
        <v>164</v>
      </c>
    </row>
    <row r="116" spans="2:4" x14ac:dyDescent="0.25">
      <c r="B116" s="3"/>
    </row>
    <row r="117" spans="2:4" x14ac:dyDescent="0.25">
      <c r="B117" s="3" t="s">
        <v>165</v>
      </c>
    </row>
    <row r="118" spans="2:4" x14ac:dyDescent="0.25">
      <c r="B118" s="13" t="s">
        <v>166</v>
      </c>
      <c r="C118" s="14" t="s">
        <v>167</v>
      </c>
      <c r="D118" s="3"/>
    </row>
    <row r="119" spans="2:4" x14ac:dyDescent="0.25">
      <c r="B119" s="105" t="s">
        <v>149</v>
      </c>
      <c r="C119" s="6" t="s">
        <v>149</v>
      </c>
    </row>
    <row r="121" spans="2:4" x14ac:dyDescent="0.25">
      <c r="B121" s="13" t="s">
        <v>168</v>
      </c>
      <c r="C121" s="14" t="s">
        <v>167</v>
      </c>
    </row>
    <row r="122" spans="2:4" x14ac:dyDescent="0.25">
      <c r="B122" s="105" t="s">
        <v>149</v>
      </c>
      <c r="C122" s="6" t="s">
        <v>149</v>
      </c>
    </row>
    <row r="124" spans="2:4" x14ac:dyDescent="0.25">
      <c r="B124" s="13" t="s">
        <v>149</v>
      </c>
      <c r="C124" s="14" t="s">
        <v>149</v>
      </c>
    </row>
    <row r="125" spans="2:4" x14ac:dyDescent="0.25">
      <c r="B125" s="105" t="s">
        <v>149</v>
      </c>
      <c r="C125" s="6" t="s">
        <v>149</v>
      </c>
    </row>
    <row r="127" spans="2:4" x14ac:dyDescent="0.25">
      <c r="B127" s="17" t="s">
        <v>169</v>
      </c>
      <c r="C127" s="14" t="s">
        <v>170</v>
      </c>
    </row>
    <row r="128" spans="2:4" x14ac:dyDescent="0.25">
      <c r="B128" s="16" t="s">
        <v>149</v>
      </c>
      <c r="C128" s="6" t="s">
        <v>149</v>
      </c>
    </row>
    <row r="130" spans="2:7" x14ac:dyDescent="0.25">
      <c r="B130" s="13" t="s">
        <v>171</v>
      </c>
      <c r="C130" s="14" t="s">
        <v>149</v>
      </c>
    </row>
    <row r="132" spans="2:7" x14ac:dyDescent="0.25">
      <c r="B132" s="13" t="s">
        <v>172</v>
      </c>
      <c r="C132" s="23">
        <v>45322</v>
      </c>
      <c r="D132" s="105"/>
      <c r="E132" s="16"/>
      <c r="F132" s="22"/>
    </row>
    <row r="133" spans="2:7" x14ac:dyDescent="0.25">
      <c r="B133" s="13" t="s">
        <v>159</v>
      </c>
      <c r="C133" s="14" t="s">
        <v>160</v>
      </c>
      <c r="D133" s="13" t="s">
        <v>161</v>
      </c>
      <c r="E133" s="17" t="s">
        <v>162</v>
      </c>
      <c r="F133" s="12" t="s">
        <v>163</v>
      </c>
      <c r="G133" s="11"/>
    </row>
    <row r="134" spans="2:7" x14ac:dyDescent="0.25">
      <c r="B134" s="20" t="s">
        <v>149</v>
      </c>
      <c r="C134" s="21" t="s">
        <v>149</v>
      </c>
      <c r="D134" s="20" t="s">
        <v>149</v>
      </c>
      <c r="E134" s="19" t="s">
        <v>149</v>
      </c>
      <c r="F134" s="18" t="s">
        <v>149</v>
      </c>
    </row>
    <row r="135" spans="2:7" x14ac:dyDescent="0.25">
      <c r="B135" s="3" t="s">
        <v>164</v>
      </c>
    </row>
    <row r="136" spans="2:7" x14ac:dyDescent="0.25">
      <c r="B136" s="3"/>
    </row>
    <row r="137" spans="2:7" x14ac:dyDescent="0.25">
      <c r="B137" s="3" t="s">
        <v>165</v>
      </c>
    </row>
    <row r="138" spans="2:7" x14ac:dyDescent="0.25">
      <c r="B138" s="13" t="s">
        <v>166</v>
      </c>
      <c r="C138" s="14" t="s">
        <v>167</v>
      </c>
      <c r="D138" s="3"/>
    </row>
    <row r="139" spans="2:7" x14ac:dyDescent="0.25">
      <c r="B139" s="105" t="s">
        <v>149</v>
      </c>
      <c r="C139" s="6" t="s">
        <v>149</v>
      </c>
    </row>
    <row r="141" spans="2:7" x14ac:dyDescent="0.25">
      <c r="B141" s="13" t="s">
        <v>168</v>
      </c>
      <c r="C141" s="14" t="s">
        <v>167</v>
      </c>
    </row>
    <row r="142" spans="2:7" x14ac:dyDescent="0.25">
      <c r="B142" s="105" t="s">
        <v>149</v>
      </c>
      <c r="C142" s="6" t="s">
        <v>149</v>
      </c>
    </row>
    <row r="144" spans="2:7" x14ac:dyDescent="0.25">
      <c r="B144" s="13" t="s">
        <v>149</v>
      </c>
      <c r="C144" s="14" t="s">
        <v>149</v>
      </c>
    </row>
    <row r="145" spans="2:80" x14ac:dyDescent="0.25">
      <c r="B145" s="105" t="s">
        <v>149</v>
      </c>
      <c r="C145" s="6" t="s">
        <v>149</v>
      </c>
    </row>
    <row r="147" spans="2:80" x14ac:dyDescent="0.25">
      <c r="B147" s="17" t="s">
        <v>169</v>
      </c>
      <c r="C147" s="14" t="s">
        <v>170</v>
      </c>
    </row>
    <row r="148" spans="2:80" x14ac:dyDescent="0.25">
      <c r="B148" s="16" t="s">
        <v>149</v>
      </c>
      <c r="C148" s="6" t="s">
        <v>149</v>
      </c>
    </row>
    <row r="150" spans="2:80" x14ac:dyDescent="0.25">
      <c r="B150" s="13" t="s">
        <v>171</v>
      </c>
      <c r="C150" s="14" t="s">
        <v>149</v>
      </c>
    </row>
    <row r="153" spans="2:80" x14ac:dyDescent="0.25">
      <c r="B153" s="3" t="s">
        <v>173</v>
      </c>
    </row>
    <row r="155" spans="2:80" x14ac:dyDescent="0.25">
      <c r="B155" s="13" t="s">
        <v>159</v>
      </c>
      <c r="C155" s="14" t="s">
        <v>174</v>
      </c>
      <c r="D155" s="13" t="s">
        <v>175</v>
      </c>
      <c r="E155" s="13" t="s">
        <v>176</v>
      </c>
      <c r="F155" s="11"/>
    </row>
    <row r="156" spans="2:80" x14ac:dyDescent="0.25">
      <c r="B156" s="105" t="s">
        <v>149</v>
      </c>
      <c r="C156" s="6" t="s">
        <v>149</v>
      </c>
      <c r="D156" s="105" t="s">
        <v>149</v>
      </c>
      <c r="E156" s="105" t="s">
        <v>149</v>
      </c>
    </row>
    <row r="159" spans="2:80" x14ac:dyDescent="0.25">
      <c r="B159" s="3" t="s">
        <v>177</v>
      </c>
      <c r="C159" s="15" t="s">
        <v>149</v>
      </c>
      <c r="D159" s="3"/>
      <c r="E159" s="3"/>
      <c r="F159" s="11"/>
      <c r="G159" s="11"/>
      <c r="H159" s="11"/>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row>
    <row r="161" spans="2:7" x14ac:dyDescent="0.25">
      <c r="B161" s="3" t="s">
        <v>178</v>
      </c>
    </row>
    <row r="163" spans="2:7" x14ac:dyDescent="0.25">
      <c r="B163" s="13" t="s">
        <v>179</v>
      </c>
      <c r="C163" s="14" t="s">
        <v>167</v>
      </c>
      <c r="D163" s="3"/>
    </row>
    <row r="164" spans="2:7" x14ac:dyDescent="0.25">
      <c r="B164" s="105" t="s">
        <v>149</v>
      </c>
      <c r="C164" s="6" t="s">
        <v>149</v>
      </c>
    </row>
    <row r="167" spans="2:7" x14ac:dyDescent="0.25">
      <c r="B167" s="13" t="s">
        <v>180</v>
      </c>
      <c r="C167" s="14" t="s">
        <v>181</v>
      </c>
      <c r="D167" s="3"/>
    </row>
    <row r="168" spans="2:7" x14ac:dyDescent="0.25">
      <c r="B168" s="105" t="s">
        <v>149</v>
      </c>
      <c r="C168" s="6" t="s">
        <v>149</v>
      </c>
    </row>
    <row r="171" spans="2:7" x14ac:dyDescent="0.25">
      <c r="B171" s="3" t="s">
        <v>182</v>
      </c>
    </row>
    <row r="174" spans="2:7" x14ac:dyDescent="0.25">
      <c r="B174" s="3" t="s">
        <v>183</v>
      </c>
    </row>
    <row r="176" spans="2:7" x14ac:dyDescent="0.25">
      <c r="B176" s="13" t="s">
        <v>159</v>
      </c>
      <c r="C176" s="14" t="s">
        <v>184</v>
      </c>
      <c r="D176" s="13" t="s">
        <v>174</v>
      </c>
      <c r="E176" s="13" t="s">
        <v>175</v>
      </c>
      <c r="F176" s="12" t="s">
        <v>176</v>
      </c>
      <c r="G176" s="11"/>
    </row>
    <row r="177" spans="2:80" x14ac:dyDescent="0.25">
      <c r="B177" s="105" t="s">
        <v>149</v>
      </c>
      <c r="C177" s="6" t="s">
        <v>149</v>
      </c>
      <c r="D177" s="105" t="s">
        <v>149</v>
      </c>
      <c r="E177" s="105" t="s">
        <v>149</v>
      </c>
      <c r="F177" s="10" t="s">
        <v>149</v>
      </c>
    </row>
    <row r="180" spans="2:80" x14ac:dyDescent="0.25">
      <c r="B180" s="3" t="s">
        <v>177</v>
      </c>
      <c r="C180" s="15" t="s">
        <v>149</v>
      </c>
      <c r="D180" s="3"/>
      <c r="E180" s="3"/>
      <c r="F180" s="11"/>
      <c r="G180" s="11"/>
      <c r="H180" s="11"/>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row>
    <row r="182" spans="2:80" x14ac:dyDescent="0.25">
      <c r="B182" s="3" t="s">
        <v>178</v>
      </c>
    </row>
    <row r="184" spans="2:80" x14ac:dyDescent="0.25">
      <c r="B184" s="13" t="s">
        <v>179</v>
      </c>
      <c r="C184" s="14" t="s">
        <v>167</v>
      </c>
      <c r="D184" s="3"/>
    </row>
    <row r="185" spans="2:80" x14ac:dyDescent="0.25">
      <c r="B185" s="105" t="s">
        <v>149</v>
      </c>
      <c r="C185" s="6" t="s">
        <v>149</v>
      </c>
    </row>
    <row r="188" spans="2:80" x14ac:dyDescent="0.25">
      <c r="B188" s="13" t="s">
        <v>180</v>
      </c>
      <c r="C188" s="14" t="s">
        <v>181</v>
      </c>
      <c r="D188" s="3"/>
    </row>
    <row r="189" spans="2:80" x14ac:dyDescent="0.25">
      <c r="B189" s="105" t="s">
        <v>149</v>
      </c>
      <c r="C189" s="6" t="s">
        <v>149</v>
      </c>
    </row>
    <row r="192" spans="2:80" x14ac:dyDescent="0.25">
      <c r="B192" s="3" t="s">
        <v>182</v>
      </c>
    </row>
    <row r="195" spans="2:7" x14ac:dyDescent="0.25">
      <c r="B195" s="3" t="s">
        <v>185</v>
      </c>
    </row>
    <row r="196" spans="2:7" x14ac:dyDescent="0.25">
      <c r="B196" s="13" t="s">
        <v>159</v>
      </c>
      <c r="C196" s="14" t="s">
        <v>186</v>
      </c>
      <c r="D196" s="13" t="s">
        <v>187</v>
      </c>
      <c r="E196" s="13" t="s">
        <v>188</v>
      </c>
      <c r="F196" s="12" t="s">
        <v>189</v>
      </c>
      <c r="G196" s="11"/>
    </row>
    <row r="197" spans="2:7" x14ac:dyDescent="0.25">
      <c r="B197" s="105" t="s">
        <v>149</v>
      </c>
      <c r="C197" s="6" t="s">
        <v>149</v>
      </c>
      <c r="D197" s="105" t="s">
        <v>149</v>
      </c>
      <c r="E197" s="105" t="s">
        <v>149</v>
      </c>
      <c r="F197" s="10" t="s">
        <v>149</v>
      </c>
    </row>
    <row r="198" spans="2:7" x14ac:dyDescent="0.25">
      <c r="B198" s="2" t="s">
        <v>190</v>
      </c>
    </row>
  </sheetData>
  <mergeCells count="3">
    <mergeCell ref="B1:E1"/>
    <mergeCell ref="C3:C7"/>
    <mergeCell ref="D3:D7"/>
  </mergeCells>
  <hyperlinks>
    <hyperlink ref="A1" location="Index!A1" display="Index" xr:uid="{E48BE4A2-5163-42EF-BA09-E54710760D5D}"/>
  </hyperlinks>
  <pageMargins left="0.7" right="0.7" top="0.75" bottom="0.75" header="0.3" footer="0.3"/>
  <pageSetup orientation="portrait"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C83A3C-7D11-4C31-989C-5EE57DAADA3F}">
  <sheetPr codeName="Sheet25"/>
  <dimension ref="A1:CB275"/>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51</v>
      </c>
      <c r="C1" s="206"/>
      <c r="D1" s="206"/>
      <c r="E1" s="206"/>
    </row>
    <row r="3" spans="1:9" ht="15" customHeight="1" x14ac:dyDescent="0.25">
      <c r="B3" s="35" t="s">
        <v>1066</v>
      </c>
      <c r="C3" s="207"/>
      <c r="D3" s="208"/>
    </row>
    <row r="4" spans="1:9" ht="15" customHeight="1" x14ac:dyDescent="0.25">
      <c r="B4" s="109" t="s">
        <v>1067</v>
      </c>
      <c r="C4" s="207"/>
      <c r="D4" s="208"/>
    </row>
    <row r="5" spans="1:9" ht="15" customHeight="1" x14ac:dyDescent="0.25">
      <c r="B5" s="109" t="s">
        <v>115</v>
      </c>
      <c r="C5" s="207"/>
      <c r="D5" s="208"/>
    </row>
    <row r="6" spans="1:9" ht="15" customHeight="1" x14ac:dyDescent="0.25">
      <c r="B6" s="109" t="s">
        <v>1068</v>
      </c>
      <c r="C6" s="207"/>
      <c r="D6" s="208"/>
    </row>
    <row r="7" spans="1:9" ht="15" customHeight="1" x14ac:dyDescent="0.25">
      <c r="B7" s="109" t="s">
        <v>1069</v>
      </c>
      <c r="C7" s="207"/>
      <c r="D7" s="208"/>
    </row>
    <row r="8" spans="1:9" ht="15"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2643</v>
      </c>
      <c r="C15" s="4" t="s">
        <v>140</v>
      </c>
      <c r="D15" s="2" t="s">
        <v>242</v>
      </c>
      <c r="E15" s="2" t="s">
        <v>499</v>
      </c>
      <c r="F15" s="5">
        <v>149530</v>
      </c>
      <c r="G15" s="5">
        <v>837.82</v>
      </c>
      <c r="H15" s="5">
        <v>6.16</v>
      </c>
    </row>
    <row r="16" spans="1:9" x14ac:dyDescent="0.25">
      <c r="B16" s="2" t="s">
        <v>2552</v>
      </c>
      <c r="C16" s="4" t="s">
        <v>140</v>
      </c>
      <c r="D16" s="2" t="s">
        <v>234</v>
      </c>
      <c r="E16" s="2" t="s">
        <v>235</v>
      </c>
      <c r="F16" s="5">
        <v>23125</v>
      </c>
      <c r="G16" s="5">
        <v>804.69</v>
      </c>
      <c r="H16" s="5">
        <v>5.91</v>
      </c>
    </row>
    <row r="17" spans="2:8" x14ac:dyDescent="0.25">
      <c r="B17" s="2" t="s">
        <v>1964</v>
      </c>
      <c r="C17" s="4" t="s">
        <v>140</v>
      </c>
      <c r="D17" s="2" t="s">
        <v>220</v>
      </c>
      <c r="E17" s="2" t="s">
        <v>224</v>
      </c>
      <c r="F17" s="5">
        <v>73525</v>
      </c>
      <c r="G17" s="5">
        <v>755.95</v>
      </c>
      <c r="H17" s="5">
        <v>5.55</v>
      </c>
    </row>
    <row r="18" spans="2:8" x14ac:dyDescent="0.25">
      <c r="B18" s="2" t="s">
        <v>1971</v>
      </c>
      <c r="C18" s="4" t="s">
        <v>140</v>
      </c>
      <c r="D18" s="2" t="s">
        <v>248</v>
      </c>
      <c r="E18" s="2" t="s">
        <v>429</v>
      </c>
      <c r="F18" s="5">
        <v>60500</v>
      </c>
      <c r="G18" s="5">
        <v>695.99</v>
      </c>
      <c r="H18" s="5">
        <v>5.1100000000000003</v>
      </c>
    </row>
    <row r="19" spans="2:8" x14ac:dyDescent="0.25">
      <c r="B19" s="2" t="s">
        <v>1984</v>
      </c>
      <c r="C19" s="4" t="s">
        <v>140</v>
      </c>
      <c r="D19" s="2" t="s">
        <v>231</v>
      </c>
      <c r="E19" s="2" t="s">
        <v>232</v>
      </c>
      <c r="F19" s="5">
        <v>154100</v>
      </c>
      <c r="G19" s="5">
        <v>680.43</v>
      </c>
      <c r="H19" s="5">
        <v>5</v>
      </c>
    </row>
    <row r="20" spans="2:8" x14ac:dyDescent="0.25">
      <c r="B20" s="2" t="s">
        <v>2729</v>
      </c>
      <c r="C20" s="4" t="s">
        <v>140</v>
      </c>
      <c r="D20" s="2" t="s">
        <v>244</v>
      </c>
      <c r="E20" s="2" t="s">
        <v>670</v>
      </c>
      <c r="F20" s="5">
        <v>46400</v>
      </c>
      <c r="G20" s="5">
        <v>560.35</v>
      </c>
      <c r="H20" s="5">
        <v>4.12</v>
      </c>
    </row>
    <row r="21" spans="2:8" x14ac:dyDescent="0.25">
      <c r="B21" s="2" t="s">
        <v>392</v>
      </c>
      <c r="C21" s="4" t="s">
        <v>140</v>
      </c>
      <c r="D21" s="2" t="s">
        <v>220</v>
      </c>
      <c r="E21" s="2" t="s">
        <v>393</v>
      </c>
      <c r="F21" s="5">
        <v>71900</v>
      </c>
      <c r="G21" s="5">
        <v>460.52</v>
      </c>
      <c r="H21" s="5">
        <v>3.38</v>
      </c>
    </row>
    <row r="22" spans="2:8" x14ac:dyDescent="0.25">
      <c r="B22" s="2" t="s">
        <v>2561</v>
      </c>
      <c r="C22" s="4" t="s">
        <v>140</v>
      </c>
      <c r="D22" s="2" t="s">
        <v>231</v>
      </c>
      <c r="E22" s="2" t="s">
        <v>256</v>
      </c>
      <c r="F22" s="5">
        <v>17840</v>
      </c>
      <c r="G22" s="5">
        <v>442.71</v>
      </c>
      <c r="H22" s="5">
        <v>3.25</v>
      </c>
    </row>
    <row r="23" spans="2:8" x14ac:dyDescent="0.25">
      <c r="B23" s="2" t="s">
        <v>1983</v>
      </c>
      <c r="C23" s="4" t="s">
        <v>140</v>
      </c>
      <c r="D23" s="2" t="s">
        <v>225</v>
      </c>
      <c r="E23" s="2" t="s">
        <v>228</v>
      </c>
      <c r="F23" s="5">
        <v>10621</v>
      </c>
      <c r="G23" s="5">
        <v>405.29</v>
      </c>
      <c r="H23" s="5">
        <v>2.98</v>
      </c>
    </row>
    <row r="24" spans="2:8" x14ac:dyDescent="0.25">
      <c r="B24" s="2" t="s">
        <v>1985</v>
      </c>
      <c r="C24" s="4" t="s">
        <v>140</v>
      </c>
      <c r="D24" s="2" t="s">
        <v>220</v>
      </c>
      <c r="E24" s="2" t="s">
        <v>221</v>
      </c>
      <c r="F24" s="5">
        <v>26166</v>
      </c>
      <c r="G24" s="5">
        <v>382.69</v>
      </c>
      <c r="H24" s="5">
        <v>2.81</v>
      </c>
    </row>
    <row r="25" spans="2:8" x14ac:dyDescent="0.25">
      <c r="B25" s="2" t="s">
        <v>1980</v>
      </c>
      <c r="C25" s="4" t="s">
        <v>140</v>
      </c>
      <c r="D25" s="2" t="s">
        <v>242</v>
      </c>
      <c r="E25" s="2" t="s">
        <v>270</v>
      </c>
      <c r="F25" s="5">
        <v>13820</v>
      </c>
      <c r="G25" s="5">
        <v>351.62</v>
      </c>
      <c r="H25" s="5">
        <v>2.58</v>
      </c>
    </row>
    <row r="26" spans="2:8" x14ac:dyDescent="0.25">
      <c r="B26" s="2" t="s">
        <v>2666</v>
      </c>
      <c r="C26" s="4" t="s">
        <v>140</v>
      </c>
      <c r="D26" s="2" t="s">
        <v>349</v>
      </c>
      <c r="E26" s="2" t="s">
        <v>530</v>
      </c>
      <c r="F26" s="5">
        <v>63700</v>
      </c>
      <c r="G26" s="5">
        <v>342.51</v>
      </c>
      <c r="H26" s="5">
        <v>2.52</v>
      </c>
    </row>
    <row r="27" spans="2:8" x14ac:dyDescent="0.25">
      <c r="B27" s="2" t="s">
        <v>1986</v>
      </c>
      <c r="C27" s="4" t="s">
        <v>140</v>
      </c>
      <c r="D27" s="2" t="s">
        <v>222</v>
      </c>
      <c r="E27" s="2" t="s">
        <v>223</v>
      </c>
      <c r="F27" s="5">
        <v>11965</v>
      </c>
      <c r="G27" s="5">
        <v>341.39</v>
      </c>
      <c r="H27" s="5">
        <v>2.5099999999999998</v>
      </c>
    </row>
    <row r="28" spans="2:8" x14ac:dyDescent="0.25">
      <c r="B28" s="2" t="s">
        <v>2559</v>
      </c>
      <c r="C28" s="4" t="s">
        <v>140</v>
      </c>
      <c r="D28" s="2" t="s">
        <v>248</v>
      </c>
      <c r="E28" s="2" t="s">
        <v>249</v>
      </c>
      <c r="F28" s="5">
        <v>4375</v>
      </c>
      <c r="G28" s="5">
        <v>267.8</v>
      </c>
      <c r="H28" s="5">
        <v>1.97</v>
      </c>
    </row>
    <row r="29" spans="2:8" x14ac:dyDescent="0.25">
      <c r="B29" s="2" t="s">
        <v>2553</v>
      </c>
      <c r="C29" s="4" t="s">
        <v>140</v>
      </c>
      <c r="D29" s="2" t="s">
        <v>225</v>
      </c>
      <c r="E29" s="2" t="s">
        <v>237</v>
      </c>
      <c r="F29" s="5">
        <v>3045</v>
      </c>
      <c r="G29" s="5">
        <v>254.35</v>
      </c>
      <c r="H29" s="5">
        <v>1.87</v>
      </c>
    </row>
    <row r="30" spans="2:8" x14ac:dyDescent="0.25">
      <c r="B30" s="2" t="s">
        <v>1968</v>
      </c>
      <c r="C30" s="4" t="s">
        <v>140</v>
      </c>
      <c r="D30" s="2" t="s">
        <v>371</v>
      </c>
      <c r="E30" s="2" t="s">
        <v>400</v>
      </c>
      <c r="F30" s="5">
        <v>79900</v>
      </c>
      <c r="G30" s="5">
        <v>253.68</v>
      </c>
      <c r="H30" s="5">
        <v>1.86</v>
      </c>
    </row>
    <row r="31" spans="2:8" x14ac:dyDescent="0.25">
      <c r="B31" s="2" t="s">
        <v>2619</v>
      </c>
      <c r="C31" s="4" t="s">
        <v>140</v>
      </c>
      <c r="D31" s="2" t="s">
        <v>390</v>
      </c>
      <c r="E31" s="2" t="s">
        <v>391</v>
      </c>
      <c r="F31" s="5">
        <v>18900</v>
      </c>
      <c r="G31" s="5">
        <v>221.26</v>
      </c>
      <c r="H31" s="5">
        <v>1.63</v>
      </c>
    </row>
    <row r="32" spans="2:8" x14ac:dyDescent="0.25">
      <c r="B32" s="2" t="s">
        <v>692</v>
      </c>
      <c r="C32" s="4" t="s">
        <v>140</v>
      </c>
      <c r="D32" s="2" t="s">
        <v>280</v>
      </c>
      <c r="E32" s="2" t="s">
        <v>693</v>
      </c>
      <c r="F32" s="5">
        <v>100800</v>
      </c>
      <c r="G32" s="5">
        <v>180.13</v>
      </c>
      <c r="H32" s="5">
        <v>1.32</v>
      </c>
    </row>
    <row r="33" spans="2:8" x14ac:dyDescent="0.25">
      <c r="B33" s="2" t="s">
        <v>2734</v>
      </c>
      <c r="C33" s="4" t="s">
        <v>140</v>
      </c>
      <c r="D33" s="2" t="s">
        <v>273</v>
      </c>
      <c r="E33" s="2" t="s">
        <v>676</v>
      </c>
      <c r="F33" s="5">
        <v>12500</v>
      </c>
      <c r="G33" s="5">
        <v>175.14</v>
      </c>
      <c r="H33" s="5">
        <v>1.29</v>
      </c>
    </row>
    <row r="34" spans="2:8" x14ac:dyDescent="0.25">
      <c r="B34" s="2" t="s">
        <v>2746</v>
      </c>
      <c r="C34" s="4" t="s">
        <v>140</v>
      </c>
      <c r="D34" s="2" t="s">
        <v>246</v>
      </c>
      <c r="E34" s="2" t="s">
        <v>703</v>
      </c>
      <c r="F34" s="5">
        <v>5256</v>
      </c>
      <c r="G34" s="5">
        <v>120.56</v>
      </c>
      <c r="H34" s="5">
        <v>0.89</v>
      </c>
    </row>
    <row r="35" spans="2:8" x14ac:dyDescent="0.25">
      <c r="B35" s="2" t="s">
        <v>2627</v>
      </c>
      <c r="C35" s="4" t="s">
        <v>140</v>
      </c>
      <c r="D35" s="2" t="s">
        <v>371</v>
      </c>
      <c r="E35" s="2" t="s">
        <v>403</v>
      </c>
      <c r="F35" s="5">
        <v>41417</v>
      </c>
      <c r="G35" s="5">
        <v>107.39</v>
      </c>
      <c r="H35" s="5">
        <v>0.79</v>
      </c>
    </row>
    <row r="36" spans="2:8" x14ac:dyDescent="0.25">
      <c r="B36" s="2" t="s">
        <v>2551</v>
      </c>
      <c r="C36" s="4" t="s">
        <v>140</v>
      </c>
      <c r="D36" s="2" t="s">
        <v>220</v>
      </c>
      <c r="E36" s="2" t="s">
        <v>233</v>
      </c>
      <c r="F36" s="5">
        <v>9200</v>
      </c>
      <c r="G36" s="5">
        <v>98.23</v>
      </c>
      <c r="H36" s="5">
        <v>0.72</v>
      </c>
    </row>
    <row r="37" spans="2:8" x14ac:dyDescent="0.25">
      <c r="B37" s="2" t="s">
        <v>2877</v>
      </c>
      <c r="C37" s="4" t="s">
        <v>140</v>
      </c>
      <c r="D37" s="2" t="s">
        <v>292</v>
      </c>
      <c r="E37" s="2" t="s">
        <v>1070</v>
      </c>
      <c r="F37" s="5">
        <v>3222</v>
      </c>
      <c r="G37" s="5">
        <v>95.41</v>
      </c>
      <c r="H37" s="5">
        <v>0.7</v>
      </c>
    </row>
    <row r="38" spans="2:8" x14ac:dyDescent="0.25">
      <c r="B38" s="2" t="s">
        <v>1953</v>
      </c>
      <c r="C38" s="4" t="s">
        <v>140</v>
      </c>
      <c r="D38" s="2" t="s">
        <v>229</v>
      </c>
      <c r="E38" s="2" t="s">
        <v>439</v>
      </c>
      <c r="F38" s="5">
        <v>1560</v>
      </c>
      <c r="G38" s="5">
        <v>93.46</v>
      </c>
      <c r="H38" s="5">
        <v>0.69</v>
      </c>
    </row>
    <row r="39" spans="2:8" x14ac:dyDescent="0.25">
      <c r="B39" s="2" t="s">
        <v>2597</v>
      </c>
      <c r="C39" s="4" t="s">
        <v>140</v>
      </c>
      <c r="D39" s="2" t="s">
        <v>288</v>
      </c>
      <c r="E39" s="2" t="s">
        <v>334</v>
      </c>
      <c r="F39" s="5">
        <v>24200</v>
      </c>
      <c r="G39" s="5">
        <v>90.04</v>
      </c>
      <c r="H39" s="5">
        <v>0.66</v>
      </c>
    </row>
    <row r="40" spans="2:8" x14ac:dyDescent="0.25">
      <c r="B40" s="2" t="s">
        <v>2705</v>
      </c>
      <c r="C40" s="4" t="s">
        <v>140</v>
      </c>
      <c r="D40" s="2" t="s">
        <v>419</v>
      </c>
      <c r="E40" s="2" t="s">
        <v>608</v>
      </c>
      <c r="F40" s="5">
        <v>2900</v>
      </c>
      <c r="G40" s="5">
        <v>86.51</v>
      </c>
      <c r="H40" s="5">
        <v>0.64</v>
      </c>
    </row>
    <row r="41" spans="2:8" x14ac:dyDescent="0.25">
      <c r="B41" s="2" t="s">
        <v>2624</v>
      </c>
      <c r="C41" s="4" t="s">
        <v>140</v>
      </c>
      <c r="D41" s="2" t="s">
        <v>248</v>
      </c>
      <c r="E41" s="2" t="s">
        <v>399</v>
      </c>
      <c r="F41" s="5">
        <v>5900</v>
      </c>
      <c r="G41" s="5">
        <v>83.69</v>
      </c>
      <c r="H41" s="5">
        <v>0.61</v>
      </c>
    </row>
    <row r="42" spans="2:8" x14ac:dyDescent="0.25">
      <c r="B42" s="2" t="s">
        <v>2629</v>
      </c>
      <c r="C42" s="4" t="s">
        <v>140</v>
      </c>
      <c r="D42" s="2" t="s">
        <v>220</v>
      </c>
      <c r="E42" s="2" t="s">
        <v>405</v>
      </c>
      <c r="F42" s="5">
        <v>4800</v>
      </c>
      <c r="G42" s="5">
        <v>73.63</v>
      </c>
      <c r="H42" s="5">
        <v>0.54</v>
      </c>
    </row>
    <row r="43" spans="2:8" x14ac:dyDescent="0.25">
      <c r="B43" s="2" t="s">
        <v>1071</v>
      </c>
      <c r="C43" s="4" t="s">
        <v>140</v>
      </c>
      <c r="D43" s="2" t="s">
        <v>332</v>
      </c>
      <c r="E43" s="2" t="s">
        <v>1072</v>
      </c>
      <c r="F43" s="5">
        <v>6730</v>
      </c>
      <c r="G43" s="5">
        <v>73.55</v>
      </c>
      <c r="H43" s="5">
        <v>0.54</v>
      </c>
    </row>
    <row r="44" spans="2:8" x14ac:dyDescent="0.25">
      <c r="B44" s="2" t="s">
        <v>2550</v>
      </c>
      <c r="C44" s="4" t="s">
        <v>140</v>
      </c>
      <c r="D44" s="2" t="s">
        <v>225</v>
      </c>
      <c r="E44" s="2" t="s">
        <v>226</v>
      </c>
      <c r="F44" s="5">
        <v>4350</v>
      </c>
      <c r="G44" s="5">
        <v>72.25</v>
      </c>
      <c r="H44" s="5">
        <v>0.53</v>
      </c>
    </row>
    <row r="45" spans="2:8" x14ac:dyDescent="0.25">
      <c r="B45" s="2" t="s">
        <v>2674</v>
      </c>
      <c r="C45" s="4" t="s">
        <v>140</v>
      </c>
      <c r="D45" s="2" t="s">
        <v>240</v>
      </c>
      <c r="E45" s="2" t="s">
        <v>552</v>
      </c>
      <c r="F45" s="5">
        <v>1720</v>
      </c>
      <c r="G45" s="5">
        <v>71.209999999999994</v>
      </c>
      <c r="H45" s="5">
        <v>0.52</v>
      </c>
    </row>
    <row r="46" spans="2:8" x14ac:dyDescent="0.25">
      <c r="B46" s="2" t="s">
        <v>2841</v>
      </c>
      <c r="C46" s="4" t="s">
        <v>140</v>
      </c>
      <c r="D46" s="2" t="s">
        <v>248</v>
      </c>
      <c r="E46" s="2" t="s">
        <v>886</v>
      </c>
      <c r="F46" s="5">
        <v>8600</v>
      </c>
      <c r="G46" s="5">
        <v>65.430000000000007</v>
      </c>
      <c r="H46" s="5">
        <v>0.48</v>
      </c>
    </row>
    <row r="47" spans="2:8" x14ac:dyDescent="0.25">
      <c r="B47" s="2" t="s">
        <v>2634</v>
      </c>
      <c r="C47" s="4" t="s">
        <v>140</v>
      </c>
      <c r="D47" s="2" t="s">
        <v>225</v>
      </c>
      <c r="E47" s="2" t="s">
        <v>444</v>
      </c>
      <c r="F47" s="5">
        <v>1100</v>
      </c>
      <c r="G47" s="5">
        <v>59.93</v>
      </c>
      <c r="H47" s="5">
        <v>0.44</v>
      </c>
    </row>
    <row r="48" spans="2:8" x14ac:dyDescent="0.25">
      <c r="B48" s="2" t="s">
        <v>1032</v>
      </c>
      <c r="C48" s="4" t="s">
        <v>140</v>
      </c>
      <c r="D48" s="2" t="s">
        <v>332</v>
      </c>
      <c r="E48" s="2" t="s">
        <v>1033</v>
      </c>
      <c r="F48" s="5">
        <v>10000</v>
      </c>
      <c r="G48" s="5">
        <v>59.87</v>
      </c>
      <c r="H48" s="5">
        <v>0.44</v>
      </c>
    </row>
    <row r="49" spans="2:8" x14ac:dyDescent="0.25">
      <c r="B49" s="2" t="s">
        <v>2680</v>
      </c>
      <c r="C49" s="4" t="s">
        <v>140</v>
      </c>
      <c r="D49" s="2" t="s">
        <v>261</v>
      </c>
      <c r="E49" s="2" t="s">
        <v>576</v>
      </c>
      <c r="F49" s="5">
        <v>9100</v>
      </c>
      <c r="G49" s="5">
        <v>45.41</v>
      </c>
      <c r="H49" s="5">
        <v>0.33</v>
      </c>
    </row>
    <row r="50" spans="2:8" x14ac:dyDescent="0.25">
      <c r="B50" s="2" t="s">
        <v>1982</v>
      </c>
      <c r="C50" s="4" t="s">
        <v>140</v>
      </c>
      <c r="D50" s="2" t="s">
        <v>252</v>
      </c>
      <c r="E50" s="2" t="s">
        <v>253</v>
      </c>
      <c r="F50" s="5">
        <v>3400</v>
      </c>
      <c r="G50" s="5">
        <v>38.01</v>
      </c>
      <c r="H50" s="5">
        <v>0.28000000000000003</v>
      </c>
    </row>
    <row r="51" spans="2:8" x14ac:dyDescent="0.25">
      <c r="B51" s="2" t="s">
        <v>2556</v>
      </c>
      <c r="C51" s="4" t="s">
        <v>140</v>
      </c>
      <c r="D51" s="2" t="s">
        <v>242</v>
      </c>
      <c r="E51" s="2" t="s">
        <v>243</v>
      </c>
      <c r="F51" s="5">
        <v>300</v>
      </c>
      <c r="G51" s="5">
        <v>30.5</v>
      </c>
      <c r="H51" s="5">
        <v>0.22</v>
      </c>
    </row>
    <row r="52" spans="2:8" x14ac:dyDescent="0.25">
      <c r="B52" s="2" t="s">
        <v>2709</v>
      </c>
      <c r="C52" s="4" t="s">
        <v>140</v>
      </c>
      <c r="D52" s="2" t="s">
        <v>238</v>
      </c>
      <c r="E52" s="2" t="s">
        <v>614</v>
      </c>
      <c r="F52" s="5">
        <v>4300</v>
      </c>
      <c r="G52" s="5">
        <v>29.67</v>
      </c>
      <c r="H52" s="5">
        <v>0.22</v>
      </c>
    </row>
    <row r="53" spans="2:8" x14ac:dyDescent="0.25">
      <c r="B53" s="2" t="s">
        <v>2676</v>
      </c>
      <c r="C53" s="4" t="s">
        <v>140</v>
      </c>
      <c r="D53" s="2" t="s">
        <v>220</v>
      </c>
      <c r="E53" s="2" t="s">
        <v>567</v>
      </c>
      <c r="F53" s="5">
        <v>18000</v>
      </c>
      <c r="G53" s="5">
        <v>26.51</v>
      </c>
      <c r="H53" s="5">
        <v>0.19</v>
      </c>
    </row>
    <row r="54" spans="2:8" x14ac:dyDescent="0.25">
      <c r="B54" s="2" t="s">
        <v>913</v>
      </c>
      <c r="C54" s="4" t="s">
        <v>140</v>
      </c>
      <c r="D54" s="2" t="s">
        <v>258</v>
      </c>
      <c r="E54" s="2" t="s">
        <v>914</v>
      </c>
      <c r="F54" s="5">
        <v>3175</v>
      </c>
      <c r="G54" s="5">
        <v>10.46</v>
      </c>
      <c r="H54" s="5">
        <v>0.08</v>
      </c>
    </row>
    <row r="55" spans="2:8" x14ac:dyDescent="0.25">
      <c r="B55" s="2" t="s">
        <v>2772</v>
      </c>
      <c r="C55" s="4" t="s">
        <v>140</v>
      </c>
      <c r="D55" s="2" t="s">
        <v>390</v>
      </c>
      <c r="E55" s="2" t="s">
        <v>753</v>
      </c>
      <c r="F55" s="5">
        <v>1285</v>
      </c>
      <c r="G55" s="5">
        <v>9.89</v>
      </c>
      <c r="H55" s="5">
        <v>7.0000000000000007E-2</v>
      </c>
    </row>
    <row r="56" spans="2:8" x14ac:dyDescent="0.25">
      <c r="B56" s="3" t="s">
        <v>2774</v>
      </c>
      <c r="C56" s="4" t="s">
        <v>140</v>
      </c>
      <c r="D56" s="2" t="s">
        <v>225</v>
      </c>
      <c r="E56" s="2" t="s">
        <v>228</v>
      </c>
      <c r="F56" s="5">
        <v>-6125</v>
      </c>
      <c r="G56" s="5">
        <v>-234.92</v>
      </c>
      <c r="H56" s="5">
        <v>-1.73</v>
      </c>
    </row>
    <row r="57" spans="2:8" x14ac:dyDescent="0.25">
      <c r="B57" s="2" t="s">
        <v>2878</v>
      </c>
      <c r="C57" s="4" t="s">
        <v>140</v>
      </c>
      <c r="D57" s="2" t="s">
        <v>248</v>
      </c>
      <c r="E57" s="2" t="s">
        <v>249</v>
      </c>
      <c r="F57" s="5">
        <v>-4375</v>
      </c>
      <c r="G57" s="5">
        <v>-268.97000000000003</v>
      </c>
      <c r="H57" s="5">
        <v>-1.98</v>
      </c>
    </row>
    <row r="58" spans="2:8" x14ac:dyDescent="0.25">
      <c r="B58" s="2" t="s">
        <v>763</v>
      </c>
      <c r="C58" s="4" t="s">
        <v>140</v>
      </c>
      <c r="D58" s="2" t="s">
        <v>220</v>
      </c>
      <c r="E58" s="2" t="s">
        <v>393</v>
      </c>
      <c r="F58" s="5">
        <v>-48000</v>
      </c>
      <c r="G58" s="5">
        <v>-309.91000000000003</v>
      </c>
      <c r="H58" s="5">
        <v>-2.2799999999999998</v>
      </c>
    </row>
    <row r="59" spans="2:8" x14ac:dyDescent="0.25">
      <c r="B59" s="2" t="s">
        <v>2879</v>
      </c>
      <c r="C59" s="4" t="s">
        <v>140</v>
      </c>
      <c r="D59" s="2" t="s">
        <v>242</v>
      </c>
      <c r="E59" s="2" t="s">
        <v>270</v>
      </c>
      <c r="F59" s="5">
        <v>-12300</v>
      </c>
      <c r="G59" s="5">
        <v>-315.14</v>
      </c>
      <c r="H59" s="5">
        <v>-2.3199999999999998</v>
      </c>
    </row>
    <row r="60" spans="2:8" x14ac:dyDescent="0.25">
      <c r="B60" s="2" t="s">
        <v>2776</v>
      </c>
      <c r="C60" s="4" t="s">
        <v>140</v>
      </c>
      <c r="D60" s="2" t="s">
        <v>231</v>
      </c>
      <c r="E60" s="2" t="s">
        <v>256</v>
      </c>
      <c r="F60" s="5">
        <v>-13200</v>
      </c>
      <c r="G60" s="5">
        <v>-328.99</v>
      </c>
      <c r="H60" s="5">
        <v>-2.42</v>
      </c>
    </row>
    <row r="61" spans="2:8" x14ac:dyDescent="0.25">
      <c r="B61" s="2" t="s">
        <v>2880</v>
      </c>
      <c r="C61" s="4" t="s">
        <v>140</v>
      </c>
      <c r="D61" s="2" t="s">
        <v>349</v>
      </c>
      <c r="E61" s="2" t="s">
        <v>530</v>
      </c>
      <c r="F61" s="5">
        <v>-63700</v>
      </c>
      <c r="G61" s="5">
        <v>-345.03</v>
      </c>
      <c r="H61" s="5">
        <v>-2.5299999999999998</v>
      </c>
    </row>
    <row r="62" spans="2:8" x14ac:dyDescent="0.25">
      <c r="B62" s="2" t="s">
        <v>2784</v>
      </c>
      <c r="C62" s="4" t="s">
        <v>140</v>
      </c>
      <c r="D62" s="2" t="s">
        <v>220</v>
      </c>
      <c r="E62" s="2" t="s">
        <v>224</v>
      </c>
      <c r="F62" s="5">
        <v>-35000</v>
      </c>
      <c r="G62" s="5">
        <v>-361.83</v>
      </c>
      <c r="H62" s="5">
        <v>-2.66</v>
      </c>
    </row>
    <row r="63" spans="2:8" x14ac:dyDescent="0.25">
      <c r="B63" s="2" t="s">
        <v>2881</v>
      </c>
      <c r="C63" s="4" t="s">
        <v>140</v>
      </c>
      <c r="D63" s="2" t="s">
        <v>231</v>
      </c>
      <c r="E63" s="2" t="s">
        <v>232</v>
      </c>
      <c r="F63" s="5">
        <v>-113600</v>
      </c>
      <c r="G63" s="5">
        <v>-497.45</v>
      </c>
      <c r="H63" s="5">
        <v>-3.65</v>
      </c>
    </row>
    <row r="64" spans="2:8" x14ac:dyDescent="0.25">
      <c r="B64" s="2" t="s">
        <v>2785</v>
      </c>
      <c r="C64" s="4" t="s">
        <v>140</v>
      </c>
      <c r="D64" s="2" t="s">
        <v>234</v>
      </c>
      <c r="E64" s="2" t="s">
        <v>235</v>
      </c>
      <c r="F64" s="5">
        <v>-15000</v>
      </c>
      <c r="G64" s="5">
        <v>-524.33000000000004</v>
      </c>
      <c r="H64" s="5">
        <v>-3.85</v>
      </c>
    </row>
    <row r="65" spans="2:8" x14ac:dyDescent="0.25">
      <c r="B65" s="2" t="s">
        <v>2775</v>
      </c>
      <c r="C65" s="4" t="s">
        <v>140</v>
      </c>
      <c r="D65" s="2" t="s">
        <v>244</v>
      </c>
      <c r="E65" s="2" t="s">
        <v>670</v>
      </c>
      <c r="F65" s="5">
        <v>-46400</v>
      </c>
      <c r="G65" s="5">
        <v>-562.86</v>
      </c>
      <c r="H65" s="5">
        <v>-4.1399999999999997</v>
      </c>
    </row>
    <row r="66" spans="2:8" x14ac:dyDescent="0.25">
      <c r="B66" s="2" t="s">
        <v>2882</v>
      </c>
      <c r="C66" s="4" t="s">
        <v>140</v>
      </c>
      <c r="D66" s="2" t="s">
        <v>248</v>
      </c>
      <c r="E66" s="2" t="s">
        <v>429</v>
      </c>
      <c r="F66" s="5">
        <v>-60500</v>
      </c>
      <c r="G66" s="5">
        <v>-697.38</v>
      </c>
      <c r="H66" s="5">
        <v>-5.12</v>
      </c>
    </row>
    <row r="67" spans="2:8" x14ac:dyDescent="0.25">
      <c r="B67" s="2" t="s">
        <v>2883</v>
      </c>
      <c r="C67" s="4" t="s">
        <v>140</v>
      </c>
      <c r="D67" s="2" t="s">
        <v>242</v>
      </c>
      <c r="E67" s="2" t="s">
        <v>499</v>
      </c>
      <c r="F67" s="5">
        <v>-145800</v>
      </c>
      <c r="G67" s="5">
        <v>-820.56</v>
      </c>
      <c r="H67" s="5">
        <v>-6.03</v>
      </c>
    </row>
    <row r="68" spans="2:8" x14ac:dyDescent="0.25">
      <c r="B68" s="3" t="s">
        <v>200</v>
      </c>
      <c r="C68" s="15"/>
      <c r="D68" s="3"/>
      <c r="E68" s="3"/>
      <c r="F68" s="11"/>
      <c r="G68" s="11">
        <f>SUM(G12:G55)</f>
        <v>9855.9299999999967</v>
      </c>
      <c r="H68" s="11">
        <f>SUM(H12:H55)</f>
        <v>72.399999999999991</v>
      </c>
    </row>
    <row r="69" spans="2:8" x14ac:dyDescent="0.25">
      <c r="B69" s="3" t="s">
        <v>654</v>
      </c>
    </row>
    <row r="70" spans="2:8" x14ac:dyDescent="0.25">
      <c r="B70" s="2" t="s">
        <v>16</v>
      </c>
      <c r="C70" s="4" t="s">
        <v>140</v>
      </c>
      <c r="D70" s="2" t="s">
        <v>655</v>
      </c>
      <c r="E70" s="2" t="s">
        <v>1073</v>
      </c>
      <c r="F70" s="5">
        <v>16590.731</v>
      </c>
      <c r="G70" s="5">
        <v>714.24</v>
      </c>
      <c r="H70" s="5">
        <v>5.25</v>
      </c>
    </row>
    <row r="71" spans="2:8" x14ac:dyDescent="0.25">
      <c r="B71" s="3" t="s">
        <v>200</v>
      </c>
      <c r="C71" s="15"/>
      <c r="D71" s="3"/>
      <c r="E71" s="3"/>
      <c r="F71" s="11"/>
      <c r="G71" s="11">
        <f>SUM(G69:G70)</f>
        <v>714.24</v>
      </c>
      <c r="H71" s="11">
        <f>SUM(H69:H70)</f>
        <v>5.25</v>
      </c>
    </row>
    <row r="72" spans="2:8" x14ac:dyDescent="0.25">
      <c r="B72" s="31" t="s">
        <v>120</v>
      </c>
      <c r="C72" s="32" t="s">
        <v>121</v>
      </c>
      <c r="D72" s="31" t="s">
        <v>122</v>
      </c>
      <c r="E72" s="31" t="s">
        <v>123</v>
      </c>
      <c r="F72" s="30" t="s">
        <v>124</v>
      </c>
      <c r="G72" s="30" t="s">
        <v>125</v>
      </c>
      <c r="H72" s="30" t="s">
        <v>126</v>
      </c>
    </row>
    <row r="73" spans="2:8" x14ac:dyDescent="0.25">
      <c r="B73" s="3" t="s">
        <v>127</v>
      </c>
    </row>
    <row r="74" spans="2:8" x14ac:dyDescent="0.25">
      <c r="B74" s="3" t="s">
        <v>128</v>
      </c>
    </row>
    <row r="75" spans="2:8" x14ac:dyDescent="0.25">
      <c r="B75" s="3" t="s">
        <v>129</v>
      </c>
    </row>
    <row r="76" spans="2:8" x14ac:dyDescent="0.25">
      <c r="B76" s="2" t="s">
        <v>1362</v>
      </c>
      <c r="C76" s="4">
        <v>7.03</v>
      </c>
      <c r="D76" s="2" t="s">
        <v>130</v>
      </c>
      <c r="E76" s="2" t="s">
        <v>464</v>
      </c>
      <c r="F76" s="5">
        <v>500000</v>
      </c>
      <c r="G76" s="5">
        <v>505.1</v>
      </c>
      <c r="H76" s="5">
        <v>3.71</v>
      </c>
    </row>
    <row r="77" spans="2:8" x14ac:dyDescent="0.25">
      <c r="B77" s="2" t="s">
        <v>1359</v>
      </c>
      <c r="C77" s="4">
        <v>7.03</v>
      </c>
      <c r="D77" s="2" t="s">
        <v>130</v>
      </c>
      <c r="E77" s="2" t="s">
        <v>1074</v>
      </c>
      <c r="F77" s="5">
        <v>500000</v>
      </c>
      <c r="G77" s="5">
        <v>483.91</v>
      </c>
      <c r="H77" s="5">
        <v>3.56</v>
      </c>
    </row>
    <row r="78" spans="2:8" x14ac:dyDescent="0.25">
      <c r="B78" s="3" t="s">
        <v>131</v>
      </c>
      <c r="C78" s="15"/>
      <c r="D78" s="3"/>
      <c r="E78" s="3"/>
      <c r="F78" s="11"/>
      <c r="G78" s="11">
        <f>SUM(G72:G77)</f>
        <v>989.01</v>
      </c>
      <c r="H78" s="11">
        <f>SUM(H72:H77)</f>
        <v>7.27</v>
      </c>
    </row>
    <row r="79" spans="2:8" x14ac:dyDescent="0.25">
      <c r="B79" s="3" t="s">
        <v>132</v>
      </c>
    </row>
    <row r="80" spans="2:8" x14ac:dyDescent="0.25">
      <c r="B80" s="2" t="s">
        <v>1671</v>
      </c>
      <c r="C80" s="4">
        <v>8.15</v>
      </c>
      <c r="D80" s="2" t="s">
        <v>134</v>
      </c>
      <c r="E80" s="2" t="s">
        <v>1075</v>
      </c>
      <c r="F80" s="5">
        <v>50</v>
      </c>
      <c r="G80" s="5">
        <v>502.9</v>
      </c>
      <c r="H80" s="5">
        <v>3.69</v>
      </c>
    </row>
    <row r="81" spans="2:8" x14ac:dyDescent="0.25">
      <c r="B81" s="3" t="s">
        <v>135</v>
      </c>
      <c r="C81" s="15"/>
      <c r="D81" s="3"/>
      <c r="E81" s="3"/>
      <c r="F81" s="11"/>
      <c r="G81" s="11">
        <f>SUM(G79:G80)</f>
        <v>502.9</v>
      </c>
      <c r="H81" s="11">
        <f>SUM(H79:H80)</f>
        <v>3.69</v>
      </c>
    </row>
    <row r="82" spans="2:8" x14ac:dyDescent="0.25">
      <c r="B82" s="3" t="s">
        <v>491</v>
      </c>
      <c r="C82" s="15"/>
      <c r="D82" s="3"/>
      <c r="E82" s="3"/>
      <c r="F82" s="11"/>
      <c r="G82" s="11">
        <v>1220.8699999999999</v>
      </c>
      <c r="H82" s="11">
        <v>8.9700000000000006</v>
      </c>
    </row>
    <row r="83" spans="2:8" x14ac:dyDescent="0.25">
      <c r="B83" s="3" t="s">
        <v>142</v>
      </c>
      <c r="C83" s="15"/>
      <c r="D83" s="3"/>
      <c r="E83" s="3"/>
      <c r="F83" s="11"/>
      <c r="G83" s="11">
        <v>13282.95</v>
      </c>
      <c r="H83" s="11">
        <v>97.58</v>
      </c>
    </row>
    <row r="84" spans="2:8" x14ac:dyDescent="0.25">
      <c r="B84" s="3" t="s">
        <v>143</v>
      </c>
      <c r="C84" s="15"/>
      <c r="D84" s="3"/>
      <c r="E84" s="3"/>
      <c r="F84" s="11"/>
      <c r="G84" s="11">
        <v>328.83690201000081</v>
      </c>
      <c r="H84" s="11">
        <v>2.4200000000000017</v>
      </c>
    </row>
    <row r="85" spans="2:8" x14ac:dyDescent="0.25">
      <c r="B85" s="3" t="s">
        <v>144</v>
      </c>
      <c r="C85" s="15"/>
      <c r="D85" s="3"/>
      <c r="E85" s="3"/>
      <c r="F85" s="11"/>
      <c r="G85" s="11">
        <v>13611.786902010001</v>
      </c>
      <c r="H85" s="11">
        <v>100</v>
      </c>
    </row>
    <row r="86" spans="2:8" x14ac:dyDescent="0.25">
      <c r="B86" s="2" t="s">
        <v>145</v>
      </c>
    </row>
    <row r="87" spans="2:8" x14ac:dyDescent="0.25">
      <c r="B87" s="3" t="s">
        <v>1355</v>
      </c>
    </row>
    <row r="88" spans="2:8" x14ac:dyDescent="0.25">
      <c r="B88" s="3" t="s">
        <v>146</v>
      </c>
    </row>
    <row r="89" spans="2:8" x14ac:dyDescent="0.25">
      <c r="B89" s="3" t="s">
        <v>147</v>
      </c>
      <c r="C89" s="4" t="s">
        <v>148</v>
      </c>
    </row>
    <row r="90" spans="2:8" x14ac:dyDescent="0.25">
      <c r="B90" s="3" t="s">
        <v>150</v>
      </c>
      <c r="C90" s="4" t="s">
        <v>149</v>
      </c>
    </row>
    <row r="91" spans="2:8" x14ac:dyDescent="0.25">
      <c r="B91" s="3" t="s">
        <v>202</v>
      </c>
      <c r="C91" s="4" t="s">
        <v>149</v>
      </c>
    </row>
    <row r="92" spans="2:8" x14ac:dyDescent="0.25">
      <c r="B92" s="3" t="s">
        <v>151</v>
      </c>
      <c r="C92" s="4" t="s">
        <v>152</v>
      </c>
    </row>
    <row r="93" spans="2:8" x14ac:dyDescent="0.25">
      <c r="B93" s="3" t="s">
        <v>1076</v>
      </c>
      <c r="C93" s="15"/>
    </row>
    <row r="94" spans="2:8" x14ac:dyDescent="0.25">
      <c r="B94" s="3" t="s">
        <v>1077</v>
      </c>
      <c r="C94" s="15"/>
    </row>
    <row r="95" spans="2:8" x14ac:dyDescent="0.25">
      <c r="B95" s="3" t="s">
        <v>1078</v>
      </c>
      <c r="C95" s="15"/>
    </row>
    <row r="96" spans="2:8" x14ac:dyDescent="0.25">
      <c r="B96" s="3" t="s">
        <v>1079</v>
      </c>
      <c r="C96" s="15"/>
    </row>
    <row r="97" spans="2:3" x14ac:dyDescent="0.25">
      <c r="B97" s="3" t="s">
        <v>1080</v>
      </c>
      <c r="C97" s="15"/>
    </row>
    <row r="98" spans="2:3" x14ac:dyDescent="0.25">
      <c r="B98" s="3" t="s">
        <v>1081</v>
      </c>
      <c r="C98" s="15"/>
    </row>
    <row r="99" spans="2:3" x14ac:dyDescent="0.25">
      <c r="B99" s="3" t="s">
        <v>1082</v>
      </c>
      <c r="C99" s="15"/>
    </row>
    <row r="100" spans="2:3" x14ac:dyDescent="0.25">
      <c r="B100" s="3" t="s">
        <v>1083</v>
      </c>
      <c r="C100" s="15"/>
    </row>
    <row r="101" spans="2:3" x14ac:dyDescent="0.25">
      <c r="B101" s="3" t="s">
        <v>1084</v>
      </c>
      <c r="C101" s="15"/>
    </row>
    <row r="102" spans="2:3" x14ac:dyDescent="0.25">
      <c r="B102" s="3" t="s">
        <v>1085</v>
      </c>
      <c r="C102" s="15"/>
    </row>
    <row r="103" spans="2:3" x14ac:dyDescent="0.25">
      <c r="B103" s="3" t="s">
        <v>1086</v>
      </c>
      <c r="C103" s="15"/>
    </row>
    <row r="104" spans="2:3" x14ac:dyDescent="0.25">
      <c r="B104" s="3" t="s">
        <v>1087</v>
      </c>
      <c r="C104" s="15"/>
    </row>
    <row r="105" spans="2:3" x14ac:dyDescent="0.25">
      <c r="B105" s="3" t="s">
        <v>3429</v>
      </c>
      <c r="C105" s="15"/>
    </row>
    <row r="106" spans="2:3" x14ac:dyDescent="0.25">
      <c r="B106" s="28" t="s">
        <v>1384</v>
      </c>
    </row>
    <row r="107" spans="2:3" x14ac:dyDescent="0.25">
      <c r="B107" s="2" t="s">
        <v>204</v>
      </c>
    </row>
    <row r="108" spans="2:3" x14ac:dyDescent="0.25">
      <c r="B108" s="3" t="s">
        <v>3440</v>
      </c>
      <c r="C108" s="15"/>
    </row>
    <row r="110" spans="2:3" x14ac:dyDescent="0.25">
      <c r="B110" s="13" t="s">
        <v>2546</v>
      </c>
      <c r="C110" s="14"/>
    </row>
    <row r="111" spans="2:3" ht="30" x14ac:dyDescent="0.25">
      <c r="B111" s="13" t="s">
        <v>205</v>
      </c>
      <c r="C111" s="153" t="s">
        <v>206</v>
      </c>
    </row>
    <row r="112" spans="2:3" x14ac:dyDescent="0.25">
      <c r="B112" s="105" t="s">
        <v>207</v>
      </c>
      <c r="C112" s="167">
        <v>0</v>
      </c>
    </row>
    <row r="113" spans="2:7" x14ac:dyDescent="0.25">
      <c r="B113" s="105" t="s">
        <v>208</v>
      </c>
      <c r="C113" s="167">
        <v>0</v>
      </c>
    </row>
    <row r="114" spans="2:7" x14ac:dyDescent="0.25">
      <c r="B114" s="105" t="s">
        <v>209</v>
      </c>
      <c r="C114" s="167">
        <v>1000</v>
      </c>
    </row>
    <row r="115" spans="2:7" x14ac:dyDescent="0.25">
      <c r="B115" s="105" t="s">
        <v>210</v>
      </c>
      <c r="C115" s="167">
        <v>0</v>
      </c>
    </row>
    <row r="116" spans="2:7" x14ac:dyDescent="0.25">
      <c r="B116" s="105" t="s">
        <v>211</v>
      </c>
      <c r="C116" s="167">
        <v>714.0353503</v>
      </c>
    </row>
    <row r="117" spans="2:7" x14ac:dyDescent="0.25">
      <c r="B117" s="105" t="s">
        <v>212</v>
      </c>
      <c r="C117" s="167">
        <v>0</v>
      </c>
    </row>
    <row r="118" spans="2:7" x14ac:dyDescent="0.25">
      <c r="B118" s="13" t="s">
        <v>213</v>
      </c>
      <c r="C118" s="1">
        <v>1714.0353503000001</v>
      </c>
    </row>
    <row r="120" spans="2:7" x14ac:dyDescent="0.25">
      <c r="B120" s="105" t="s">
        <v>154</v>
      </c>
      <c r="C120" s="6"/>
      <c r="D120" s="105"/>
    </row>
    <row r="121" spans="2:7" ht="30" x14ac:dyDescent="0.25">
      <c r="B121" s="7" t="s">
        <v>155</v>
      </c>
      <c r="C121" s="8" t="s">
        <v>156</v>
      </c>
      <c r="D121" s="7" t="s">
        <v>157</v>
      </c>
    </row>
    <row r="122" spans="2:7" x14ac:dyDescent="0.25">
      <c r="B122" s="105" t="s">
        <v>149</v>
      </c>
      <c r="C122" s="6" t="s">
        <v>149</v>
      </c>
      <c r="D122" s="105" t="s">
        <v>149</v>
      </c>
    </row>
    <row r="124" spans="2:7" x14ac:dyDescent="0.25">
      <c r="B124" s="3" t="s">
        <v>158</v>
      </c>
      <c r="C124" s="168">
        <v>45322</v>
      </c>
    </row>
    <row r="125" spans="2:7" x14ac:dyDescent="0.25">
      <c r="B125" s="13" t="s">
        <v>159</v>
      </c>
      <c r="C125" s="14" t="s">
        <v>160</v>
      </c>
      <c r="D125" s="13" t="s">
        <v>161</v>
      </c>
      <c r="E125" s="17" t="s">
        <v>162</v>
      </c>
      <c r="F125" s="169" t="s">
        <v>163</v>
      </c>
      <c r="G125" s="11"/>
    </row>
    <row r="126" spans="2:7" x14ac:dyDescent="0.25">
      <c r="B126" s="105" t="s">
        <v>2884</v>
      </c>
      <c r="C126" s="6">
        <v>-12300</v>
      </c>
      <c r="D126" s="105">
        <v>2279.91</v>
      </c>
      <c r="E126" s="16">
        <v>2562.1</v>
      </c>
      <c r="F126" s="22">
        <f>C118</f>
        <v>1714.0353503000001</v>
      </c>
    </row>
    <row r="127" spans="2:7" x14ac:dyDescent="0.25">
      <c r="B127" s="105" t="s">
        <v>2885</v>
      </c>
      <c r="C127" s="6">
        <v>-113600</v>
      </c>
      <c r="D127" s="105">
        <v>468.85</v>
      </c>
      <c r="E127" s="16">
        <v>437.9</v>
      </c>
      <c r="F127" s="170"/>
    </row>
    <row r="128" spans="2:7" x14ac:dyDescent="0.25">
      <c r="B128" s="105" t="s">
        <v>2886</v>
      </c>
      <c r="C128" s="6">
        <v>-63700</v>
      </c>
      <c r="D128" s="105">
        <v>557.86</v>
      </c>
      <c r="E128" s="16">
        <v>541.65</v>
      </c>
      <c r="F128" s="170"/>
    </row>
    <row r="129" spans="2:6" x14ac:dyDescent="0.25">
      <c r="B129" s="105" t="s">
        <v>2788</v>
      </c>
      <c r="C129" s="6">
        <v>-35000</v>
      </c>
      <c r="D129" s="105">
        <v>1012.02</v>
      </c>
      <c r="E129" s="16">
        <v>1033.8</v>
      </c>
      <c r="F129" s="170"/>
    </row>
    <row r="130" spans="2:6" x14ac:dyDescent="0.25">
      <c r="B130" s="105" t="s">
        <v>2887</v>
      </c>
      <c r="C130" s="6">
        <v>-145800</v>
      </c>
      <c r="D130" s="105">
        <v>539.73</v>
      </c>
      <c r="E130" s="16">
        <v>562.79999999999995</v>
      </c>
      <c r="F130" s="170"/>
    </row>
    <row r="131" spans="2:6" x14ac:dyDescent="0.25">
      <c r="B131" s="105" t="s">
        <v>792</v>
      </c>
      <c r="C131" s="6">
        <v>-48000</v>
      </c>
      <c r="D131" s="105">
        <v>633.03</v>
      </c>
      <c r="E131" s="16">
        <v>645.65</v>
      </c>
      <c r="F131" s="170"/>
    </row>
    <row r="132" spans="2:6" x14ac:dyDescent="0.25">
      <c r="B132" s="105" t="s">
        <v>2790</v>
      </c>
      <c r="C132" s="6">
        <v>-15000</v>
      </c>
      <c r="D132" s="105">
        <v>3682.92</v>
      </c>
      <c r="E132" s="16">
        <v>3495.55</v>
      </c>
      <c r="F132" s="170"/>
    </row>
    <row r="133" spans="2:6" x14ac:dyDescent="0.25">
      <c r="B133" s="105" t="s">
        <v>2888</v>
      </c>
      <c r="C133" s="6">
        <v>-60500</v>
      </c>
      <c r="D133" s="105">
        <v>1165.3599999999999</v>
      </c>
      <c r="E133" s="16">
        <v>1152.7</v>
      </c>
      <c r="F133" s="170"/>
    </row>
    <row r="134" spans="2:6" x14ac:dyDescent="0.25">
      <c r="B134" s="105" t="s">
        <v>2793</v>
      </c>
      <c r="C134" s="6">
        <v>-13200</v>
      </c>
      <c r="D134" s="105">
        <v>2501.23</v>
      </c>
      <c r="E134" s="16">
        <v>2492.35</v>
      </c>
      <c r="F134" s="170"/>
    </row>
    <row r="135" spans="2:6" x14ac:dyDescent="0.25">
      <c r="B135" s="105" t="s">
        <v>2889</v>
      </c>
      <c r="C135" s="6">
        <v>-4375</v>
      </c>
      <c r="D135" s="105">
        <v>5702.8</v>
      </c>
      <c r="E135" s="16">
        <v>6147.95</v>
      </c>
      <c r="F135" s="170"/>
    </row>
    <row r="136" spans="2:6" x14ac:dyDescent="0.25">
      <c r="B136" s="105" t="s">
        <v>2796</v>
      </c>
      <c r="C136" s="6">
        <v>-6125</v>
      </c>
      <c r="D136" s="105">
        <v>3920.65</v>
      </c>
      <c r="E136" s="16">
        <v>3835.4</v>
      </c>
      <c r="F136" s="170"/>
    </row>
    <row r="137" spans="2:6" x14ac:dyDescent="0.25">
      <c r="B137" s="105" t="s">
        <v>2798</v>
      </c>
      <c r="C137" s="6">
        <v>-46400</v>
      </c>
      <c r="D137" s="105">
        <v>1164.6400000000001</v>
      </c>
      <c r="E137" s="16">
        <v>1213.05</v>
      </c>
      <c r="F137" s="18"/>
    </row>
    <row r="140" spans="2:6" x14ac:dyDescent="0.25">
      <c r="B140" s="3" t="s">
        <v>164</v>
      </c>
      <c r="C140" s="171">
        <v>0.3871</v>
      </c>
    </row>
    <row r="141" spans="2:6" x14ac:dyDescent="0.25">
      <c r="B141" s="3"/>
    </row>
    <row r="142" spans="2:6" x14ac:dyDescent="0.25">
      <c r="B142" s="3" t="s">
        <v>165</v>
      </c>
    </row>
    <row r="143" spans="2:6" x14ac:dyDescent="0.25">
      <c r="B143" s="17" t="s">
        <v>166</v>
      </c>
      <c r="C143" s="14" t="s">
        <v>167</v>
      </c>
      <c r="D143" s="3"/>
    </row>
    <row r="144" spans="2:6" x14ac:dyDescent="0.25">
      <c r="B144" s="16" t="s">
        <v>2890</v>
      </c>
      <c r="C144" s="6">
        <v>25</v>
      </c>
    </row>
    <row r="145" spans="2:3" x14ac:dyDescent="0.25">
      <c r="B145" s="16" t="s">
        <v>2799</v>
      </c>
      <c r="C145" s="6">
        <v>19</v>
      </c>
    </row>
    <row r="146" spans="2:3" x14ac:dyDescent="0.25">
      <c r="B146" s="16" t="s">
        <v>2891</v>
      </c>
      <c r="C146" s="6">
        <v>81</v>
      </c>
    </row>
    <row r="147" spans="2:3" x14ac:dyDescent="0.25">
      <c r="B147" s="16" t="s">
        <v>2892</v>
      </c>
      <c r="C147" s="6">
        <v>93</v>
      </c>
    </row>
    <row r="148" spans="2:3" x14ac:dyDescent="0.25">
      <c r="B148" s="16" t="s">
        <v>2893</v>
      </c>
      <c r="C148" s="6">
        <v>35</v>
      </c>
    </row>
    <row r="149" spans="2:3" x14ac:dyDescent="0.25">
      <c r="B149" s="16" t="s">
        <v>2805</v>
      </c>
      <c r="C149" s="6">
        <v>44</v>
      </c>
    </row>
    <row r="150" spans="2:3" x14ac:dyDescent="0.25">
      <c r="B150" s="16" t="s">
        <v>2806</v>
      </c>
      <c r="C150" s="6">
        <v>25</v>
      </c>
    </row>
    <row r="151" spans="2:3" x14ac:dyDescent="0.25">
      <c r="B151" s="16" t="s">
        <v>2894</v>
      </c>
      <c r="C151" s="6">
        <v>36</v>
      </c>
    </row>
    <row r="152" spans="2:3" x14ac:dyDescent="0.25">
      <c r="B152" s="16" t="s">
        <v>2807</v>
      </c>
      <c r="C152" s="6">
        <v>26</v>
      </c>
    </row>
    <row r="153" spans="2:3" x14ac:dyDescent="0.25">
      <c r="B153" s="16" t="s">
        <v>793</v>
      </c>
      <c r="C153" s="6">
        <v>16</v>
      </c>
    </row>
    <row r="154" spans="2:3" x14ac:dyDescent="0.25">
      <c r="B154" s="16" t="s">
        <v>2895</v>
      </c>
      <c r="C154" s="6">
        <v>20</v>
      </c>
    </row>
    <row r="155" spans="2:3" x14ac:dyDescent="0.25">
      <c r="B155" s="16" t="s">
        <v>2896</v>
      </c>
      <c r="C155" s="6">
        <v>34</v>
      </c>
    </row>
    <row r="156" spans="2:3" x14ac:dyDescent="0.25">
      <c r="B156" s="16" t="s">
        <v>2897</v>
      </c>
      <c r="C156" s="6">
        <v>49</v>
      </c>
    </row>
    <row r="158" spans="2:3" x14ac:dyDescent="0.25">
      <c r="B158" s="17" t="s">
        <v>168</v>
      </c>
      <c r="C158" s="14" t="s">
        <v>167</v>
      </c>
    </row>
    <row r="159" spans="2:3" x14ac:dyDescent="0.25">
      <c r="B159" s="16" t="s">
        <v>2890</v>
      </c>
      <c r="C159" s="6">
        <v>25</v>
      </c>
    </row>
    <row r="160" spans="2:3" x14ac:dyDescent="0.25">
      <c r="B160" s="16" t="s">
        <v>2799</v>
      </c>
      <c r="C160" s="6">
        <v>19</v>
      </c>
    </row>
    <row r="161" spans="2:3" x14ac:dyDescent="0.25">
      <c r="B161" s="16" t="s">
        <v>2891</v>
      </c>
      <c r="C161" s="6">
        <v>81</v>
      </c>
    </row>
    <row r="162" spans="2:3" x14ac:dyDescent="0.25">
      <c r="B162" s="16" t="s">
        <v>2892</v>
      </c>
      <c r="C162" s="6">
        <v>93</v>
      </c>
    </row>
    <row r="163" spans="2:3" x14ac:dyDescent="0.25">
      <c r="B163" s="16" t="s">
        <v>2893</v>
      </c>
      <c r="C163" s="6">
        <v>35</v>
      </c>
    </row>
    <row r="164" spans="2:3" x14ac:dyDescent="0.25">
      <c r="B164" s="16" t="s">
        <v>2805</v>
      </c>
      <c r="C164" s="6">
        <v>44</v>
      </c>
    </row>
    <row r="165" spans="2:3" x14ac:dyDescent="0.25">
      <c r="B165" s="16" t="s">
        <v>2806</v>
      </c>
      <c r="C165" s="6">
        <v>25</v>
      </c>
    </row>
    <row r="166" spans="2:3" x14ac:dyDescent="0.25">
      <c r="B166" s="16" t="s">
        <v>2894</v>
      </c>
      <c r="C166" s="6">
        <v>36</v>
      </c>
    </row>
    <row r="167" spans="2:3" x14ac:dyDescent="0.25">
      <c r="B167" s="16" t="s">
        <v>2807</v>
      </c>
      <c r="C167" s="6">
        <v>26</v>
      </c>
    </row>
    <row r="168" spans="2:3" x14ac:dyDescent="0.25">
      <c r="B168" s="16" t="s">
        <v>793</v>
      </c>
      <c r="C168" s="6">
        <v>16</v>
      </c>
    </row>
    <row r="169" spans="2:3" x14ac:dyDescent="0.25">
      <c r="B169" s="16" t="s">
        <v>2895</v>
      </c>
      <c r="C169" s="6">
        <v>20</v>
      </c>
    </row>
    <row r="170" spans="2:3" x14ac:dyDescent="0.25">
      <c r="B170" s="16" t="s">
        <v>2896</v>
      </c>
      <c r="C170" s="6">
        <v>34</v>
      </c>
    </row>
    <row r="171" spans="2:3" x14ac:dyDescent="0.25">
      <c r="B171" s="16" t="s">
        <v>2897</v>
      </c>
      <c r="C171" s="6">
        <v>49</v>
      </c>
    </row>
    <row r="174" spans="2:3" x14ac:dyDescent="0.25">
      <c r="B174" s="17" t="s">
        <v>732</v>
      </c>
      <c r="C174" s="14" t="s">
        <v>170</v>
      </c>
    </row>
    <row r="175" spans="2:3" x14ac:dyDescent="0.25">
      <c r="B175" s="16" t="s">
        <v>2890</v>
      </c>
      <c r="C175" s="6">
        <v>27809115.510000002</v>
      </c>
    </row>
    <row r="176" spans="2:3" x14ac:dyDescent="0.25">
      <c r="B176" s="16" t="s">
        <v>2799</v>
      </c>
      <c r="C176" s="6">
        <v>53584798.719999999</v>
      </c>
    </row>
    <row r="177" spans="2:3" x14ac:dyDescent="0.25">
      <c r="B177" s="16" t="s">
        <v>2891</v>
      </c>
      <c r="C177" s="6">
        <v>78032786.939999998</v>
      </c>
    </row>
    <row r="178" spans="2:3" x14ac:dyDescent="0.25">
      <c r="B178" s="16" t="s">
        <v>2892</v>
      </c>
      <c r="C178" s="6">
        <v>70050366.650000006</v>
      </c>
    </row>
    <row r="179" spans="2:3" x14ac:dyDescent="0.25">
      <c r="B179" s="16" t="s">
        <v>2893</v>
      </c>
      <c r="C179" s="6">
        <v>24743250</v>
      </c>
    </row>
    <row r="180" spans="2:3" x14ac:dyDescent="0.25">
      <c r="B180" s="16" t="s">
        <v>2805</v>
      </c>
      <c r="C180" s="6">
        <v>32747055</v>
      </c>
    </row>
    <row r="181" spans="2:3" x14ac:dyDescent="0.25">
      <c r="B181" s="16" t="s">
        <v>2806</v>
      </c>
      <c r="C181" s="6">
        <v>35124670</v>
      </c>
    </row>
    <row r="182" spans="2:3" x14ac:dyDescent="0.25">
      <c r="B182" s="16" t="s">
        <v>2894</v>
      </c>
      <c r="C182" s="6">
        <v>53483277.600000001</v>
      </c>
    </row>
    <row r="183" spans="2:3" x14ac:dyDescent="0.25">
      <c r="B183" s="16" t="s">
        <v>2807</v>
      </c>
      <c r="C183" s="6">
        <v>54787005</v>
      </c>
    </row>
    <row r="184" spans="2:3" x14ac:dyDescent="0.25">
      <c r="B184" s="16" t="s">
        <v>793</v>
      </c>
      <c r="C184" s="6">
        <v>30133651.199999999</v>
      </c>
    </row>
    <row r="185" spans="2:3" x14ac:dyDescent="0.25">
      <c r="B185" s="16" t="s">
        <v>2895</v>
      </c>
      <c r="C185" s="6">
        <v>23816318.93</v>
      </c>
    </row>
    <row r="186" spans="2:3" x14ac:dyDescent="0.25">
      <c r="B186" s="16" t="s">
        <v>2896</v>
      </c>
      <c r="C186" s="6">
        <v>51716114.549999997</v>
      </c>
    </row>
    <row r="187" spans="2:3" x14ac:dyDescent="0.25">
      <c r="B187" s="16" t="s">
        <v>2897</v>
      </c>
      <c r="C187" s="6">
        <v>35272772.990000002</v>
      </c>
    </row>
    <row r="188" spans="2:3" x14ac:dyDescent="0.25">
      <c r="C188" s="173">
        <f>SUM(C174:C187)</f>
        <v>571301183.09000003</v>
      </c>
    </row>
    <row r="190" spans="2:3" x14ac:dyDescent="0.25">
      <c r="B190" s="17" t="s">
        <v>169</v>
      </c>
      <c r="C190" s="14" t="s">
        <v>170</v>
      </c>
    </row>
    <row r="191" spans="2:3" x14ac:dyDescent="0.25">
      <c r="B191" s="16" t="s">
        <v>2890</v>
      </c>
      <c r="C191" s="6">
        <v>26246984.760000002</v>
      </c>
    </row>
    <row r="192" spans="2:3" x14ac:dyDescent="0.25">
      <c r="B192" s="16" t="s">
        <v>2799</v>
      </c>
      <c r="C192" s="6">
        <v>48866800.32</v>
      </c>
    </row>
    <row r="193" spans="2:3" x14ac:dyDescent="0.25">
      <c r="B193" s="16" t="s">
        <v>2891</v>
      </c>
      <c r="C193" s="6">
        <v>74393458.560000002</v>
      </c>
    </row>
    <row r="194" spans="2:3" x14ac:dyDescent="0.25">
      <c r="B194" s="16" t="s">
        <v>2892</v>
      </c>
      <c r="C194" s="6">
        <v>66731336.649999999</v>
      </c>
    </row>
    <row r="195" spans="2:3" x14ac:dyDescent="0.25">
      <c r="B195" s="16" t="s">
        <v>2893</v>
      </c>
      <c r="C195" s="6">
        <v>24896387.690000001</v>
      </c>
    </row>
    <row r="196" spans="2:3" x14ac:dyDescent="0.25">
      <c r="B196" s="16" t="s">
        <v>2805</v>
      </c>
      <c r="C196" s="6">
        <v>34021560.060000002</v>
      </c>
    </row>
    <row r="197" spans="2:3" x14ac:dyDescent="0.25">
      <c r="B197" s="16" t="s">
        <v>2806</v>
      </c>
      <c r="C197" s="6">
        <v>35394030</v>
      </c>
    </row>
    <row r="198" spans="2:3" x14ac:dyDescent="0.25">
      <c r="B198" s="16" t="s">
        <v>2894</v>
      </c>
      <c r="C198" s="6">
        <v>51993118.240000002</v>
      </c>
    </row>
    <row r="199" spans="2:3" x14ac:dyDescent="0.25">
      <c r="B199" s="16" t="s">
        <v>2807</v>
      </c>
      <c r="C199" s="6">
        <v>51693630</v>
      </c>
    </row>
    <row r="200" spans="2:3" x14ac:dyDescent="0.25">
      <c r="B200" s="16" t="s">
        <v>793</v>
      </c>
      <c r="C200" s="6">
        <v>30849525.600000001</v>
      </c>
    </row>
    <row r="201" spans="2:3" x14ac:dyDescent="0.25">
      <c r="B201" s="16" t="s">
        <v>2895</v>
      </c>
      <c r="C201" s="6">
        <v>23487843.75</v>
      </c>
    </row>
    <row r="202" spans="2:3" x14ac:dyDescent="0.25">
      <c r="B202" s="16" t="s">
        <v>2896</v>
      </c>
      <c r="C202" s="6">
        <v>44988975</v>
      </c>
    </row>
    <row r="203" spans="2:3" x14ac:dyDescent="0.25">
      <c r="B203" s="16" t="s">
        <v>2897</v>
      </c>
      <c r="C203" s="6">
        <v>36476765.649999999</v>
      </c>
    </row>
    <row r="204" spans="2:3" x14ac:dyDescent="0.25">
      <c r="C204" s="173">
        <f>SUM(C190:C203)</f>
        <v>550040416.27999997</v>
      </c>
    </row>
    <row r="207" spans="2:3" x14ac:dyDescent="0.25">
      <c r="B207" s="13" t="s">
        <v>171</v>
      </c>
      <c r="C207" s="173">
        <f xml:space="preserve"> C204-C188</f>
        <v>-21260766.810000062</v>
      </c>
    </row>
    <row r="209" spans="2:7" x14ac:dyDescent="0.25">
      <c r="B209" s="13" t="s">
        <v>172</v>
      </c>
      <c r="C209" s="23">
        <v>45322</v>
      </c>
      <c r="D209" s="105"/>
      <c r="E209" s="16"/>
      <c r="F209" s="22"/>
    </row>
    <row r="210" spans="2:7" x14ac:dyDescent="0.25">
      <c r="B210" s="13" t="s">
        <v>159</v>
      </c>
      <c r="C210" s="14" t="s">
        <v>160</v>
      </c>
      <c r="D210" s="13" t="s">
        <v>161</v>
      </c>
      <c r="E210" s="17" t="s">
        <v>162</v>
      </c>
      <c r="F210" s="12" t="s">
        <v>163</v>
      </c>
      <c r="G210" s="11"/>
    </row>
    <row r="211" spans="2:7" x14ac:dyDescent="0.25">
      <c r="B211" s="20" t="s">
        <v>149</v>
      </c>
      <c r="C211" s="21" t="s">
        <v>149</v>
      </c>
      <c r="D211" s="20" t="s">
        <v>149</v>
      </c>
      <c r="E211" s="19" t="s">
        <v>149</v>
      </c>
      <c r="F211" s="18" t="s">
        <v>149</v>
      </c>
    </row>
    <row r="212" spans="2:7" x14ac:dyDescent="0.25">
      <c r="B212" s="3" t="s">
        <v>164</v>
      </c>
    </row>
    <row r="213" spans="2:7" x14ac:dyDescent="0.25">
      <c r="B213" s="3"/>
    </row>
    <row r="214" spans="2:7" x14ac:dyDescent="0.25">
      <c r="B214" s="3" t="s">
        <v>165</v>
      </c>
    </row>
    <row r="215" spans="2:7" x14ac:dyDescent="0.25">
      <c r="B215" s="13" t="s">
        <v>166</v>
      </c>
      <c r="C215" s="14" t="s">
        <v>167</v>
      </c>
      <c r="D215" s="3"/>
    </row>
    <row r="216" spans="2:7" x14ac:dyDescent="0.25">
      <c r="B216" s="105" t="s">
        <v>149</v>
      </c>
      <c r="C216" s="6" t="s">
        <v>149</v>
      </c>
    </row>
    <row r="218" spans="2:7" x14ac:dyDescent="0.25">
      <c r="B218" s="13" t="s">
        <v>168</v>
      </c>
      <c r="C218" s="14" t="s">
        <v>167</v>
      </c>
    </row>
    <row r="219" spans="2:7" x14ac:dyDescent="0.25">
      <c r="B219" s="105" t="s">
        <v>149</v>
      </c>
      <c r="C219" s="6" t="s">
        <v>149</v>
      </c>
    </row>
    <row r="221" spans="2:7" x14ac:dyDescent="0.25">
      <c r="B221" s="13" t="s">
        <v>149</v>
      </c>
      <c r="C221" s="14" t="s">
        <v>149</v>
      </c>
    </row>
    <row r="222" spans="2:7" x14ac:dyDescent="0.25">
      <c r="B222" s="105" t="s">
        <v>149</v>
      </c>
      <c r="C222" s="6" t="s">
        <v>149</v>
      </c>
    </row>
    <row r="224" spans="2:7" x14ac:dyDescent="0.25">
      <c r="B224" s="17" t="s">
        <v>169</v>
      </c>
      <c r="C224" s="14" t="s">
        <v>170</v>
      </c>
    </row>
    <row r="225" spans="2:80" x14ac:dyDescent="0.25">
      <c r="B225" s="16" t="s">
        <v>149</v>
      </c>
      <c r="C225" s="6" t="s">
        <v>149</v>
      </c>
    </row>
    <row r="227" spans="2:80" x14ac:dyDescent="0.25">
      <c r="B227" s="13" t="s">
        <v>171</v>
      </c>
      <c r="C227" s="14" t="s">
        <v>149</v>
      </c>
    </row>
    <row r="230" spans="2:80" x14ac:dyDescent="0.25">
      <c r="B230" s="3" t="s">
        <v>173</v>
      </c>
    </row>
    <row r="232" spans="2:80" x14ac:dyDescent="0.25">
      <c r="B232" s="13" t="s">
        <v>159</v>
      </c>
      <c r="C232" s="14" t="s">
        <v>174</v>
      </c>
      <c r="D232" s="13" t="s">
        <v>175</v>
      </c>
      <c r="E232" s="13" t="s">
        <v>176</v>
      </c>
      <c r="F232" s="11"/>
    </row>
    <row r="233" spans="2:80" x14ac:dyDescent="0.25">
      <c r="B233" s="105" t="s">
        <v>149</v>
      </c>
      <c r="C233" s="6" t="s">
        <v>149</v>
      </c>
      <c r="D233" s="105" t="s">
        <v>149</v>
      </c>
      <c r="E233" s="105" t="s">
        <v>149</v>
      </c>
    </row>
    <row r="236" spans="2:80" x14ac:dyDescent="0.25">
      <c r="B236" s="3" t="s">
        <v>177</v>
      </c>
      <c r="C236" s="15" t="s">
        <v>149</v>
      </c>
      <c r="D236" s="3"/>
      <c r="E236" s="3"/>
      <c r="F236" s="11"/>
      <c r="G236" s="11"/>
      <c r="H236" s="11"/>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row>
    <row r="238" spans="2:80" x14ac:dyDescent="0.25">
      <c r="B238" s="3" t="s">
        <v>178</v>
      </c>
    </row>
    <row r="240" spans="2:80" x14ac:dyDescent="0.25">
      <c r="B240" s="13" t="s">
        <v>179</v>
      </c>
      <c r="C240" s="14" t="s">
        <v>167</v>
      </c>
      <c r="D240" s="3"/>
    </row>
    <row r="241" spans="2:7" x14ac:dyDescent="0.25">
      <c r="B241" s="105" t="s">
        <v>149</v>
      </c>
      <c r="C241" s="6" t="s">
        <v>149</v>
      </c>
    </row>
    <row r="244" spans="2:7" x14ac:dyDescent="0.25">
      <c r="B244" s="13" t="s">
        <v>180</v>
      </c>
      <c r="C244" s="14" t="s">
        <v>181</v>
      </c>
      <c r="D244" s="3"/>
    </row>
    <row r="245" spans="2:7" x14ac:dyDescent="0.25">
      <c r="B245" s="105" t="s">
        <v>149</v>
      </c>
      <c r="C245" s="6" t="s">
        <v>149</v>
      </c>
    </row>
    <row r="248" spans="2:7" x14ac:dyDescent="0.25">
      <c r="B248" s="3" t="s">
        <v>182</v>
      </c>
    </row>
    <row r="251" spans="2:7" x14ac:dyDescent="0.25">
      <c r="B251" s="3" t="s">
        <v>183</v>
      </c>
    </row>
    <row r="253" spans="2:7" x14ac:dyDescent="0.25">
      <c r="B253" s="13" t="s">
        <v>159</v>
      </c>
      <c r="C253" s="14" t="s">
        <v>184</v>
      </c>
      <c r="D253" s="13" t="s">
        <v>174</v>
      </c>
      <c r="E253" s="13" t="s">
        <v>175</v>
      </c>
      <c r="F253" s="12" t="s">
        <v>176</v>
      </c>
      <c r="G253" s="11"/>
    </row>
    <row r="254" spans="2:7" x14ac:dyDescent="0.25">
      <c r="B254" s="105" t="s">
        <v>149</v>
      </c>
      <c r="C254" s="6" t="s">
        <v>149</v>
      </c>
      <c r="D254" s="105" t="s">
        <v>149</v>
      </c>
      <c r="E254" s="105" t="s">
        <v>149</v>
      </c>
      <c r="F254" s="10" t="s">
        <v>149</v>
      </c>
    </row>
    <row r="257" spans="2:80" x14ac:dyDescent="0.25">
      <c r="B257" s="3" t="s">
        <v>177</v>
      </c>
      <c r="C257" s="15" t="s">
        <v>149</v>
      </c>
      <c r="D257" s="3"/>
      <c r="E257" s="3"/>
      <c r="F257" s="11"/>
      <c r="G257" s="11"/>
      <c r="H257" s="11"/>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row>
    <row r="259" spans="2:80" x14ac:dyDescent="0.25">
      <c r="B259" s="3" t="s">
        <v>178</v>
      </c>
    </row>
    <row r="261" spans="2:80" x14ac:dyDescent="0.25">
      <c r="B261" s="13" t="s">
        <v>179</v>
      </c>
      <c r="C261" s="14" t="s">
        <v>167</v>
      </c>
      <c r="D261" s="3"/>
    </row>
    <row r="262" spans="2:80" x14ac:dyDescent="0.25">
      <c r="B262" s="105" t="s">
        <v>149</v>
      </c>
      <c r="C262" s="6" t="s">
        <v>149</v>
      </c>
    </row>
    <row r="265" spans="2:80" x14ac:dyDescent="0.25">
      <c r="B265" s="13" t="s">
        <v>180</v>
      </c>
      <c r="C265" s="14" t="s">
        <v>181</v>
      </c>
      <c r="D265" s="3"/>
    </row>
    <row r="266" spans="2:80" x14ac:dyDescent="0.25">
      <c r="B266" s="105" t="s">
        <v>149</v>
      </c>
      <c r="C266" s="6" t="s">
        <v>149</v>
      </c>
    </row>
    <row r="269" spans="2:80" x14ac:dyDescent="0.25">
      <c r="B269" s="3" t="s">
        <v>182</v>
      </c>
    </row>
    <row r="272" spans="2:80" x14ac:dyDescent="0.25">
      <c r="B272" s="3" t="s">
        <v>185</v>
      </c>
    </row>
    <row r="273" spans="2:7" x14ac:dyDescent="0.25">
      <c r="B273" s="13" t="s">
        <v>159</v>
      </c>
      <c r="C273" s="14" t="s">
        <v>186</v>
      </c>
      <c r="D273" s="13" t="s">
        <v>187</v>
      </c>
      <c r="E273" s="13" t="s">
        <v>188</v>
      </c>
      <c r="F273" s="12" t="s">
        <v>189</v>
      </c>
      <c r="G273" s="11"/>
    </row>
    <row r="274" spans="2:7" x14ac:dyDescent="0.25">
      <c r="B274" s="105" t="s">
        <v>149</v>
      </c>
      <c r="C274" s="6" t="s">
        <v>149</v>
      </c>
      <c r="D274" s="105" t="s">
        <v>149</v>
      </c>
      <c r="E274" s="105" t="s">
        <v>149</v>
      </c>
      <c r="F274" s="10" t="s">
        <v>149</v>
      </c>
    </row>
    <row r="275" spans="2:7" x14ac:dyDescent="0.25">
      <c r="B275" s="2" t="s">
        <v>190</v>
      </c>
    </row>
  </sheetData>
  <mergeCells count="3">
    <mergeCell ref="B1:E1"/>
    <mergeCell ref="C3:C7"/>
    <mergeCell ref="D3:D7"/>
  </mergeCells>
  <hyperlinks>
    <hyperlink ref="A1" location="Index!A1" display="Index" xr:uid="{EF975127-B766-4428-AA8B-265FB025BA4E}"/>
  </hyperlinks>
  <pageMargins left="0.7" right="0.7" top="0.75" bottom="0.75" header="0.3" footer="0.3"/>
  <pageSetup orientation="portrait"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789FC-04FF-4EDB-9832-011BAC716CCF}">
  <sheetPr codeName="Sheet24"/>
  <dimension ref="A1:CB185"/>
  <sheetViews>
    <sheetView workbookViewId="0">
      <selection activeCell="E6" sqref="E6"/>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49</v>
      </c>
      <c r="C1" s="206"/>
      <c r="D1" s="206"/>
      <c r="E1" s="206"/>
    </row>
    <row r="3" spans="1:9" ht="15" customHeight="1" x14ac:dyDescent="0.25">
      <c r="B3" s="35" t="s">
        <v>1088</v>
      </c>
      <c r="C3" s="207"/>
      <c r="D3" s="208"/>
    </row>
    <row r="4" spans="1:9" ht="15" customHeight="1" x14ac:dyDescent="0.25">
      <c r="B4" s="109" t="s">
        <v>1089</v>
      </c>
      <c r="C4" s="207"/>
      <c r="D4" s="208"/>
    </row>
    <row r="5" spans="1:9" ht="15" customHeight="1" x14ac:dyDescent="0.25">
      <c r="B5" s="39" t="s">
        <v>115</v>
      </c>
      <c r="C5" s="207"/>
      <c r="D5" s="208"/>
    </row>
    <row r="6" spans="1:9" ht="15" customHeight="1" x14ac:dyDescent="0.25">
      <c r="B6" s="39" t="s">
        <v>193</v>
      </c>
      <c r="C6" s="207"/>
      <c r="D6" s="208"/>
    </row>
    <row r="7" spans="1:9" ht="30" customHeight="1" x14ac:dyDescent="0.25">
      <c r="B7" s="109" t="s">
        <v>1090</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3339000</v>
      </c>
      <c r="G15" s="5">
        <v>48834.54</v>
      </c>
      <c r="H15" s="5">
        <v>6.81</v>
      </c>
    </row>
    <row r="16" spans="1:9" x14ac:dyDescent="0.25">
      <c r="B16" s="2" t="s">
        <v>2656</v>
      </c>
      <c r="C16" s="4" t="s">
        <v>140</v>
      </c>
      <c r="D16" s="2" t="s">
        <v>222</v>
      </c>
      <c r="E16" s="2" t="s">
        <v>519</v>
      </c>
      <c r="F16" s="5">
        <v>7370000</v>
      </c>
      <c r="G16" s="5">
        <v>37023.199999999997</v>
      </c>
      <c r="H16" s="5">
        <v>5.16</v>
      </c>
    </row>
    <row r="17" spans="2:8" x14ac:dyDescent="0.25">
      <c r="B17" s="2" t="s">
        <v>1961</v>
      </c>
      <c r="C17" s="4" t="s">
        <v>140</v>
      </c>
      <c r="D17" s="2" t="s">
        <v>396</v>
      </c>
      <c r="E17" s="2" t="s">
        <v>430</v>
      </c>
      <c r="F17" s="5">
        <v>737855</v>
      </c>
      <c r="G17" s="5">
        <v>34100.339999999997</v>
      </c>
      <c r="H17" s="5">
        <v>4.76</v>
      </c>
    </row>
    <row r="18" spans="2:8" x14ac:dyDescent="0.25">
      <c r="B18" s="2" t="s">
        <v>1984</v>
      </c>
      <c r="C18" s="4" t="s">
        <v>140</v>
      </c>
      <c r="D18" s="2" t="s">
        <v>231</v>
      </c>
      <c r="E18" s="2" t="s">
        <v>232</v>
      </c>
      <c r="F18" s="5">
        <v>7560000</v>
      </c>
      <c r="G18" s="5">
        <v>33381.18</v>
      </c>
      <c r="H18" s="5">
        <v>4.66</v>
      </c>
    </row>
    <row r="19" spans="2:8" x14ac:dyDescent="0.25">
      <c r="B19" s="2" t="s">
        <v>1952</v>
      </c>
      <c r="C19" s="4" t="s">
        <v>140</v>
      </c>
      <c r="D19" s="2" t="s">
        <v>220</v>
      </c>
      <c r="E19" s="2" t="s">
        <v>236</v>
      </c>
      <c r="F19" s="5">
        <v>1723000</v>
      </c>
      <c r="G19" s="5">
        <v>31449.06</v>
      </c>
      <c r="H19" s="5">
        <v>4.3899999999999997</v>
      </c>
    </row>
    <row r="20" spans="2:8" x14ac:dyDescent="0.25">
      <c r="B20" s="2" t="s">
        <v>2898</v>
      </c>
      <c r="C20" s="4" t="s">
        <v>140</v>
      </c>
      <c r="D20" s="2" t="s">
        <v>434</v>
      </c>
      <c r="E20" s="2" t="s">
        <v>1091</v>
      </c>
      <c r="F20" s="5">
        <v>1004000</v>
      </c>
      <c r="G20" s="5">
        <v>30113.98</v>
      </c>
      <c r="H20" s="5">
        <v>4.2</v>
      </c>
    </row>
    <row r="21" spans="2:8" x14ac:dyDescent="0.25">
      <c r="B21" s="2" t="s">
        <v>1964</v>
      </c>
      <c r="C21" s="4" t="s">
        <v>140</v>
      </c>
      <c r="D21" s="2" t="s">
        <v>220</v>
      </c>
      <c r="E21" s="2" t="s">
        <v>224</v>
      </c>
      <c r="F21" s="5">
        <v>2700000</v>
      </c>
      <c r="G21" s="5">
        <v>27760.05</v>
      </c>
      <c r="H21" s="5">
        <v>3.87</v>
      </c>
    </row>
    <row r="22" spans="2:8" x14ac:dyDescent="0.25">
      <c r="B22" s="2" t="s">
        <v>2653</v>
      </c>
      <c r="C22" s="4" t="s">
        <v>140</v>
      </c>
      <c r="D22" s="2" t="s">
        <v>513</v>
      </c>
      <c r="E22" s="2" t="s">
        <v>514</v>
      </c>
      <c r="F22" s="5">
        <v>6818500</v>
      </c>
      <c r="G22" s="5">
        <v>27693.34</v>
      </c>
      <c r="H22" s="5">
        <v>3.86</v>
      </c>
    </row>
    <row r="23" spans="2:8" x14ac:dyDescent="0.25">
      <c r="B23" s="2" t="s">
        <v>1968</v>
      </c>
      <c r="C23" s="4" t="s">
        <v>140</v>
      </c>
      <c r="D23" s="2" t="s">
        <v>371</v>
      </c>
      <c r="E23" s="2" t="s">
        <v>400</v>
      </c>
      <c r="F23" s="5">
        <v>8615000</v>
      </c>
      <c r="G23" s="5">
        <v>27352.63</v>
      </c>
      <c r="H23" s="5">
        <v>3.82</v>
      </c>
    </row>
    <row r="24" spans="2:8" x14ac:dyDescent="0.25">
      <c r="B24" s="2" t="s">
        <v>2573</v>
      </c>
      <c r="C24" s="4" t="s">
        <v>140</v>
      </c>
      <c r="D24" s="2" t="s">
        <v>225</v>
      </c>
      <c r="E24" s="2" t="s">
        <v>283</v>
      </c>
      <c r="F24" s="5">
        <v>5400000</v>
      </c>
      <c r="G24" s="5">
        <v>25820.1</v>
      </c>
      <c r="H24" s="5">
        <v>3.6</v>
      </c>
    </row>
    <row r="25" spans="2:8" x14ac:dyDescent="0.25">
      <c r="B25" s="2" t="s">
        <v>2646</v>
      </c>
      <c r="C25" s="4" t="s">
        <v>140</v>
      </c>
      <c r="D25" s="2" t="s">
        <v>242</v>
      </c>
      <c r="E25" s="2" t="s">
        <v>505</v>
      </c>
      <c r="F25" s="5">
        <v>1140000</v>
      </c>
      <c r="G25" s="5">
        <v>24795</v>
      </c>
      <c r="H25" s="5">
        <v>3.46</v>
      </c>
    </row>
    <row r="26" spans="2:8" x14ac:dyDescent="0.25">
      <c r="B26" s="2" t="s">
        <v>1972</v>
      </c>
      <c r="C26" s="4" t="s">
        <v>140</v>
      </c>
      <c r="D26" s="2" t="s">
        <v>254</v>
      </c>
      <c r="E26" s="2" t="s">
        <v>316</v>
      </c>
      <c r="F26" s="5">
        <v>1430000</v>
      </c>
      <c r="G26" s="5">
        <v>23793.77</v>
      </c>
      <c r="H26" s="5">
        <v>3.32</v>
      </c>
    </row>
    <row r="27" spans="2:8" x14ac:dyDescent="0.25">
      <c r="B27" s="2" t="s">
        <v>2681</v>
      </c>
      <c r="C27" s="4" t="s">
        <v>140</v>
      </c>
      <c r="D27" s="2" t="s">
        <v>261</v>
      </c>
      <c r="E27" s="2" t="s">
        <v>577</v>
      </c>
      <c r="F27" s="5">
        <v>4887500</v>
      </c>
      <c r="G27" s="5">
        <v>21663.84</v>
      </c>
      <c r="H27" s="5">
        <v>3.02</v>
      </c>
    </row>
    <row r="28" spans="2:8" x14ac:dyDescent="0.25">
      <c r="B28" s="2" t="s">
        <v>2737</v>
      </c>
      <c r="C28" s="4" t="s">
        <v>140</v>
      </c>
      <c r="D28" s="2" t="s">
        <v>261</v>
      </c>
      <c r="E28" s="2" t="s">
        <v>694</v>
      </c>
      <c r="F28" s="5">
        <v>2613166</v>
      </c>
      <c r="G28" s="5">
        <v>20502.900000000001</v>
      </c>
      <c r="H28" s="5">
        <v>2.86</v>
      </c>
    </row>
    <row r="29" spans="2:8" x14ac:dyDescent="0.25">
      <c r="B29" s="2" t="s">
        <v>2851</v>
      </c>
      <c r="C29" s="4" t="s">
        <v>140</v>
      </c>
      <c r="D29" s="2" t="s">
        <v>229</v>
      </c>
      <c r="E29" s="2" t="s">
        <v>909</v>
      </c>
      <c r="F29" s="5">
        <v>4779363</v>
      </c>
      <c r="G29" s="5">
        <v>19095.939999999999</v>
      </c>
      <c r="H29" s="5">
        <v>2.66</v>
      </c>
    </row>
    <row r="30" spans="2:8" x14ac:dyDescent="0.25">
      <c r="B30" s="2" t="s">
        <v>2627</v>
      </c>
      <c r="C30" s="4" t="s">
        <v>140</v>
      </c>
      <c r="D30" s="2" t="s">
        <v>371</v>
      </c>
      <c r="E30" s="2" t="s">
        <v>403</v>
      </c>
      <c r="F30" s="5">
        <v>6700000</v>
      </c>
      <c r="G30" s="5">
        <v>17373.099999999999</v>
      </c>
      <c r="H30" s="5">
        <v>2.42</v>
      </c>
    </row>
    <row r="31" spans="2:8" x14ac:dyDescent="0.25">
      <c r="B31" s="2" t="s">
        <v>2730</v>
      </c>
      <c r="C31" s="4" t="s">
        <v>140</v>
      </c>
      <c r="D31" s="2" t="s">
        <v>396</v>
      </c>
      <c r="E31" s="2" t="s">
        <v>671</v>
      </c>
      <c r="F31" s="5">
        <v>218000</v>
      </c>
      <c r="G31" s="5">
        <v>16715.259999999998</v>
      </c>
      <c r="H31" s="5">
        <v>2.33</v>
      </c>
    </row>
    <row r="32" spans="2:8" x14ac:dyDescent="0.25">
      <c r="B32" s="2" t="s">
        <v>2852</v>
      </c>
      <c r="C32" s="4" t="s">
        <v>140</v>
      </c>
      <c r="D32" s="2" t="s">
        <v>327</v>
      </c>
      <c r="E32" s="2" t="s">
        <v>912</v>
      </c>
      <c r="F32" s="5">
        <v>932995</v>
      </c>
      <c r="G32" s="5">
        <v>16563.93</v>
      </c>
      <c r="H32" s="5">
        <v>2.31</v>
      </c>
    </row>
    <row r="33" spans="2:8" x14ac:dyDescent="0.25">
      <c r="B33" s="2" t="s">
        <v>1946</v>
      </c>
      <c r="C33" s="4" t="s">
        <v>140</v>
      </c>
      <c r="D33" s="2" t="s">
        <v>266</v>
      </c>
      <c r="E33" s="2" t="s">
        <v>267</v>
      </c>
      <c r="F33" s="5">
        <v>1677000</v>
      </c>
      <c r="G33" s="5">
        <v>15586.04</v>
      </c>
      <c r="H33" s="5">
        <v>2.17</v>
      </c>
    </row>
    <row r="34" spans="2:8" x14ac:dyDescent="0.25">
      <c r="B34" s="2" t="s">
        <v>2899</v>
      </c>
      <c r="C34" s="4" t="s">
        <v>140</v>
      </c>
      <c r="D34" s="2" t="s">
        <v>238</v>
      </c>
      <c r="E34" s="2" t="s">
        <v>1092</v>
      </c>
      <c r="F34" s="5">
        <v>1718000</v>
      </c>
      <c r="G34" s="5">
        <v>15273.88</v>
      </c>
      <c r="H34" s="5">
        <v>2.13</v>
      </c>
    </row>
    <row r="35" spans="2:8" x14ac:dyDescent="0.25">
      <c r="B35" s="2" t="s">
        <v>2623</v>
      </c>
      <c r="C35" s="4" t="s">
        <v>140</v>
      </c>
      <c r="D35" s="2" t="s">
        <v>396</v>
      </c>
      <c r="E35" s="2" t="s">
        <v>398</v>
      </c>
      <c r="F35" s="5">
        <v>900000</v>
      </c>
      <c r="G35" s="5">
        <v>14863.95</v>
      </c>
      <c r="H35" s="5">
        <v>2.0699999999999998</v>
      </c>
    </row>
    <row r="36" spans="2:8" x14ac:dyDescent="0.25">
      <c r="B36" s="2" t="s">
        <v>1950</v>
      </c>
      <c r="C36" s="4" t="s">
        <v>140</v>
      </c>
      <c r="D36" s="2" t="s">
        <v>290</v>
      </c>
      <c r="E36" s="2" t="s">
        <v>442</v>
      </c>
      <c r="F36" s="5">
        <v>5400000</v>
      </c>
      <c r="G36" s="5">
        <v>14531.4</v>
      </c>
      <c r="H36" s="5">
        <v>2.0299999999999998</v>
      </c>
    </row>
    <row r="37" spans="2:8" x14ac:dyDescent="0.25">
      <c r="B37" s="2" t="s">
        <v>2633</v>
      </c>
      <c r="C37" s="4" t="s">
        <v>140</v>
      </c>
      <c r="D37" s="2" t="s">
        <v>261</v>
      </c>
      <c r="E37" s="2" t="s">
        <v>438</v>
      </c>
      <c r="F37" s="5">
        <v>943000</v>
      </c>
      <c r="G37" s="5">
        <v>13154.38</v>
      </c>
      <c r="H37" s="5">
        <v>1.83</v>
      </c>
    </row>
    <row r="38" spans="2:8" x14ac:dyDescent="0.25">
      <c r="B38" s="2" t="s">
        <v>2900</v>
      </c>
      <c r="C38" s="4" t="s">
        <v>140</v>
      </c>
      <c r="D38" s="2" t="s">
        <v>266</v>
      </c>
      <c r="E38" s="2" t="s">
        <v>1093</v>
      </c>
      <c r="F38" s="5">
        <v>394980</v>
      </c>
      <c r="G38" s="5">
        <v>12976.48</v>
      </c>
      <c r="H38" s="5">
        <v>1.81</v>
      </c>
    </row>
    <row r="39" spans="2:8" x14ac:dyDescent="0.25">
      <c r="B39" s="2" t="s">
        <v>2710</v>
      </c>
      <c r="C39" s="4" t="s">
        <v>140</v>
      </c>
      <c r="D39" s="2" t="s">
        <v>445</v>
      </c>
      <c r="E39" s="2" t="s">
        <v>617</v>
      </c>
      <c r="F39" s="5">
        <v>1945000</v>
      </c>
      <c r="G39" s="5">
        <v>12809.77</v>
      </c>
      <c r="H39" s="5">
        <v>1.79</v>
      </c>
    </row>
    <row r="40" spans="2:8" x14ac:dyDescent="0.25">
      <c r="B40" s="2" t="s">
        <v>1958</v>
      </c>
      <c r="C40" s="4" t="s">
        <v>140</v>
      </c>
      <c r="D40" s="2" t="s">
        <v>238</v>
      </c>
      <c r="E40" s="2" t="s">
        <v>260</v>
      </c>
      <c r="F40" s="5">
        <v>3700000</v>
      </c>
      <c r="G40" s="5">
        <v>12393.15</v>
      </c>
      <c r="H40" s="5">
        <v>1.73</v>
      </c>
    </row>
    <row r="41" spans="2:8" x14ac:dyDescent="0.25">
      <c r="B41" s="2" t="s">
        <v>2722</v>
      </c>
      <c r="C41" s="4" t="s">
        <v>140</v>
      </c>
      <c r="D41" s="2" t="s">
        <v>225</v>
      </c>
      <c r="E41" s="2" t="s">
        <v>642</v>
      </c>
      <c r="F41" s="5">
        <v>183867</v>
      </c>
      <c r="G41" s="5">
        <v>11990.15</v>
      </c>
      <c r="H41" s="5">
        <v>1.67</v>
      </c>
    </row>
    <row r="42" spans="2:8" x14ac:dyDescent="0.25">
      <c r="B42" s="2" t="s">
        <v>2676</v>
      </c>
      <c r="C42" s="4" t="s">
        <v>140</v>
      </c>
      <c r="D42" s="2" t="s">
        <v>220</v>
      </c>
      <c r="E42" s="2" t="s">
        <v>567</v>
      </c>
      <c r="F42" s="5">
        <v>6700000</v>
      </c>
      <c r="G42" s="5">
        <v>9869.1</v>
      </c>
      <c r="H42" s="5">
        <v>1.38</v>
      </c>
    </row>
    <row r="43" spans="2:8" x14ac:dyDescent="0.25">
      <c r="B43" s="2" t="s">
        <v>2812</v>
      </c>
      <c r="C43" s="4" t="s">
        <v>140</v>
      </c>
      <c r="D43" s="2" t="s">
        <v>261</v>
      </c>
      <c r="E43" s="2" t="s">
        <v>800</v>
      </c>
      <c r="F43" s="5">
        <v>1500000</v>
      </c>
      <c r="G43" s="5">
        <v>9384</v>
      </c>
      <c r="H43" s="5">
        <v>1.31</v>
      </c>
    </row>
    <row r="44" spans="2:8" x14ac:dyDescent="0.25">
      <c r="B44" s="2" t="s">
        <v>2695</v>
      </c>
      <c r="C44" s="4" t="s">
        <v>140</v>
      </c>
      <c r="D44" s="2" t="s">
        <v>371</v>
      </c>
      <c r="E44" s="2" t="s">
        <v>592</v>
      </c>
      <c r="F44" s="5">
        <v>889343</v>
      </c>
      <c r="G44" s="5">
        <v>9249.17</v>
      </c>
      <c r="H44" s="5">
        <v>1.29</v>
      </c>
    </row>
    <row r="45" spans="2:8" x14ac:dyDescent="0.25">
      <c r="B45" s="2" t="s">
        <v>2729</v>
      </c>
      <c r="C45" s="4" t="s">
        <v>140</v>
      </c>
      <c r="D45" s="2" t="s">
        <v>244</v>
      </c>
      <c r="E45" s="2" t="s">
        <v>670</v>
      </c>
      <c r="F45" s="5">
        <v>750000</v>
      </c>
      <c r="G45" s="5">
        <v>9057.3799999999992</v>
      </c>
      <c r="H45" s="5">
        <v>1.26</v>
      </c>
    </row>
    <row r="46" spans="2:8" x14ac:dyDescent="0.25">
      <c r="B46" s="2" t="s">
        <v>2559</v>
      </c>
      <c r="C46" s="4" t="s">
        <v>140</v>
      </c>
      <c r="D46" s="2" t="s">
        <v>248</v>
      </c>
      <c r="E46" s="2" t="s">
        <v>249</v>
      </c>
      <c r="F46" s="5">
        <v>135000</v>
      </c>
      <c r="G46" s="5">
        <v>8263.5499999999993</v>
      </c>
      <c r="H46" s="5">
        <v>1.1499999999999999</v>
      </c>
    </row>
    <row r="47" spans="2:8" x14ac:dyDescent="0.25">
      <c r="B47" s="2" t="s">
        <v>2606</v>
      </c>
      <c r="C47" s="4" t="s">
        <v>140</v>
      </c>
      <c r="D47" s="2" t="s">
        <v>248</v>
      </c>
      <c r="E47" s="2" t="s">
        <v>347</v>
      </c>
      <c r="F47" s="5">
        <v>900000</v>
      </c>
      <c r="G47" s="5">
        <v>7792.2</v>
      </c>
      <c r="H47" s="5">
        <v>1.0900000000000001</v>
      </c>
    </row>
    <row r="48" spans="2:8" x14ac:dyDescent="0.25">
      <c r="B48" s="2" t="s">
        <v>450</v>
      </c>
      <c r="C48" s="4" t="s">
        <v>140</v>
      </c>
      <c r="D48" s="2" t="s">
        <v>261</v>
      </c>
      <c r="E48" s="2" t="s">
        <v>451</v>
      </c>
      <c r="F48" s="5">
        <v>2860000</v>
      </c>
      <c r="G48" s="5">
        <v>7099.95</v>
      </c>
      <c r="H48" s="5">
        <v>0.99</v>
      </c>
    </row>
    <row r="49" spans="2:8" x14ac:dyDescent="0.25">
      <c r="B49" s="2" t="s">
        <v>1974</v>
      </c>
      <c r="C49" s="4" t="s">
        <v>140</v>
      </c>
      <c r="D49" s="2" t="s">
        <v>280</v>
      </c>
      <c r="E49" s="2" t="s">
        <v>427</v>
      </c>
      <c r="F49" s="5">
        <v>1341000</v>
      </c>
      <c r="G49" s="5">
        <v>6967.17</v>
      </c>
      <c r="H49" s="5">
        <v>0.97</v>
      </c>
    </row>
    <row r="50" spans="2:8" x14ac:dyDescent="0.25">
      <c r="B50" s="2" t="s">
        <v>2705</v>
      </c>
      <c r="C50" s="4" t="s">
        <v>140</v>
      </c>
      <c r="D50" s="2" t="s">
        <v>419</v>
      </c>
      <c r="E50" s="2" t="s">
        <v>608</v>
      </c>
      <c r="F50" s="5">
        <v>219000</v>
      </c>
      <c r="G50" s="5">
        <v>6533.32</v>
      </c>
      <c r="H50" s="5">
        <v>0.91</v>
      </c>
    </row>
    <row r="51" spans="2:8" x14ac:dyDescent="0.25">
      <c r="B51" s="2" t="s">
        <v>711</v>
      </c>
      <c r="C51" s="4" t="s">
        <v>140</v>
      </c>
      <c r="D51" s="2" t="s">
        <v>280</v>
      </c>
      <c r="E51" s="2" t="s">
        <v>712</v>
      </c>
      <c r="F51" s="5">
        <v>4966857</v>
      </c>
      <c r="G51" s="5">
        <v>5883.24</v>
      </c>
      <c r="H51" s="5">
        <v>0.82</v>
      </c>
    </row>
    <row r="52" spans="2:8" x14ac:dyDescent="0.25">
      <c r="B52" s="2" t="s">
        <v>2901</v>
      </c>
      <c r="C52" s="4" t="s">
        <v>140</v>
      </c>
      <c r="D52" s="2" t="s">
        <v>234</v>
      </c>
      <c r="E52" s="2" t="s">
        <v>1094</v>
      </c>
      <c r="F52" s="5">
        <v>2064000</v>
      </c>
      <c r="G52" s="5">
        <v>4826.66</v>
      </c>
      <c r="H52" s="5">
        <v>0.67</v>
      </c>
    </row>
    <row r="53" spans="2:8" x14ac:dyDescent="0.25">
      <c r="B53" s="2" t="s">
        <v>2598</v>
      </c>
      <c r="C53" s="4" t="s">
        <v>140</v>
      </c>
      <c r="D53" s="2" t="s">
        <v>246</v>
      </c>
      <c r="E53" s="2" t="s">
        <v>335</v>
      </c>
      <c r="F53" s="5">
        <v>1500000</v>
      </c>
      <c r="G53" s="5">
        <v>2618.25</v>
      </c>
      <c r="H53" s="5">
        <v>0.37</v>
      </c>
    </row>
    <row r="54" spans="2:8" x14ac:dyDescent="0.25">
      <c r="B54" s="2" t="s">
        <v>2667</v>
      </c>
      <c r="C54" s="4" t="s">
        <v>140</v>
      </c>
      <c r="D54" s="2" t="s">
        <v>242</v>
      </c>
      <c r="E54" s="2" t="s">
        <v>531</v>
      </c>
      <c r="F54" s="5">
        <v>38212</v>
      </c>
      <c r="G54" s="5">
        <v>294.16000000000003</v>
      </c>
      <c r="H54" s="5">
        <v>0.04</v>
      </c>
    </row>
    <row r="55" spans="2:8" x14ac:dyDescent="0.25">
      <c r="B55" s="3" t="s">
        <v>200</v>
      </c>
      <c r="C55" s="15"/>
      <c r="D55" s="3"/>
      <c r="E55" s="3"/>
      <c r="F55" s="11"/>
      <c r="G55" s="11">
        <f>SUM(G12:G54)</f>
        <v>695449.51000000013</v>
      </c>
      <c r="H55" s="11">
        <f>SUM(H12:H54)</f>
        <v>96.990000000000023</v>
      </c>
    </row>
    <row r="56" spans="2:8" x14ac:dyDescent="0.25">
      <c r="B56" s="3" t="s">
        <v>303</v>
      </c>
      <c r="C56" s="15"/>
      <c r="D56" s="3"/>
      <c r="E56" s="3"/>
      <c r="F56" s="11"/>
      <c r="G56" s="11">
        <v>1212.5899999999999</v>
      </c>
      <c r="H56" s="11">
        <v>0.17</v>
      </c>
    </row>
    <row r="57" spans="2:8" x14ac:dyDescent="0.25">
      <c r="B57" s="3" t="s">
        <v>142</v>
      </c>
      <c r="C57" s="15"/>
      <c r="D57" s="3"/>
      <c r="E57" s="3"/>
      <c r="F57" s="11"/>
      <c r="G57" s="11">
        <v>696662.1</v>
      </c>
      <c r="H57" s="11">
        <v>97.16</v>
      </c>
    </row>
    <row r="58" spans="2:8" x14ac:dyDescent="0.25">
      <c r="B58" s="3" t="s">
        <v>143</v>
      </c>
      <c r="C58" s="15"/>
      <c r="D58" s="3"/>
      <c r="E58" s="3"/>
      <c r="F58" s="11"/>
      <c r="G58" s="11">
        <v>20239.294684219956</v>
      </c>
      <c r="H58" s="11">
        <v>2.8400000000000034</v>
      </c>
    </row>
    <row r="59" spans="2:8" x14ac:dyDescent="0.25">
      <c r="B59" s="3" t="s">
        <v>144</v>
      </c>
      <c r="C59" s="15"/>
      <c r="D59" s="3"/>
      <c r="E59" s="3"/>
      <c r="F59" s="11"/>
      <c r="G59" s="11">
        <v>716901.39468421997</v>
      </c>
      <c r="H59" s="11">
        <v>100</v>
      </c>
    </row>
    <row r="60" spans="2:8" x14ac:dyDescent="0.25">
      <c r="B60" s="2" t="s">
        <v>145</v>
      </c>
    </row>
    <row r="61" spans="2:8" x14ac:dyDescent="0.25">
      <c r="B61" s="3" t="s">
        <v>146</v>
      </c>
    </row>
    <row r="62" spans="2:8" x14ac:dyDescent="0.25">
      <c r="B62" s="3" t="s">
        <v>147</v>
      </c>
      <c r="C62" s="4" t="s">
        <v>148</v>
      </c>
    </row>
    <row r="63" spans="2:8" x14ac:dyDescent="0.25">
      <c r="B63" s="3" t="s">
        <v>150</v>
      </c>
      <c r="C63" s="4" t="s">
        <v>149</v>
      </c>
    </row>
    <row r="64" spans="2:8" x14ac:dyDescent="0.25">
      <c r="B64" s="3" t="s">
        <v>202</v>
      </c>
      <c r="C64" s="4" t="s">
        <v>149</v>
      </c>
    </row>
    <row r="65" spans="2:3" x14ac:dyDescent="0.25">
      <c r="B65" s="3" t="s">
        <v>151</v>
      </c>
      <c r="C65" s="4" t="s">
        <v>152</v>
      </c>
    </row>
    <row r="66" spans="2:3" x14ac:dyDescent="0.25">
      <c r="B66" s="3" t="s">
        <v>1095</v>
      </c>
      <c r="C66" s="15"/>
    </row>
    <row r="67" spans="2:3" x14ac:dyDescent="0.25">
      <c r="B67" s="3" t="s">
        <v>1096</v>
      </c>
      <c r="C67" s="15"/>
    </row>
    <row r="68" spans="2:3" x14ac:dyDescent="0.25">
      <c r="B68" s="3" t="s">
        <v>1097</v>
      </c>
      <c r="C68" s="15"/>
    </row>
    <row r="69" spans="2:3" x14ac:dyDescent="0.25">
      <c r="B69" s="3" t="s">
        <v>1098</v>
      </c>
      <c r="C69" s="15"/>
    </row>
    <row r="70" spans="2:3" x14ac:dyDescent="0.25">
      <c r="B70" s="3" t="s">
        <v>1099</v>
      </c>
      <c r="C70" s="15"/>
    </row>
    <row r="71" spans="2:3" x14ac:dyDescent="0.25">
      <c r="B71" s="3" t="s">
        <v>1100</v>
      </c>
      <c r="C71" s="15"/>
    </row>
    <row r="72" spans="2:3" x14ac:dyDescent="0.25">
      <c r="B72" s="3" t="s">
        <v>1101</v>
      </c>
      <c r="C72" s="15"/>
    </row>
    <row r="73" spans="2:3" x14ac:dyDescent="0.25">
      <c r="B73" s="3" t="s">
        <v>1102</v>
      </c>
      <c r="C73" s="15"/>
    </row>
    <row r="74" spans="2:3" x14ac:dyDescent="0.25">
      <c r="B74" s="3" t="s">
        <v>1103</v>
      </c>
      <c r="C74" s="15"/>
    </row>
    <row r="75" spans="2:3" x14ac:dyDescent="0.25">
      <c r="B75" s="3" t="s">
        <v>1104</v>
      </c>
      <c r="C75" s="15"/>
    </row>
    <row r="76" spans="2:3" x14ac:dyDescent="0.25">
      <c r="B76" s="3" t="s">
        <v>1105</v>
      </c>
      <c r="C76" s="15"/>
    </row>
    <row r="77" spans="2:3" x14ac:dyDescent="0.25">
      <c r="B77" s="3" t="s">
        <v>1106</v>
      </c>
      <c r="C77" s="15"/>
    </row>
    <row r="78" spans="2:3" x14ac:dyDescent="0.25">
      <c r="B78" s="3" t="s">
        <v>3430</v>
      </c>
      <c r="C78" s="15"/>
    </row>
    <row r="79" spans="2:3" x14ac:dyDescent="0.25">
      <c r="B79" s="2" t="s">
        <v>153</v>
      </c>
    </row>
    <row r="80" spans="2:3" x14ac:dyDescent="0.25">
      <c r="B80" s="2" t="s">
        <v>204</v>
      </c>
    </row>
    <row r="83" spans="2:4" x14ac:dyDescent="0.25">
      <c r="B83" s="13" t="s">
        <v>2546</v>
      </c>
      <c r="C83" s="14"/>
    </row>
    <row r="84" spans="2:4" ht="30" x14ac:dyDescent="0.25">
      <c r="B84" s="13" t="s">
        <v>205</v>
      </c>
      <c r="C84" s="153" t="s">
        <v>206</v>
      </c>
    </row>
    <row r="85" spans="2:4" x14ac:dyDescent="0.25">
      <c r="B85" s="105" t="s">
        <v>207</v>
      </c>
      <c r="C85" s="111" t="s">
        <v>3515</v>
      </c>
    </row>
    <row r="86" spans="2:4" x14ac:dyDescent="0.25">
      <c r="B86" s="105" t="s">
        <v>208</v>
      </c>
      <c r="C86" s="111" t="s">
        <v>3515</v>
      </c>
    </row>
    <row r="87" spans="2:4" x14ac:dyDescent="0.25">
      <c r="B87" s="105" t="s">
        <v>209</v>
      </c>
      <c r="C87" s="111" t="s">
        <v>3515</v>
      </c>
    </row>
    <row r="88" spans="2:4" x14ac:dyDescent="0.25">
      <c r="B88" s="105" t="s">
        <v>210</v>
      </c>
      <c r="C88" s="111" t="s">
        <v>3515</v>
      </c>
    </row>
    <row r="89" spans="2:4" x14ac:dyDescent="0.25">
      <c r="B89" s="105" t="s">
        <v>211</v>
      </c>
      <c r="C89" s="111" t="s">
        <v>3515</v>
      </c>
    </row>
    <row r="90" spans="2:4" x14ac:dyDescent="0.25">
      <c r="B90" s="105" t="s">
        <v>212</v>
      </c>
      <c r="C90" s="111" t="s">
        <v>3515</v>
      </c>
    </row>
    <row r="91" spans="2:4" x14ac:dyDescent="0.25">
      <c r="B91" s="13" t="s">
        <v>213</v>
      </c>
      <c r="C91" s="111" t="s">
        <v>3515</v>
      </c>
    </row>
    <row r="93" spans="2:4" x14ac:dyDescent="0.25">
      <c r="B93" s="105" t="s">
        <v>154</v>
      </c>
      <c r="C93" s="6"/>
      <c r="D93" s="105"/>
    </row>
    <row r="94" spans="2:4" ht="30" x14ac:dyDescent="0.25">
      <c r="B94" s="7" t="s">
        <v>155</v>
      </c>
      <c r="C94" s="8" t="s">
        <v>156</v>
      </c>
      <c r="D94" s="7" t="s">
        <v>157</v>
      </c>
    </row>
    <row r="95" spans="2:4" x14ac:dyDescent="0.25">
      <c r="B95" s="105" t="s">
        <v>149</v>
      </c>
      <c r="C95" s="6" t="s">
        <v>149</v>
      </c>
      <c r="D95" s="105" t="s">
        <v>149</v>
      </c>
    </row>
    <row r="97" spans="2:7" x14ac:dyDescent="0.25">
      <c r="B97" s="13" t="s">
        <v>158</v>
      </c>
      <c r="C97" s="23">
        <v>45322</v>
      </c>
      <c r="D97" s="105"/>
      <c r="E97" s="16"/>
      <c r="F97" s="22"/>
    </row>
    <row r="98" spans="2:7" x14ac:dyDescent="0.25">
      <c r="B98" s="13" t="s">
        <v>159</v>
      </c>
      <c r="C98" s="14" t="s">
        <v>160</v>
      </c>
      <c r="D98" s="13" t="s">
        <v>161</v>
      </c>
      <c r="E98" s="17" t="s">
        <v>162</v>
      </c>
      <c r="F98" s="12" t="s">
        <v>163</v>
      </c>
      <c r="G98" s="11"/>
    </row>
    <row r="99" spans="2:7" x14ac:dyDescent="0.25">
      <c r="B99" s="20" t="s">
        <v>149</v>
      </c>
      <c r="C99" s="21" t="s">
        <v>149</v>
      </c>
      <c r="D99" s="20" t="s">
        <v>149</v>
      </c>
      <c r="E99" s="19" t="s">
        <v>149</v>
      </c>
      <c r="F99" s="18" t="s">
        <v>149</v>
      </c>
    </row>
    <row r="102" spans="2:7" x14ac:dyDescent="0.25">
      <c r="B102" s="3" t="s">
        <v>164</v>
      </c>
    </row>
    <row r="103" spans="2:7" x14ac:dyDescent="0.25">
      <c r="B103" s="3"/>
    </row>
    <row r="104" spans="2:7" x14ac:dyDescent="0.25">
      <c r="B104" s="3" t="s">
        <v>165</v>
      </c>
    </row>
    <row r="105" spans="2:7" x14ac:dyDescent="0.25">
      <c r="B105" s="13" t="s">
        <v>166</v>
      </c>
      <c r="C105" s="14" t="s">
        <v>167</v>
      </c>
      <c r="D105" s="3"/>
    </row>
    <row r="106" spans="2:7" x14ac:dyDescent="0.25">
      <c r="B106" s="105" t="s">
        <v>149</v>
      </c>
      <c r="C106" s="6" t="s">
        <v>149</v>
      </c>
    </row>
    <row r="108" spans="2:7" x14ac:dyDescent="0.25">
      <c r="B108" s="13" t="s">
        <v>168</v>
      </c>
      <c r="C108" s="14" t="s">
        <v>167</v>
      </c>
    </row>
    <row r="109" spans="2:7" x14ac:dyDescent="0.25">
      <c r="B109" s="105" t="s">
        <v>149</v>
      </c>
      <c r="C109" s="6" t="s">
        <v>149</v>
      </c>
    </row>
    <row r="111" spans="2:7" x14ac:dyDescent="0.25">
      <c r="B111" s="13" t="s">
        <v>149</v>
      </c>
      <c r="C111" s="14" t="s">
        <v>149</v>
      </c>
    </row>
    <row r="112" spans="2:7" x14ac:dyDescent="0.25">
      <c r="B112" s="105" t="s">
        <v>149</v>
      </c>
      <c r="C112" s="6" t="s">
        <v>149</v>
      </c>
    </row>
    <row r="114" spans="2:7" x14ac:dyDescent="0.25">
      <c r="B114" s="17" t="s">
        <v>169</v>
      </c>
      <c r="C114" s="14" t="s">
        <v>170</v>
      </c>
    </row>
    <row r="115" spans="2:7" x14ac:dyDescent="0.25">
      <c r="B115" s="16" t="s">
        <v>149</v>
      </c>
      <c r="C115" s="6" t="s">
        <v>149</v>
      </c>
    </row>
    <row r="117" spans="2:7" x14ac:dyDescent="0.25">
      <c r="B117" s="13" t="s">
        <v>171</v>
      </c>
      <c r="C117" s="14" t="s">
        <v>149</v>
      </c>
    </row>
    <row r="119" spans="2:7" x14ac:dyDescent="0.25">
      <c r="B119" s="13" t="s">
        <v>172</v>
      </c>
      <c r="C119" s="23">
        <v>45322</v>
      </c>
      <c r="D119" s="105"/>
      <c r="E119" s="16"/>
      <c r="F119" s="22"/>
    </row>
    <row r="120" spans="2:7" x14ac:dyDescent="0.25">
      <c r="B120" s="13" t="s">
        <v>159</v>
      </c>
      <c r="C120" s="14" t="s">
        <v>160</v>
      </c>
      <c r="D120" s="13" t="s">
        <v>161</v>
      </c>
      <c r="E120" s="17" t="s">
        <v>162</v>
      </c>
      <c r="F120" s="12" t="s">
        <v>163</v>
      </c>
      <c r="G120" s="11"/>
    </row>
    <row r="121" spans="2:7" x14ac:dyDescent="0.25">
      <c r="B121" s="20" t="s">
        <v>149</v>
      </c>
      <c r="C121" s="21" t="s">
        <v>149</v>
      </c>
      <c r="D121" s="20" t="s">
        <v>149</v>
      </c>
      <c r="E121" s="19" t="s">
        <v>149</v>
      </c>
      <c r="F121" s="18" t="s">
        <v>149</v>
      </c>
    </row>
    <row r="122" spans="2:7" x14ac:dyDescent="0.25">
      <c r="B122" s="3" t="s">
        <v>164</v>
      </c>
    </row>
    <row r="123" spans="2:7" x14ac:dyDescent="0.25">
      <c r="B123" s="3"/>
    </row>
    <row r="124" spans="2:7" x14ac:dyDescent="0.25">
      <c r="B124" s="3" t="s">
        <v>165</v>
      </c>
    </row>
    <row r="125" spans="2:7" x14ac:dyDescent="0.25">
      <c r="B125" s="13" t="s">
        <v>166</v>
      </c>
      <c r="C125" s="14" t="s">
        <v>167</v>
      </c>
      <c r="D125" s="3"/>
    </row>
    <row r="126" spans="2:7" x14ac:dyDescent="0.25">
      <c r="B126" s="105" t="s">
        <v>149</v>
      </c>
      <c r="C126" s="6" t="s">
        <v>149</v>
      </c>
    </row>
    <row r="128" spans="2:7" x14ac:dyDescent="0.25">
      <c r="B128" s="13" t="s">
        <v>168</v>
      </c>
      <c r="C128" s="14" t="s">
        <v>167</v>
      </c>
    </row>
    <row r="129" spans="2:6" x14ac:dyDescent="0.25">
      <c r="B129" s="105" t="s">
        <v>149</v>
      </c>
      <c r="C129" s="6" t="s">
        <v>149</v>
      </c>
    </row>
    <row r="131" spans="2:6" x14ac:dyDescent="0.25">
      <c r="B131" s="13" t="s">
        <v>149</v>
      </c>
      <c r="C131" s="14" t="s">
        <v>149</v>
      </c>
    </row>
    <row r="132" spans="2:6" x14ac:dyDescent="0.25">
      <c r="B132" s="105" t="s">
        <v>149</v>
      </c>
      <c r="C132" s="6" t="s">
        <v>149</v>
      </c>
    </row>
    <row r="134" spans="2:6" x14ac:dyDescent="0.25">
      <c r="B134" s="17" t="s">
        <v>169</v>
      </c>
      <c r="C134" s="14" t="s">
        <v>170</v>
      </c>
    </row>
    <row r="135" spans="2:6" x14ac:dyDescent="0.25">
      <c r="B135" s="16" t="s">
        <v>149</v>
      </c>
      <c r="C135" s="6" t="s">
        <v>149</v>
      </c>
    </row>
    <row r="137" spans="2:6" x14ac:dyDescent="0.25">
      <c r="B137" s="13" t="s">
        <v>171</v>
      </c>
      <c r="C137" s="14" t="s">
        <v>149</v>
      </c>
    </row>
    <row r="140" spans="2:6" x14ac:dyDescent="0.25">
      <c r="B140" s="3" t="s">
        <v>173</v>
      </c>
    </row>
    <row r="142" spans="2:6" x14ac:dyDescent="0.25">
      <c r="B142" s="13" t="s">
        <v>159</v>
      </c>
      <c r="C142" s="14" t="s">
        <v>174</v>
      </c>
      <c r="D142" s="13" t="s">
        <v>175</v>
      </c>
      <c r="E142" s="13" t="s">
        <v>176</v>
      </c>
      <c r="F142" s="11"/>
    </row>
    <row r="143" spans="2:6" x14ac:dyDescent="0.25">
      <c r="B143" s="105" t="s">
        <v>149</v>
      </c>
      <c r="C143" s="6" t="s">
        <v>149</v>
      </c>
      <c r="D143" s="105" t="s">
        <v>149</v>
      </c>
      <c r="E143" s="105" t="s">
        <v>149</v>
      </c>
    </row>
    <row r="146" spans="2:80" x14ac:dyDescent="0.25">
      <c r="B146" s="3" t="s">
        <v>177</v>
      </c>
      <c r="C146" s="15" t="s">
        <v>149</v>
      </c>
      <c r="D146" s="3"/>
      <c r="E146" s="3"/>
      <c r="F146" s="11"/>
      <c r="G146" s="11"/>
      <c r="H146" s="11"/>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row>
    <row r="148" spans="2:80" x14ac:dyDescent="0.25">
      <c r="B148" s="3" t="s">
        <v>178</v>
      </c>
    </row>
    <row r="150" spans="2:80" x14ac:dyDescent="0.25">
      <c r="B150" s="13" t="s">
        <v>179</v>
      </c>
      <c r="C150" s="14" t="s">
        <v>167</v>
      </c>
      <c r="D150" s="3"/>
    </row>
    <row r="151" spans="2:80" x14ac:dyDescent="0.25">
      <c r="B151" s="105" t="s">
        <v>149</v>
      </c>
      <c r="C151" s="6" t="s">
        <v>149</v>
      </c>
    </row>
    <row r="154" spans="2:80" x14ac:dyDescent="0.25">
      <c r="B154" s="13" t="s">
        <v>180</v>
      </c>
      <c r="C154" s="14" t="s">
        <v>181</v>
      </c>
      <c r="D154" s="3"/>
    </row>
    <row r="155" spans="2:80" x14ac:dyDescent="0.25">
      <c r="B155" s="105" t="s">
        <v>149</v>
      </c>
      <c r="C155" s="6" t="s">
        <v>149</v>
      </c>
    </row>
    <row r="158" spans="2:80" x14ac:dyDescent="0.25">
      <c r="B158" s="3" t="s">
        <v>182</v>
      </c>
    </row>
    <row r="161" spans="2:80" x14ac:dyDescent="0.25">
      <c r="B161" s="3" t="s">
        <v>183</v>
      </c>
    </row>
    <row r="163" spans="2:80" x14ac:dyDescent="0.25">
      <c r="B163" s="13" t="s">
        <v>159</v>
      </c>
      <c r="C163" s="14" t="s">
        <v>184</v>
      </c>
      <c r="D163" s="13" t="s">
        <v>174</v>
      </c>
      <c r="E163" s="13" t="s">
        <v>175</v>
      </c>
      <c r="F163" s="12" t="s">
        <v>176</v>
      </c>
      <c r="G163" s="11"/>
    </row>
    <row r="164" spans="2:80" x14ac:dyDescent="0.25">
      <c r="B164" s="105" t="s">
        <v>149</v>
      </c>
      <c r="C164" s="6" t="s">
        <v>149</v>
      </c>
      <c r="D164" s="105" t="s">
        <v>149</v>
      </c>
      <c r="E164" s="105" t="s">
        <v>149</v>
      </c>
      <c r="F164" s="10" t="s">
        <v>149</v>
      </c>
    </row>
    <row r="167" spans="2:80" x14ac:dyDescent="0.25">
      <c r="B167" s="3" t="s">
        <v>177</v>
      </c>
      <c r="C167" s="15" t="s">
        <v>149</v>
      </c>
      <c r="D167" s="3"/>
      <c r="E167" s="3"/>
      <c r="F167" s="11"/>
      <c r="G167" s="11"/>
      <c r="H167" s="11"/>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row>
    <row r="169" spans="2:80" x14ac:dyDescent="0.25">
      <c r="B169" s="3" t="s">
        <v>178</v>
      </c>
    </row>
    <row r="171" spans="2:80" x14ac:dyDescent="0.25">
      <c r="B171" s="13" t="s">
        <v>179</v>
      </c>
      <c r="C171" s="14" t="s">
        <v>167</v>
      </c>
      <c r="D171" s="3"/>
    </row>
    <row r="172" spans="2:80" x14ac:dyDescent="0.25">
      <c r="B172" s="105" t="s">
        <v>149</v>
      </c>
      <c r="C172" s="6" t="s">
        <v>149</v>
      </c>
    </row>
    <row r="175" spans="2:80" x14ac:dyDescent="0.25">
      <c r="B175" s="13" t="s">
        <v>180</v>
      </c>
      <c r="C175" s="14" t="s">
        <v>181</v>
      </c>
      <c r="D175" s="3"/>
    </row>
    <row r="176" spans="2:80" x14ac:dyDescent="0.25">
      <c r="B176" s="105" t="s">
        <v>149</v>
      </c>
      <c r="C176" s="6" t="s">
        <v>149</v>
      </c>
    </row>
    <row r="179" spans="2:7" x14ac:dyDescent="0.25">
      <c r="B179" s="3" t="s">
        <v>182</v>
      </c>
    </row>
    <row r="182" spans="2:7" x14ac:dyDescent="0.25">
      <c r="B182" s="3" t="s">
        <v>185</v>
      </c>
    </row>
    <row r="183" spans="2:7" x14ac:dyDescent="0.25">
      <c r="B183" s="13" t="s">
        <v>159</v>
      </c>
      <c r="C183" s="14" t="s">
        <v>186</v>
      </c>
      <c r="D183" s="13" t="s">
        <v>187</v>
      </c>
      <c r="E183" s="13" t="s">
        <v>188</v>
      </c>
      <c r="F183" s="12" t="s">
        <v>189</v>
      </c>
      <c r="G183" s="11"/>
    </row>
    <row r="184" spans="2:7" x14ac:dyDescent="0.25">
      <c r="B184" s="105" t="s">
        <v>149</v>
      </c>
      <c r="C184" s="6" t="s">
        <v>149</v>
      </c>
      <c r="D184" s="105" t="s">
        <v>149</v>
      </c>
      <c r="E184" s="105" t="s">
        <v>149</v>
      </c>
      <c r="F184" s="10" t="s">
        <v>149</v>
      </c>
    </row>
    <row r="185" spans="2:7" x14ac:dyDescent="0.25">
      <c r="B185" s="2" t="s">
        <v>190</v>
      </c>
    </row>
  </sheetData>
  <mergeCells count="3">
    <mergeCell ref="B1:E1"/>
    <mergeCell ref="C3:C7"/>
    <mergeCell ref="D3:D7"/>
  </mergeCells>
  <hyperlinks>
    <hyperlink ref="A1" location="Index!A1" display="Index" xr:uid="{53FB5575-9801-49CB-9018-70046FE894F8}"/>
  </hyperlinks>
  <pageMargins left="0.7" right="0.7" top="0.75" bottom="0.75" header="0.3" footer="0.3"/>
  <pageSetup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50882-04AD-4933-9AEA-FCC5D6010C80}">
  <sheetPr codeName="Sheet23"/>
  <dimension ref="A1:CB197"/>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47</v>
      </c>
      <c r="C1" s="206"/>
      <c r="D1" s="206"/>
      <c r="E1" s="206"/>
    </row>
    <row r="3" spans="1:9" ht="15" customHeight="1" x14ac:dyDescent="0.25">
      <c r="B3" s="35" t="s">
        <v>47</v>
      </c>
      <c r="C3" s="207"/>
      <c r="D3" s="208"/>
    </row>
    <row r="4" spans="1:9" ht="30" customHeight="1" x14ac:dyDescent="0.25">
      <c r="B4" s="109" t="s">
        <v>1107</v>
      </c>
      <c r="C4" s="207"/>
      <c r="D4" s="208"/>
    </row>
    <row r="5" spans="1:9" ht="15" customHeight="1" x14ac:dyDescent="0.25">
      <c r="B5" s="109" t="s">
        <v>115</v>
      </c>
      <c r="C5" s="207"/>
      <c r="D5" s="208"/>
    </row>
    <row r="6" spans="1:9" ht="15" customHeight="1" x14ac:dyDescent="0.25">
      <c r="B6" s="109" t="s">
        <v>310</v>
      </c>
      <c r="C6" s="207"/>
      <c r="D6" s="208"/>
    </row>
    <row r="7" spans="1:9" ht="30" customHeight="1" x14ac:dyDescent="0.25">
      <c r="B7" s="109" t="s">
        <v>1108</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2160000</v>
      </c>
      <c r="G15" s="5">
        <v>31591.08</v>
      </c>
      <c r="H15" s="5">
        <v>7.92</v>
      </c>
    </row>
    <row r="16" spans="1:9" x14ac:dyDescent="0.25">
      <c r="B16" s="2" t="s">
        <v>1964</v>
      </c>
      <c r="C16" s="4" t="s">
        <v>140</v>
      </c>
      <c r="D16" s="2" t="s">
        <v>220</v>
      </c>
      <c r="E16" s="2" t="s">
        <v>224</v>
      </c>
      <c r="F16" s="5">
        <v>2325000</v>
      </c>
      <c r="G16" s="5">
        <v>23904.49</v>
      </c>
      <c r="H16" s="5">
        <v>6</v>
      </c>
    </row>
    <row r="17" spans="2:8" x14ac:dyDescent="0.25">
      <c r="B17" s="2" t="s">
        <v>2550</v>
      </c>
      <c r="C17" s="4" t="s">
        <v>140</v>
      </c>
      <c r="D17" s="2" t="s">
        <v>225</v>
      </c>
      <c r="E17" s="2" t="s">
        <v>226</v>
      </c>
      <c r="F17" s="5">
        <v>1160000</v>
      </c>
      <c r="G17" s="5">
        <v>19266.439999999999</v>
      </c>
      <c r="H17" s="5">
        <v>4.83</v>
      </c>
    </row>
    <row r="18" spans="2:8" x14ac:dyDescent="0.25">
      <c r="B18" s="2" t="s">
        <v>1986</v>
      </c>
      <c r="C18" s="4" t="s">
        <v>140</v>
      </c>
      <c r="D18" s="2" t="s">
        <v>222</v>
      </c>
      <c r="E18" s="2" t="s">
        <v>223</v>
      </c>
      <c r="F18" s="5">
        <v>675000</v>
      </c>
      <c r="G18" s="5">
        <v>19259.439999999999</v>
      </c>
      <c r="H18" s="5">
        <v>4.83</v>
      </c>
    </row>
    <row r="19" spans="2:8" x14ac:dyDescent="0.25">
      <c r="B19" s="2" t="s">
        <v>392</v>
      </c>
      <c r="C19" s="4" t="s">
        <v>140</v>
      </c>
      <c r="D19" s="2" t="s">
        <v>220</v>
      </c>
      <c r="E19" s="2" t="s">
        <v>393</v>
      </c>
      <c r="F19" s="5">
        <v>2500000</v>
      </c>
      <c r="G19" s="5">
        <v>16012.5</v>
      </c>
      <c r="H19" s="5">
        <v>4.0199999999999996</v>
      </c>
    </row>
    <row r="20" spans="2:8" x14ac:dyDescent="0.25">
      <c r="B20" s="2" t="s">
        <v>2551</v>
      </c>
      <c r="C20" s="4" t="s">
        <v>140</v>
      </c>
      <c r="D20" s="2" t="s">
        <v>220</v>
      </c>
      <c r="E20" s="2" t="s">
        <v>233</v>
      </c>
      <c r="F20" s="5">
        <v>1300000</v>
      </c>
      <c r="G20" s="5">
        <v>13880.75</v>
      </c>
      <c r="H20" s="5">
        <v>3.48</v>
      </c>
    </row>
    <row r="21" spans="2:8" x14ac:dyDescent="0.25">
      <c r="B21" s="2" t="s">
        <v>2552</v>
      </c>
      <c r="C21" s="4" t="s">
        <v>140</v>
      </c>
      <c r="D21" s="2" t="s">
        <v>234</v>
      </c>
      <c r="E21" s="2" t="s">
        <v>235</v>
      </c>
      <c r="F21" s="5">
        <v>352147</v>
      </c>
      <c r="G21" s="5">
        <v>12253.84</v>
      </c>
      <c r="H21" s="5">
        <v>3.07</v>
      </c>
    </row>
    <row r="22" spans="2:8" x14ac:dyDescent="0.25">
      <c r="B22" s="2" t="s">
        <v>2619</v>
      </c>
      <c r="C22" s="4" t="s">
        <v>140</v>
      </c>
      <c r="D22" s="2" t="s">
        <v>390</v>
      </c>
      <c r="E22" s="2" t="s">
        <v>391</v>
      </c>
      <c r="F22" s="5">
        <v>940000</v>
      </c>
      <c r="G22" s="5">
        <v>11004.58</v>
      </c>
      <c r="H22" s="5">
        <v>2.76</v>
      </c>
    </row>
    <row r="23" spans="2:8" x14ac:dyDescent="0.25">
      <c r="B23" s="2" t="s">
        <v>1968</v>
      </c>
      <c r="C23" s="4" t="s">
        <v>140</v>
      </c>
      <c r="D23" s="2" t="s">
        <v>371</v>
      </c>
      <c r="E23" s="2" t="s">
        <v>400</v>
      </c>
      <c r="F23" s="5">
        <v>3451000</v>
      </c>
      <c r="G23" s="5">
        <v>10956.93</v>
      </c>
      <c r="H23" s="5">
        <v>2.75</v>
      </c>
    </row>
    <row r="24" spans="2:8" x14ac:dyDescent="0.25">
      <c r="B24" s="2" t="s">
        <v>1972</v>
      </c>
      <c r="C24" s="4" t="s">
        <v>140</v>
      </c>
      <c r="D24" s="2" t="s">
        <v>254</v>
      </c>
      <c r="E24" s="2" t="s">
        <v>316</v>
      </c>
      <c r="F24" s="5">
        <v>650000</v>
      </c>
      <c r="G24" s="5">
        <v>10815.35</v>
      </c>
      <c r="H24" s="5">
        <v>2.71</v>
      </c>
    </row>
    <row r="25" spans="2:8" x14ac:dyDescent="0.25">
      <c r="B25" s="2" t="s">
        <v>2740</v>
      </c>
      <c r="C25" s="4" t="s">
        <v>140</v>
      </c>
      <c r="D25" s="2" t="s">
        <v>238</v>
      </c>
      <c r="E25" s="2" t="s">
        <v>697</v>
      </c>
      <c r="F25" s="5">
        <v>7500000</v>
      </c>
      <c r="G25" s="5">
        <v>8493.75</v>
      </c>
      <c r="H25" s="5">
        <v>2.13</v>
      </c>
    </row>
    <row r="26" spans="2:8" x14ac:dyDescent="0.25">
      <c r="B26" s="2" t="s">
        <v>2621</v>
      </c>
      <c r="C26" s="4" t="s">
        <v>140</v>
      </c>
      <c r="D26" s="2" t="s">
        <v>225</v>
      </c>
      <c r="E26" s="2" t="s">
        <v>395</v>
      </c>
      <c r="F26" s="5">
        <v>510000</v>
      </c>
      <c r="G26" s="5">
        <v>8037.6</v>
      </c>
      <c r="H26" s="5">
        <v>2.02</v>
      </c>
    </row>
    <row r="27" spans="2:8" x14ac:dyDescent="0.25">
      <c r="B27" s="2" t="s">
        <v>2734</v>
      </c>
      <c r="C27" s="4" t="s">
        <v>140</v>
      </c>
      <c r="D27" s="2" t="s">
        <v>273</v>
      </c>
      <c r="E27" s="2" t="s">
        <v>676</v>
      </c>
      <c r="F27" s="5">
        <v>525000</v>
      </c>
      <c r="G27" s="5">
        <v>7356.04</v>
      </c>
      <c r="H27" s="5">
        <v>1.85</v>
      </c>
    </row>
    <row r="28" spans="2:8" x14ac:dyDescent="0.25">
      <c r="B28" s="2" t="s">
        <v>2556</v>
      </c>
      <c r="C28" s="4" t="s">
        <v>140</v>
      </c>
      <c r="D28" s="2" t="s">
        <v>242</v>
      </c>
      <c r="E28" s="2" t="s">
        <v>243</v>
      </c>
      <c r="F28" s="5">
        <v>70000</v>
      </c>
      <c r="G28" s="5">
        <v>7117.15</v>
      </c>
      <c r="H28" s="5">
        <v>1.79</v>
      </c>
    </row>
    <row r="29" spans="2:8" x14ac:dyDescent="0.25">
      <c r="B29" s="2" t="s">
        <v>2746</v>
      </c>
      <c r="C29" s="4" t="s">
        <v>140</v>
      </c>
      <c r="D29" s="2" t="s">
        <v>246</v>
      </c>
      <c r="E29" s="2" t="s">
        <v>703</v>
      </c>
      <c r="F29" s="5">
        <v>300000</v>
      </c>
      <c r="G29" s="5">
        <v>6881.55</v>
      </c>
      <c r="H29" s="5">
        <v>1.73</v>
      </c>
    </row>
    <row r="30" spans="2:8" x14ac:dyDescent="0.25">
      <c r="B30" s="2" t="s">
        <v>2858</v>
      </c>
      <c r="C30" s="4" t="s">
        <v>140</v>
      </c>
      <c r="D30" s="2" t="s">
        <v>246</v>
      </c>
      <c r="E30" s="2" t="s">
        <v>997</v>
      </c>
      <c r="F30" s="5">
        <v>215000</v>
      </c>
      <c r="G30" s="5">
        <v>6865.17</v>
      </c>
      <c r="H30" s="5">
        <v>1.72</v>
      </c>
    </row>
    <row r="31" spans="2:8" x14ac:dyDescent="0.25">
      <c r="B31" s="2" t="s">
        <v>2622</v>
      </c>
      <c r="C31" s="4" t="s">
        <v>140</v>
      </c>
      <c r="D31" s="2" t="s">
        <v>396</v>
      </c>
      <c r="E31" s="2" t="s">
        <v>397</v>
      </c>
      <c r="F31" s="5">
        <v>765000</v>
      </c>
      <c r="G31" s="5">
        <v>6764.13</v>
      </c>
      <c r="H31" s="5">
        <v>1.7</v>
      </c>
    </row>
    <row r="32" spans="2:8" x14ac:dyDescent="0.25">
      <c r="B32" s="2" t="s">
        <v>2624</v>
      </c>
      <c r="C32" s="4" t="s">
        <v>140</v>
      </c>
      <c r="D32" s="2" t="s">
        <v>248</v>
      </c>
      <c r="E32" s="2" t="s">
        <v>399</v>
      </c>
      <c r="F32" s="5">
        <v>475000</v>
      </c>
      <c r="G32" s="5">
        <v>6737.64</v>
      </c>
      <c r="H32" s="5">
        <v>1.69</v>
      </c>
    </row>
    <row r="33" spans="2:8" x14ac:dyDescent="0.25">
      <c r="B33" s="2" t="s">
        <v>2902</v>
      </c>
      <c r="C33" s="4" t="s">
        <v>140</v>
      </c>
      <c r="D33" s="2" t="s">
        <v>238</v>
      </c>
      <c r="E33" s="2" t="s">
        <v>1109</v>
      </c>
      <c r="F33" s="5">
        <v>1749300</v>
      </c>
      <c r="G33" s="5">
        <v>6698.94</v>
      </c>
      <c r="H33" s="5">
        <v>1.68</v>
      </c>
    </row>
    <row r="34" spans="2:8" x14ac:dyDescent="0.25">
      <c r="B34" s="2" t="s">
        <v>2741</v>
      </c>
      <c r="C34" s="4" t="s">
        <v>140</v>
      </c>
      <c r="D34" s="2" t="s">
        <v>250</v>
      </c>
      <c r="E34" s="2" t="s">
        <v>698</v>
      </c>
      <c r="F34" s="5">
        <v>641700</v>
      </c>
      <c r="G34" s="5">
        <v>6579.03</v>
      </c>
      <c r="H34" s="5">
        <v>1.65</v>
      </c>
    </row>
    <row r="35" spans="2:8" x14ac:dyDescent="0.25">
      <c r="B35" s="2" t="s">
        <v>2748</v>
      </c>
      <c r="C35" s="4" t="s">
        <v>140</v>
      </c>
      <c r="D35" s="2" t="s">
        <v>445</v>
      </c>
      <c r="E35" s="2" t="s">
        <v>706</v>
      </c>
      <c r="F35" s="5">
        <v>441000</v>
      </c>
      <c r="G35" s="5">
        <v>6416.55</v>
      </c>
      <c r="H35" s="5">
        <v>1.61</v>
      </c>
    </row>
    <row r="36" spans="2:8" x14ac:dyDescent="0.25">
      <c r="B36" s="2" t="s">
        <v>2709</v>
      </c>
      <c r="C36" s="4" t="s">
        <v>140</v>
      </c>
      <c r="D36" s="2" t="s">
        <v>238</v>
      </c>
      <c r="E36" s="2" t="s">
        <v>614</v>
      </c>
      <c r="F36" s="5">
        <v>884405</v>
      </c>
      <c r="G36" s="5">
        <v>6103.28</v>
      </c>
      <c r="H36" s="5">
        <v>1.53</v>
      </c>
    </row>
    <row r="37" spans="2:8" x14ac:dyDescent="0.25">
      <c r="B37" s="2" t="s">
        <v>1957</v>
      </c>
      <c r="C37" s="4" t="s">
        <v>140</v>
      </c>
      <c r="D37" s="2" t="s">
        <v>434</v>
      </c>
      <c r="E37" s="2" t="s">
        <v>435</v>
      </c>
      <c r="F37" s="5">
        <v>3150000</v>
      </c>
      <c r="G37" s="5">
        <v>5855.85</v>
      </c>
      <c r="H37" s="5">
        <v>1.47</v>
      </c>
    </row>
    <row r="38" spans="2:8" x14ac:dyDescent="0.25">
      <c r="B38" s="2" t="s">
        <v>2680</v>
      </c>
      <c r="C38" s="4" t="s">
        <v>140</v>
      </c>
      <c r="D38" s="2" t="s">
        <v>261</v>
      </c>
      <c r="E38" s="2" t="s">
        <v>576</v>
      </c>
      <c r="F38" s="5">
        <v>1155000</v>
      </c>
      <c r="G38" s="5">
        <v>5764.03</v>
      </c>
      <c r="H38" s="5">
        <v>1.45</v>
      </c>
    </row>
    <row r="39" spans="2:8" x14ac:dyDescent="0.25">
      <c r="B39" s="2" t="s">
        <v>2643</v>
      </c>
      <c r="C39" s="4" t="s">
        <v>140</v>
      </c>
      <c r="D39" s="2" t="s">
        <v>242</v>
      </c>
      <c r="E39" s="2" t="s">
        <v>499</v>
      </c>
      <c r="F39" s="5">
        <v>1000000</v>
      </c>
      <c r="G39" s="5">
        <v>5603</v>
      </c>
      <c r="H39" s="5">
        <v>1.41</v>
      </c>
    </row>
    <row r="40" spans="2:8" x14ac:dyDescent="0.25">
      <c r="B40" s="2" t="s">
        <v>2614</v>
      </c>
      <c r="C40" s="4" t="s">
        <v>140</v>
      </c>
      <c r="D40" s="2" t="s">
        <v>246</v>
      </c>
      <c r="E40" s="2" t="s">
        <v>356</v>
      </c>
      <c r="F40" s="5">
        <v>1000000</v>
      </c>
      <c r="G40" s="5">
        <v>5448</v>
      </c>
      <c r="H40" s="5">
        <v>1.37</v>
      </c>
    </row>
    <row r="41" spans="2:8" x14ac:dyDescent="0.25">
      <c r="B41" s="2" t="s">
        <v>2732</v>
      </c>
      <c r="C41" s="4" t="s">
        <v>140</v>
      </c>
      <c r="D41" s="2" t="s">
        <v>248</v>
      </c>
      <c r="E41" s="2" t="s">
        <v>674</v>
      </c>
      <c r="F41" s="5">
        <v>400000</v>
      </c>
      <c r="G41" s="5">
        <v>5404</v>
      </c>
      <c r="H41" s="5">
        <v>1.36</v>
      </c>
    </row>
    <row r="42" spans="2:8" x14ac:dyDescent="0.25">
      <c r="B42" s="2" t="s">
        <v>2743</v>
      </c>
      <c r="C42" s="4" t="s">
        <v>140</v>
      </c>
      <c r="D42" s="2" t="s">
        <v>229</v>
      </c>
      <c r="E42" s="2" t="s">
        <v>700</v>
      </c>
      <c r="F42" s="5">
        <v>490000</v>
      </c>
      <c r="G42" s="5">
        <v>5354.48</v>
      </c>
      <c r="H42" s="5">
        <v>1.34</v>
      </c>
    </row>
    <row r="43" spans="2:8" x14ac:dyDescent="0.25">
      <c r="B43" s="2" t="s">
        <v>2676</v>
      </c>
      <c r="C43" s="4" t="s">
        <v>140</v>
      </c>
      <c r="D43" s="2" t="s">
        <v>220</v>
      </c>
      <c r="E43" s="2" t="s">
        <v>567</v>
      </c>
      <c r="F43" s="5">
        <v>3600000</v>
      </c>
      <c r="G43" s="5">
        <v>5302.8</v>
      </c>
      <c r="H43" s="5">
        <v>1.33</v>
      </c>
    </row>
    <row r="44" spans="2:8" x14ac:dyDescent="0.25">
      <c r="B44" s="2" t="s">
        <v>2657</v>
      </c>
      <c r="C44" s="4" t="s">
        <v>140</v>
      </c>
      <c r="D44" s="2" t="s">
        <v>520</v>
      </c>
      <c r="E44" s="2" t="s">
        <v>521</v>
      </c>
      <c r="F44" s="5">
        <v>900000</v>
      </c>
      <c r="G44" s="5">
        <v>5214.1499999999996</v>
      </c>
      <c r="H44" s="5">
        <v>1.31</v>
      </c>
    </row>
    <row r="45" spans="2:8" x14ac:dyDescent="0.25">
      <c r="B45" s="2" t="s">
        <v>2635</v>
      </c>
      <c r="C45" s="4" t="s">
        <v>140</v>
      </c>
      <c r="D45" s="2" t="s">
        <v>238</v>
      </c>
      <c r="E45" s="2" t="s">
        <v>447</v>
      </c>
      <c r="F45" s="5">
        <v>117000</v>
      </c>
      <c r="G45" s="5">
        <v>5120.2700000000004</v>
      </c>
      <c r="H45" s="5">
        <v>1.28</v>
      </c>
    </row>
    <row r="46" spans="2:8" x14ac:dyDescent="0.25">
      <c r="B46" s="2" t="s">
        <v>1959</v>
      </c>
      <c r="C46" s="4" t="s">
        <v>140</v>
      </c>
      <c r="D46" s="2" t="s">
        <v>436</v>
      </c>
      <c r="E46" s="2" t="s">
        <v>437</v>
      </c>
      <c r="F46" s="5">
        <v>257889</v>
      </c>
      <c r="G46" s="5">
        <v>5090.21</v>
      </c>
      <c r="H46" s="5">
        <v>1.28</v>
      </c>
    </row>
    <row r="47" spans="2:8" x14ac:dyDescent="0.25">
      <c r="B47" s="2" t="s">
        <v>2742</v>
      </c>
      <c r="C47" s="4" t="s">
        <v>140</v>
      </c>
      <c r="D47" s="2" t="s">
        <v>229</v>
      </c>
      <c r="E47" s="2" t="s">
        <v>699</v>
      </c>
      <c r="F47" s="5">
        <v>365000</v>
      </c>
      <c r="G47" s="5">
        <v>5051.6000000000004</v>
      </c>
      <c r="H47" s="5">
        <v>1.27</v>
      </c>
    </row>
    <row r="48" spans="2:8" x14ac:dyDescent="0.25">
      <c r="B48" s="2" t="s">
        <v>1946</v>
      </c>
      <c r="C48" s="4" t="s">
        <v>140</v>
      </c>
      <c r="D48" s="2" t="s">
        <v>266</v>
      </c>
      <c r="E48" s="2" t="s">
        <v>267</v>
      </c>
      <c r="F48" s="5">
        <v>505000</v>
      </c>
      <c r="G48" s="5">
        <v>4693.47</v>
      </c>
      <c r="H48" s="5">
        <v>1.18</v>
      </c>
    </row>
    <row r="49" spans="2:8" x14ac:dyDescent="0.25">
      <c r="B49" s="2" t="s">
        <v>2903</v>
      </c>
      <c r="C49" s="4" t="s">
        <v>140</v>
      </c>
      <c r="D49" s="2" t="s">
        <v>248</v>
      </c>
      <c r="E49" s="2" t="s">
        <v>1110</v>
      </c>
      <c r="F49" s="5">
        <v>512000</v>
      </c>
      <c r="G49" s="5">
        <v>4691.2</v>
      </c>
      <c r="H49" s="5">
        <v>1.18</v>
      </c>
    </row>
    <row r="50" spans="2:8" x14ac:dyDescent="0.25">
      <c r="B50" s="2" t="s">
        <v>1032</v>
      </c>
      <c r="C50" s="4" t="s">
        <v>140</v>
      </c>
      <c r="D50" s="2" t="s">
        <v>332</v>
      </c>
      <c r="E50" s="2" t="s">
        <v>1033</v>
      </c>
      <c r="F50" s="5">
        <v>762003</v>
      </c>
      <c r="G50" s="5">
        <v>4562.1099999999997</v>
      </c>
      <c r="H50" s="5">
        <v>1.1399999999999999</v>
      </c>
    </row>
    <row r="51" spans="2:8" x14ac:dyDescent="0.25">
      <c r="B51" s="2" t="s">
        <v>2548</v>
      </c>
      <c r="C51" s="4" t="s">
        <v>140</v>
      </c>
      <c r="D51" s="2" t="s">
        <v>280</v>
      </c>
      <c r="E51" s="2" t="s">
        <v>708</v>
      </c>
      <c r="F51" s="5">
        <v>700000</v>
      </c>
      <c r="G51" s="5">
        <v>4436.95</v>
      </c>
      <c r="H51" s="5">
        <v>1.1100000000000001</v>
      </c>
    </row>
    <row r="52" spans="2:8" x14ac:dyDescent="0.25">
      <c r="B52" s="2" t="s">
        <v>1111</v>
      </c>
      <c r="C52" s="4" t="s">
        <v>140</v>
      </c>
      <c r="D52" s="2" t="s">
        <v>238</v>
      </c>
      <c r="E52" s="2" t="s">
        <v>1112</v>
      </c>
      <c r="F52" s="5">
        <v>740000</v>
      </c>
      <c r="G52" s="5">
        <v>4110.33</v>
      </c>
      <c r="H52" s="5">
        <v>1.03</v>
      </c>
    </row>
    <row r="53" spans="2:8" x14ac:dyDescent="0.25">
      <c r="B53" s="2" t="s">
        <v>2704</v>
      </c>
      <c r="C53" s="4" t="s">
        <v>140</v>
      </c>
      <c r="D53" s="2" t="s">
        <v>246</v>
      </c>
      <c r="E53" s="2" t="s">
        <v>607</v>
      </c>
      <c r="F53" s="5">
        <v>100000</v>
      </c>
      <c r="G53" s="5">
        <v>4107.3500000000004</v>
      </c>
      <c r="H53" s="5">
        <v>1.03</v>
      </c>
    </row>
    <row r="54" spans="2:8" x14ac:dyDescent="0.25">
      <c r="B54" s="2" t="s">
        <v>711</v>
      </c>
      <c r="C54" s="4" t="s">
        <v>140</v>
      </c>
      <c r="D54" s="2" t="s">
        <v>280</v>
      </c>
      <c r="E54" s="2" t="s">
        <v>712</v>
      </c>
      <c r="F54" s="5">
        <v>3420000</v>
      </c>
      <c r="G54" s="5">
        <v>4050.99</v>
      </c>
      <c r="H54" s="5">
        <v>1.02</v>
      </c>
    </row>
    <row r="55" spans="2:8" x14ac:dyDescent="0.25">
      <c r="B55" s="2" t="s">
        <v>2904</v>
      </c>
      <c r="C55" s="4" t="s">
        <v>140</v>
      </c>
      <c r="D55" s="2" t="s">
        <v>278</v>
      </c>
      <c r="E55" s="2" t="s">
        <v>1113</v>
      </c>
      <c r="F55" s="5">
        <v>178468</v>
      </c>
      <c r="G55" s="5">
        <v>3888.01</v>
      </c>
      <c r="H55" s="5">
        <v>0.98</v>
      </c>
    </row>
    <row r="56" spans="2:8" x14ac:dyDescent="0.25">
      <c r="B56" s="2" t="s">
        <v>2668</v>
      </c>
      <c r="C56" s="4" t="s">
        <v>140</v>
      </c>
      <c r="D56" s="2" t="s">
        <v>261</v>
      </c>
      <c r="E56" s="2" t="s">
        <v>544</v>
      </c>
      <c r="F56" s="5">
        <v>525000</v>
      </c>
      <c r="G56" s="5">
        <v>3755.59</v>
      </c>
      <c r="H56" s="5">
        <v>0.94</v>
      </c>
    </row>
    <row r="57" spans="2:8" x14ac:dyDescent="0.25">
      <c r="B57" s="2" t="s">
        <v>913</v>
      </c>
      <c r="C57" s="4" t="s">
        <v>140</v>
      </c>
      <c r="D57" s="2" t="s">
        <v>258</v>
      </c>
      <c r="E57" s="2" t="s">
        <v>914</v>
      </c>
      <c r="F57" s="5">
        <v>1112921</v>
      </c>
      <c r="G57" s="5">
        <v>3665.41</v>
      </c>
      <c r="H57" s="5">
        <v>0.92</v>
      </c>
    </row>
    <row r="58" spans="2:8" x14ac:dyDescent="0.25">
      <c r="B58" s="2" t="s">
        <v>2679</v>
      </c>
      <c r="C58" s="4" t="s">
        <v>140</v>
      </c>
      <c r="D58" s="2" t="s">
        <v>220</v>
      </c>
      <c r="E58" s="2" t="s">
        <v>570</v>
      </c>
      <c r="F58" s="5">
        <v>2500000</v>
      </c>
      <c r="G58" s="5">
        <v>3622.5</v>
      </c>
      <c r="H58" s="5">
        <v>0.91</v>
      </c>
    </row>
    <row r="59" spans="2:8" x14ac:dyDescent="0.25">
      <c r="B59" s="2" t="s">
        <v>2631</v>
      </c>
      <c r="C59" s="4" t="s">
        <v>140</v>
      </c>
      <c r="D59" s="2" t="s">
        <v>225</v>
      </c>
      <c r="E59" s="2" t="s">
        <v>409</v>
      </c>
      <c r="F59" s="5">
        <v>260000</v>
      </c>
      <c r="G59" s="5">
        <v>3467.49</v>
      </c>
      <c r="H59" s="5">
        <v>0.87</v>
      </c>
    </row>
    <row r="60" spans="2:8" x14ac:dyDescent="0.25">
      <c r="B60" s="2" t="s">
        <v>2848</v>
      </c>
      <c r="C60" s="4" t="s">
        <v>140</v>
      </c>
      <c r="D60" s="2" t="s">
        <v>248</v>
      </c>
      <c r="E60" s="2" t="s">
        <v>893</v>
      </c>
      <c r="F60" s="5">
        <v>298000</v>
      </c>
      <c r="G60" s="5">
        <v>3466.78</v>
      </c>
      <c r="H60" s="5">
        <v>0.87</v>
      </c>
    </row>
    <row r="61" spans="2:8" x14ac:dyDescent="0.25">
      <c r="B61" s="2" t="s">
        <v>2831</v>
      </c>
      <c r="C61" s="4" t="s">
        <v>140</v>
      </c>
      <c r="D61" s="2" t="s">
        <v>290</v>
      </c>
      <c r="E61" s="2" t="s">
        <v>845</v>
      </c>
      <c r="F61" s="5">
        <v>917553</v>
      </c>
      <c r="G61" s="5">
        <v>3375.22</v>
      </c>
      <c r="H61" s="5">
        <v>0.85</v>
      </c>
    </row>
    <row r="62" spans="2:8" x14ac:dyDescent="0.25">
      <c r="B62" s="2" t="s">
        <v>2652</v>
      </c>
      <c r="C62" s="4" t="s">
        <v>140</v>
      </c>
      <c r="D62" s="2" t="s">
        <v>349</v>
      </c>
      <c r="E62" s="2" t="s">
        <v>512</v>
      </c>
      <c r="F62" s="5">
        <v>100000</v>
      </c>
      <c r="G62" s="5">
        <v>3372.65</v>
      </c>
      <c r="H62" s="5">
        <v>0.85</v>
      </c>
    </row>
    <row r="63" spans="2:8" x14ac:dyDescent="0.25">
      <c r="B63" s="2" t="s">
        <v>2905</v>
      </c>
      <c r="C63" s="4" t="s">
        <v>140</v>
      </c>
      <c r="D63" s="2" t="s">
        <v>250</v>
      </c>
      <c r="E63" s="2" t="s">
        <v>1114</v>
      </c>
      <c r="F63" s="5">
        <v>1013513</v>
      </c>
      <c r="G63" s="5">
        <v>3223.98</v>
      </c>
      <c r="H63" s="5">
        <v>0.81</v>
      </c>
    </row>
    <row r="64" spans="2:8" x14ac:dyDescent="0.25">
      <c r="B64" s="2" t="s">
        <v>2630</v>
      </c>
      <c r="C64" s="4" t="s">
        <v>140</v>
      </c>
      <c r="D64" s="2" t="s">
        <v>261</v>
      </c>
      <c r="E64" s="2" t="s">
        <v>408</v>
      </c>
      <c r="F64" s="5">
        <v>190000</v>
      </c>
      <c r="G64" s="5">
        <v>3091.87</v>
      </c>
      <c r="H64" s="5">
        <v>0.78</v>
      </c>
    </row>
    <row r="65" spans="2:8" x14ac:dyDescent="0.25">
      <c r="B65" s="2" t="s">
        <v>2906</v>
      </c>
      <c r="C65" s="4" t="s">
        <v>140</v>
      </c>
      <c r="D65" s="2" t="s">
        <v>263</v>
      </c>
      <c r="E65" s="2" t="s">
        <v>1115</v>
      </c>
      <c r="F65" s="5">
        <v>199536</v>
      </c>
      <c r="G65" s="5">
        <v>2920.31</v>
      </c>
      <c r="H65" s="5">
        <v>0.73</v>
      </c>
    </row>
    <row r="66" spans="2:8" x14ac:dyDescent="0.25">
      <c r="B66" s="2" t="s">
        <v>2752</v>
      </c>
      <c r="C66" s="4" t="s">
        <v>140</v>
      </c>
      <c r="D66" s="2" t="s">
        <v>234</v>
      </c>
      <c r="E66" s="2" t="s">
        <v>713</v>
      </c>
      <c r="F66" s="5">
        <v>1000000</v>
      </c>
      <c r="G66" s="5">
        <v>2766</v>
      </c>
      <c r="H66" s="5">
        <v>0.69</v>
      </c>
    </row>
    <row r="67" spans="2:8" x14ac:dyDescent="0.25">
      <c r="B67" s="2" t="s">
        <v>2756</v>
      </c>
      <c r="C67" s="4" t="s">
        <v>140</v>
      </c>
      <c r="D67" s="2" t="s">
        <v>261</v>
      </c>
      <c r="E67" s="2" t="s">
        <v>717</v>
      </c>
      <c r="F67" s="5">
        <v>262989</v>
      </c>
      <c r="G67" s="5">
        <v>2409.2399999999998</v>
      </c>
      <c r="H67" s="5">
        <v>0.6</v>
      </c>
    </row>
    <row r="68" spans="2:8" x14ac:dyDescent="0.25">
      <c r="B68" s="2" t="s">
        <v>2620</v>
      </c>
      <c r="C68" s="4" t="s">
        <v>140</v>
      </c>
      <c r="D68" s="2" t="s">
        <v>261</v>
      </c>
      <c r="E68" s="2" t="s">
        <v>394</v>
      </c>
      <c r="F68" s="5">
        <v>33000</v>
      </c>
      <c r="G68" s="5">
        <v>2264.7600000000002</v>
      </c>
      <c r="H68" s="5">
        <v>0.56999999999999995</v>
      </c>
    </row>
    <row r="69" spans="2:8" x14ac:dyDescent="0.25">
      <c r="B69" s="2" t="s">
        <v>450</v>
      </c>
      <c r="C69" s="4" t="s">
        <v>140</v>
      </c>
      <c r="D69" s="2" t="s">
        <v>261</v>
      </c>
      <c r="E69" s="2" t="s">
        <v>451</v>
      </c>
      <c r="F69" s="5">
        <v>675000</v>
      </c>
      <c r="G69" s="5">
        <v>1675.69</v>
      </c>
      <c r="H69" s="5">
        <v>0.42</v>
      </c>
    </row>
    <row r="70" spans="2:8" x14ac:dyDescent="0.25">
      <c r="B70" s="2" t="s">
        <v>2772</v>
      </c>
      <c r="C70" s="4" t="s">
        <v>140</v>
      </c>
      <c r="D70" s="2" t="s">
        <v>390</v>
      </c>
      <c r="E70" s="2" t="s">
        <v>753</v>
      </c>
      <c r="F70" s="5">
        <v>96428</v>
      </c>
      <c r="G70" s="5">
        <v>742.45</v>
      </c>
      <c r="H70" s="5">
        <v>0.19</v>
      </c>
    </row>
    <row r="71" spans="2:8" x14ac:dyDescent="0.25">
      <c r="B71" s="3" t="s">
        <v>200</v>
      </c>
      <c r="C71" s="15"/>
      <c r="D71" s="3"/>
      <c r="E71" s="3"/>
      <c r="F71" s="11"/>
      <c r="G71" s="11">
        <f>SUM(G12:G70)</f>
        <v>390564.97000000003</v>
      </c>
      <c r="H71" s="11">
        <f>SUM(H12:H70)</f>
        <v>98.01</v>
      </c>
    </row>
    <row r="72" spans="2:8" x14ac:dyDescent="0.25">
      <c r="B72" s="3" t="s">
        <v>303</v>
      </c>
      <c r="C72" s="15"/>
      <c r="D72" s="3"/>
      <c r="E72" s="3"/>
      <c r="F72" s="11"/>
      <c r="G72" s="11">
        <v>476.97</v>
      </c>
      <c r="H72" s="11">
        <v>0.12</v>
      </c>
    </row>
    <row r="73" spans="2:8" x14ac:dyDescent="0.25">
      <c r="B73" s="3" t="s">
        <v>142</v>
      </c>
      <c r="C73" s="15"/>
      <c r="D73" s="3"/>
      <c r="E73" s="3"/>
      <c r="F73" s="11"/>
      <c r="G73" s="11">
        <v>391041.93999999994</v>
      </c>
      <c r="H73" s="11">
        <v>98.13</v>
      </c>
    </row>
    <row r="74" spans="2:8" x14ac:dyDescent="0.25">
      <c r="B74" s="3" t="s">
        <v>143</v>
      </c>
      <c r="C74" s="15"/>
      <c r="D74" s="3"/>
      <c r="E74" s="3"/>
      <c r="F74" s="11"/>
      <c r="G74" s="11">
        <v>7614.9844620000522</v>
      </c>
      <c r="H74" s="11">
        <v>1.8700000000000045</v>
      </c>
    </row>
    <row r="75" spans="2:8" x14ac:dyDescent="0.25">
      <c r="B75" s="3" t="s">
        <v>144</v>
      </c>
      <c r="C75" s="15"/>
      <c r="D75" s="3"/>
      <c r="E75" s="3"/>
      <c r="F75" s="11"/>
      <c r="G75" s="11">
        <v>398656.92446200002</v>
      </c>
      <c r="H75" s="11">
        <v>100</v>
      </c>
    </row>
    <row r="76" spans="2:8" x14ac:dyDescent="0.25">
      <c r="B76" s="2" t="s">
        <v>145</v>
      </c>
    </row>
    <row r="77" spans="2:8" x14ac:dyDescent="0.25">
      <c r="B77" s="3" t="s">
        <v>146</v>
      </c>
    </row>
    <row r="78" spans="2:8" x14ac:dyDescent="0.25">
      <c r="B78" s="3" t="s">
        <v>147</v>
      </c>
      <c r="C78" s="4" t="s">
        <v>148</v>
      </c>
    </row>
    <row r="79" spans="2:8" x14ac:dyDescent="0.25">
      <c r="B79" s="3" t="s">
        <v>150</v>
      </c>
      <c r="C79" s="4" t="s">
        <v>149</v>
      </c>
    </row>
    <row r="80" spans="2:8" x14ac:dyDescent="0.25">
      <c r="B80" s="3" t="s">
        <v>202</v>
      </c>
      <c r="C80" s="4" t="s">
        <v>149</v>
      </c>
    </row>
    <row r="81" spans="2:3" x14ac:dyDescent="0.25">
      <c r="B81" s="3" t="s">
        <v>151</v>
      </c>
      <c r="C81" s="4" t="s">
        <v>152</v>
      </c>
    </row>
    <row r="82" spans="2:3" x14ac:dyDescent="0.25">
      <c r="B82" s="3" t="s">
        <v>1116</v>
      </c>
      <c r="C82" s="15"/>
    </row>
    <row r="83" spans="2:3" x14ac:dyDescent="0.25">
      <c r="B83" s="3" t="s">
        <v>1117</v>
      </c>
      <c r="C83" s="15"/>
    </row>
    <row r="84" spans="2:3" x14ac:dyDescent="0.25">
      <c r="B84" s="3" t="s">
        <v>1118</v>
      </c>
      <c r="C84" s="15"/>
    </row>
    <row r="85" spans="2:3" x14ac:dyDescent="0.25">
      <c r="B85" s="3" t="s">
        <v>1119</v>
      </c>
      <c r="C85" s="15"/>
    </row>
    <row r="86" spans="2:3" x14ac:dyDescent="0.25">
      <c r="B86" s="3" t="s">
        <v>1120</v>
      </c>
      <c r="C86" s="15"/>
    </row>
    <row r="87" spans="2:3" x14ac:dyDescent="0.25">
      <c r="B87" s="3" t="s">
        <v>1121</v>
      </c>
      <c r="C87" s="15"/>
    </row>
    <row r="88" spans="2:3" x14ac:dyDescent="0.25">
      <c r="B88" s="3" t="s">
        <v>1122</v>
      </c>
      <c r="C88" s="15"/>
    </row>
    <row r="89" spans="2:3" x14ac:dyDescent="0.25">
      <c r="B89" s="3" t="s">
        <v>1123</v>
      </c>
      <c r="C89" s="15"/>
    </row>
    <row r="90" spans="2:3" x14ac:dyDescent="0.25">
      <c r="B90" s="3" t="s">
        <v>791</v>
      </c>
      <c r="C90" s="15"/>
    </row>
    <row r="91" spans="2:3" x14ac:dyDescent="0.25">
      <c r="B91" s="2" t="s">
        <v>153</v>
      </c>
    </row>
    <row r="92" spans="2:3" x14ac:dyDescent="0.25">
      <c r="B92" s="2" t="s">
        <v>204</v>
      </c>
    </row>
    <row r="95" spans="2:3" x14ac:dyDescent="0.25">
      <c r="B95" s="13" t="s">
        <v>2546</v>
      </c>
      <c r="C95" s="14"/>
    </row>
    <row r="96" spans="2:3" ht="30" x14ac:dyDescent="0.25">
      <c r="B96" s="13" t="s">
        <v>205</v>
      </c>
      <c r="C96" s="153" t="s">
        <v>206</v>
      </c>
    </row>
    <row r="97" spans="2:7" x14ac:dyDescent="0.25">
      <c r="B97" s="105" t="s">
        <v>207</v>
      </c>
      <c r="C97" s="111" t="s">
        <v>3515</v>
      </c>
    </row>
    <row r="98" spans="2:7" x14ac:dyDescent="0.25">
      <c r="B98" s="105" t="s">
        <v>208</v>
      </c>
      <c r="C98" s="111" t="s">
        <v>3515</v>
      </c>
    </row>
    <row r="99" spans="2:7" x14ac:dyDescent="0.25">
      <c r="B99" s="105" t="s">
        <v>209</v>
      </c>
      <c r="C99" s="111" t="s">
        <v>3515</v>
      </c>
    </row>
    <row r="100" spans="2:7" x14ac:dyDescent="0.25">
      <c r="B100" s="105" t="s">
        <v>210</v>
      </c>
      <c r="C100" s="111" t="s">
        <v>3515</v>
      </c>
    </row>
    <row r="101" spans="2:7" x14ac:dyDescent="0.25">
      <c r="B101" s="105" t="s">
        <v>211</v>
      </c>
      <c r="C101" s="111" t="s">
        <v>3515</v>
      </c>
    </row>
    <row r="102" spans="2:7" x14ac:dyDescent="0.25">
      <c r="B102" s="105" t="s">
        <v>212</v>
      </c>
      <c r="C102" s="111" t="s">
        <v>3515</v>
      </c>
    </row>
    <row r="103" spans="2:7" x14ac:dyDescent="0.25">
      <c r="B103" s="13" t="s">
        <v>213</v>
      </c>
      <c r="C103" s="111" t="s">
        <v>3515</v>
      </c>
    </row>
    <row r="105" spans="2:7" x14ac:dyDescent="0.25">
      <c r="B105" s="105" t="s">
        <v>154</v>
      </c>
      <c r="C105" s="6"/>
      <c r="D105" s="105"/>
    </row>
    <row r="106" spans="2:7" ht="30" x14ac:dyDescent="0.25">
      <c r="B106" s="7" t="s">
        <v>155</v>
      </c>
      <c r="C106" s="8" t="s">
        <v>156</v>
      </c>
      <c r="D106" s="7" t="s">
        <v>157</v>
      </c>
    </row>
    <row r="107" spans="2:7" x14ac:dyDescent="0.25">
      <c r="B107" s="105" t="s">
        <v>149</v>
      </c>
      <c r="C107" s="6" t="s">
        <v>149</v>
      </c>
      <c r="D107" s="105" t="s">
        <v>149</v>
      </c>
    </row>
    <row r="109" spans="2:7" x14ac:dyDescent="0.25">
      <c r="B109" s="13" t="s">
        <v>158</v>
      </c>
      <c r="C109" s="23">
        <v>45322</v>
      </c>
      <c r="D109" s="105"/>
      <c r="E109" s="16"/>
      <c r="F109" s="22"/>
    </row>
    <row r="110" spans="2:7" x14ac:dyDescent="0.25">
      <c r="B110" s="13" t="s">
        <v>159</v>
      </c>
      <c r="C110" s="14" t="s">
        <v>160</v>
      </c>
      <c r="D110" s="13" t="s">
        <v>161</v>
      </c>
      <c r="E110" s="17" t="s">
        <v>162</v>
      </c>
      <c r="F110" s="12" t="s">
        <v>163</v>
      </c>
      <c r="G110" s="11"/>
    </row>
    <row r="111" spans="2:7" x14ac:dyDescent="0.25">
      <c r="B111" s="20" t="s">
        <v>149</v>
      </c>
      <c r="C111" s="21" t="s">
        <v>149</v>
      </c>
      <c r="D111" s="20" t="s">
        <v>149</v>
      </c>
      <c r="E111" s="19" t="s">
        <v>149</v>
      </c>
      <c r="F111" s="18" t="s">
        <v>149</v>
      </c>
    </row>
    <row r="114" spans="2:4" x14ac:dyDescent="0.25">
      <c r="B114" s="3" t="s">
        <v>164</v>
      </c>
    </row>
    <row r="115" spans="2:4" x14ac:dyDescent="0.25">
      <c r="B115" s="3"/>
    </row>
    <row r="116" spans="2:4" x14ac:dyDescent="0.25">
      <c r="B116" s="3" t="s">
        <v>165</v>
      </c>
    </row>
    <row r="117" spans="2:4" x14ac:dyDescent="0.25">
      <c r="B117" s="13" t="s">
        <v>166</v>
      </c>
      <c r="C117" s="14" t="s">
        <v>167</v>
      </c>
      <c r="D117" s="3"/>
    </row>
    <row r="118" spans="2:4" x14ac:dyDescent="0.25">
      <c r="B118" s="105" t="s">
        <v>149</v>
      </c>
      <c r="C118" s="6" t="s">
        <v>149</v>
      </c>
    </row>
    <row r="120" spans="2:4" x14ac:dyDescent="0.25">
      <c r="B120" s="13" t="s">
        <v>168</v>
      </c>
      <c r="C120" s="14" t="s">
        <v>167</v>
      </c>
    </row>
    <row r="121" spans="2:4" x14ac:dyDescent="0.25">
      <c r="B121" s="105" t="s">
        <v>149</v>
      </c>
      <c r="C121" s="6" t="s">
        <v>149</v>
      </c>
    </row>
    <row r="123" spans="2:4" x14ac:dyDescent="0.25">
      <c r="B123" s="13" t="s">
        <v>149</v>
      </c>
      <c r="C123" s="14" t="s">
        <v>149</v>
      </c>
    </row>
    <row r="124" spans="2:4" x14ac:dyDescent="0.25">
      <c r="B124" s="105" t="s">
        <v>149</v>
      </c>
      <c r="C124" s="6" t="s">
        <v>149</v>
      </c>
    </row>
    <row r="126" spans="2:4" x14ac:dyDescent="0.25">
      <c r="B126" s="17" t="s">
        <v>169</v>
      </c>
      <c r="C126" s="14" t="s">
        <v>170</v>
      </c>
    </row>
    <row r="127" spans="2:4" x14ac:dyDescent="0.25">
      <c r="B127" s="16" t="s">
        <v>149</v>
      </c>
      <c r="C127" s="6" t="s">
        <v>149</v>
      </c>
    </row>
    <row r="129" spans="2:7" x14ac:dyDescent="0.25">
      <c r="B129" s="13" t="s">
        <v>171</v>
      </c>
      <c r="C129" s="14" t="s">
        <v>149</v>
      </c>
    </row>
    <row r="131" spans="2:7" x14ac:dyDescent="0.25">
      <c r="B131" s="13" t="s">
        <v>172</v>
      </c>
      <c r="C131" s="23">
        <v>45322</v>
      </c>
      <c r="D131" s="105"/>
      <c r="E131" s="16"/>
      <c r="F131" s="22"/>
    </row>
    <row r="132" spans="2:7" x14ac:dyDescent="0.25">
      <c r="B132" s="13" t="s">
        <v>159</v>
      </c>
      <c r="C132" s="14" t="s">
        <v>160</v>
      </c>
      <c r="D132" s="13" t="s">
        <v>161</v>
      </c>
      <c r="E132" s="17" t="s">
        <v>162</v>
      </c>
      <c r="F132" s="12" t="s">
        <v>163</v>
      </c>
      <c r="G132" s="11"/>
    </row>
    <row r="133" spans="2:7" x14ac:dyDescent="0.25">
      <c r="B133" s="20" t="s">
        <v>149</v>
      </c>
      <c r="C133" s="21" t="s">
        <v>149</v>
      </c>
      <c r="D133" s="20" t="s">
        <v>149</v>
      </c>
      <c r="E133" s="19" t="s">
        <v>149</v>
      </c>
      <c r="F133" s="18" t="s">
        <v>149</v>
      </c>
    </row>
    <row r="134" spans="2:7" x14ac:dyDescent="0.25">
      <c r="B134" s="3" t="s">
        <v>164</v>
      </c>
    </row>
    <row r="135" spans="2:7" x14ac:dyDescent="0.25">
      <c r="B135" s="3"/>
    </row>
    <row r="136" spans="2:7" x14ac:dyDescent="0.25">
      <c r="B136" s="3" t="s">
        <v>165</v>
      </c>
    </row>
    <row r="137" spans="2:7" x14ac:dyDescent="0.25">
      <c r="B137" s="13" t="s">
        <v>166</v>
      </c>
      <c r="C137" s="14" t="s">
        <v>167</v>
      </c>
      <c r="D137" s="3"/>
    </row>
    <row r="138" spans="2:7" x14ac:dyDescent="0.25">
      <c r="B138" s="105" t="s">
        <v>149</v>
      </c>
      <c r="C138" s="6" t="s">
        <v>149</v>
      </c>
    </row>
    <row r="140" spans="2:7" x14ac:dyDescent="0.25">
      <c r="B140" s="13" t="s">
        <v>168</v>
      </c>
      <c r="C140" s="14" t="s">
        <v>167</v>
      </c>
    </row>
    <row r="141" spans="2:7" x14ac:dyDescent="0.25">
      <c r="B141" s="105" t="s">
        <v>149</v>
      </c>
      <c r="C141" s="6" t="s">
        <v>149</v>
      </c>
    </row>
    <row r="143" spans="2:7" x14ac:dyDescent="0.25">
      <c r="B143" s="13" t="s">
        <v>149</v>
      </c>
      <c r="C143" s="14" t="s">
        <v>149</v>
      </c>
    </row>
    <row r="144" spans="2:7" x14ac:dyDescent="0.25">
      <c r="B144" s="105" t="s">
        <v>149</v>
      </c>
      <c r="C144" s="6" t="s">
        <v>149</v>
      </c>
    </row>
    <row r="146" spans="2:80" x14ac:dyDescent="0.25">
      <c r="B146" s="17" t="s">
        <v>169</v>
      </c>
      <c r="C146" s="14" t="s">
        <v>170</v>
      </c>
    </row>
    <row r="147" spans="2:80" x14ac:dyDescent="0.25">
      <c r="B147" s="16" t="s">
        <v>149</v>
      </c>
      <c r="C147" s="6" t="s">
        <v>149</v>
      </c>
    </row>
    <row r="149" spans="2:80" x14ac:dyDescent="0.25">
      <c r="B149" s="13" t="s">
        <v>171</v>
      </c>
      <c r="C149" s="14" t="s">
        <v>149</v>
      </c>
    </row>
    <row r="152" spans="2:80" x14ac:dyDescent="0.25">
      <c r="B152" s="3" t="s">
        <v>173</v>
      </c>
    </row>
    <row r="154" spans="2:80" x14ac:dyDescent="0.25">
      <c r="B154" s="13" t="s">
        <v>159</v>
      </c>
      <c r="C154" s="14" t="s">
        <v>174</v>
      </c>
      <c r="D154" s="13" t="s">
        <v>175</v>
      </c>
      <c r="E154" s="13" t="s">
        <v>176</v>
      </c>
      <c r="F154" s="11"/>
    </row>
    <row r="155" spans="2:80" x14ac:dyDescent="0.25">
      <c r="B155" s="105" t="s">
        <v>149</v>
      </c>
      <c r="C155" s="6" t="s">
        <v>149</v>
      </c>
      <c r="D155" s="105" t="s">
        <v>149</v>
      </c>
      <c r="E155" s="105" t="s">
        <v>149</v>
      </c>
    </row>
    <row r="158" spans="2:80" x14ac:dyDescent="0.25">
      <c r="B158" s="3" t="s">
        <v>177</v>
      </c>
      <c r="C158" s="15" t="s">
        <v>149</v>
      </c>
      <c r="D158" s="3"/>
      <c r="E158" s="3"/>
      <c r="F158" s="11"/>
      <c r="G158" s="11"/>
      <c r="H158" s="11"/>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row>
    <row r="160" spans="2:80" x14ac:dyDescent="0.25">
      <c r="B160" s="3" t="s">
        <v>178</v>
      </c>
    </row>
    <row r="162" spans="2:7" x14ac:dyDescent="0.25">
      <c r="B162" s="13" t="s">
        <v>179</v>
      </c>
      <c r="C162" s="14" t="s">
        <v>167</v>
      </c>
      <c r="D162" s="3"/>
    </row>
    <row r="163" spans="2:7" x14ac:dyDescent="0.25">
      <c r="B163" s="105" t="s">
        <v>149</v>
      </c>
      <c r="C163" s="6" t="s">
        <v>149</v>
      </c>
    </row>
    <row r="166" spans="2:7" x14ac:dyDescent="0.25">
      <c r="B166" s="13" t="s">
        <v>180</v>
      </c>
      <c r="C166" s="14" t="s">
        <v>181</v>
      </c>
      <c r="D166" s="3"/>
    </row>
    <row r="167" spans="2:7" x14ac:dyDescent="0.25">
      <c r="B167" s="105" t="s">
        <v>149</v>
      </c>
      <c r="C167" s="6" t="s">
        <v>149</v>
      </c>
    </row>
    <row r="170" spans="2:7" x14ac:dyDescent="0.25">
      <c r="B170" s="3" t="s">
        <v>182</v>
      </c>
    </row>
    <row r="173" spans="2:7" x14ac:dyDescent="0.25">
      <c r="B173" s="3" t="s">
        <v>183</v>
      </c>
    </row>
    <row r="175" spans="2:7" x14ac:dyDescent="0.25">
      <c r="B175" s="13" t="s">
        <v>159</v>
      </c>
      <c r="C175" s="14" t="s">
        <v>184</v>
      </c>
      <c r="D175" s="13" t="s">
        <v>174</v>
      </c>
      <c r="E175" s="13" t="s">
        <v>175</v>
      </c>
      <c r="F175" s="12" t="s">
        <v>176</v>
      </c>
      <c r="G175" s="11"/>
    </row>
    <row r="176" spans="2:7" x14ac:dyDescent="0.25">
      <c r="B176" s="105" t="s">
        <v>149</v>
      </c>
      <c r="C176" s="6" t="s">
        <v>149</v>
      </c>
      <c r="D176" s="105" t="s">
        <v>149</v>
      </c>
      <c r="E176" s="105" t="s">
        <v>149</v>
      </c>
      <c r="F176" s="10" t="s">
        <v>149</v>
      </c>
    </row>
    <row r="179" spans="2:80" x14ac:dyDescent="0.25">
      <c r="B179" s="3" t="s">
        <v>177</v>
      </c>
      <c r="C179" s="15" t="s">
        <v>149</v>
      </c>
      <c r="D179" s="3"/>
      <c r="E179" s="3"/>
      <c r="F179" s="11"/>
      <c r="G179" s="11"/>
      <c r="H179" s="11"/>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row>
    <row r="181" spans="2:80" x14ac:dyDescent="0.25">
      <c r="B181" s="3" t="s">
        <v>178</v>
      </c>
    </row>
    <row r="183" spans="2:80" x14ac:dyDescent="0.25">
      <c r="B183" s="13" t="s">
        <v>179</v>
      </c>
      <c r="C183" s="14" t="s">
        <v>167</v>
      </c>
      <c r="D183" s="3"/>
    </row>
    <row r="184" spans="2:80" x14ac:dyDescent="0.25">
      <c r="B184" s="105" t="s">
        <v>149</v>
      </c>
      <c r="C184" s="6" t="s">
        <v>149</v>
      </c>
    </row>
    <row r="187" spans="2:80" x14ac:dyDescent="0.25">
      <c r="B187" s="13" t="s">
        <v>180</v>
      </c>
      <c r="C187" s="14" t="s">
        <v>181</v>
      </c>
      <c r="D187" s="3"/>
    </row>
    <row r="188" spans="2:80" x14ac:dyDescent="0.25">
      <c r="B188" s="105" t="s">
        <v>149</v>
      </c>
      <c r="C188" s="6" t="s">
        <v>149</v>
      </c>
    </row>
    <row r="191" spans="2:80" x14ac:dyDescent="0.25">
      <c r="B191" s="3" t="s">
        <v>182</v>
      </c>
    </row>
    <row r="194" spans="2:7" x14ac:dyDescent="0.25">
      <c r="B194" s="3" t="s">
        <v>185</v>
      </c>
    </row>
    <row r="195" spans="2:7" x14ac:dyDescent="0.25">
      <c r="B195" s="13" t="s">
        <v>159</v>
      </c>
      <c r="C195" s="14" t="s">
        <v>186</v>
      </c>
      <c r="D195" s="13" t="s">
        <v>187</v>
      </c>
      <c r="E195" s="13" t="s">
        <v>188</v>
      </c>
      <c r="F195" s="12" t="s">
        <v>189</v>
      </c>
      <c r="G195" s="11"/>
    </row>
    <row r="196" spans="2:7" x14ac:dyDescent="0.25">
      <c r="B196" s="105" t="s">
        <v>149</v>
      </c>
      <c r="C196" s="6" t="s">
        <v>149</v>
      </c>
      <c r="D196" s="105" t="s">
        <v>149</v>
      </c>
      <c r="E196" s="105" t="s">
        <v>149</v>
      </c>
      <c r="F196" s="10" t="s">
        <v>149</v>
      </c>
    </row>
    <row r="197" spans="2:7" x14ac:dyDescent="0.25">
      <c r="B197" s="2" t="s">
        <v>190</v>
      </c>
    </row>
  </sheetData>
  <mergeCells count="3">
    <mergeCell ref="B1:E1"/>
    <mergeCell ref="C3:C7"/>
    <mergeCell ref="D3:D7"/>
  </mergeCells>
  <hyperlinks>
    <hyperlink ref="A1" location="Index!A1" display="Index" xr:uid="{4B6F58FB-E333-48F2-B00B-95FC3BB48170}"/>
  </hyperlinks>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F9489-4A25-4DB9-85E6-6D72213BC606}">
  <sheetPr codeName="Sheet22"/>
  <dimension ref="A1:CB209"/>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45</v>
      </c>
      <c r="C1" s="206"/>
      <c r="D1" s="206"/>
      <c r="E1" s="206"/>
    </row>
    <row r="3" spans="1:9" ht="18" customHeight="1" x14ac:dyDescent="0.25">
      <c r="B3" s="35" t="s">
        <v>45</v>
      </c>
      <c r="C3" s="207"/>
      <c r="D3" s="208"/>
    </row>
    <row r="4" spans="1:9" ht="18" customHeight="1" x14ac:dyDescent="0.25">
      <c r="B4" s="39" t="s">
        <v>1124</v>
      </c>
      <c r="C4" s="207"/>
      <c r="D4" s="208"/>
      <c r="E4" s="51"/>
    </row>
    <row r="5" spans="1:9" ht="18" customHeight="1" x14ac:dyDescent="0.25">
      <c r="B5" s="109" t="s">
        <v>115</v>
      </c>
      <c r="C5" s="207"/>
      <c r="D5" s="208"/>
    </row>
    <row r="6" spans="1:9" ht="18" customHeight="1" x14ac:dyDescent="0.25">
      <c r="B6" s="109" t="s">
        <v>310</v>
      </c>
      <c r="C6" s="207"/>
      <c r="D6" s="208"/>
    </row>
    <row r="7" spans="1:9" ht="30" customHeight="1" x14ac:dyDescent="0.25">
      <c r="B7" s="109" t="s">
        <v>1125</v>
      </c>
      <c r="C7" s="207"/>
      <c r="D7" s="208"/>
    </row>
    <row r="8" spans="1:9" ht="15"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1957</v>
      </c>
      <c r="C15" s="4" t="s">
        <v>140</v>
      </c>
      <c r="D15" s="2" t="s">
        <v>434</v>
      </c>
      <c r="E15" s="2" t="s">
        <v>435</v>
      </c>
      <c r="F15" s="5">
        <v>2215021</v>
      </c>
      <c r="G15" s="5">
        <v>4117.72</v>
      </c>
      <c r="H15" s="5">
        <v>5.28</v>
      </c>
    </row>
    <row r="16" spans="1:9" x14ac:dyDescent="0.25">
      <c r="B16" s="2" t="s">
        <v>1964</v>
      </c>
      <c r="C16" s="4" t="s">
        <v>140</v>
      </c>
      <c r="D16" s="2" t="s">
        <v>220</v>
      </c>
      <c r="E16" s="2" t="s">
        <v>224</v>
      </c>
      <c r="F16" s="5">
        <v>286930</v>
      </c>
      <c r="G16" s="5">
        <v>2950.07</v>
      </c>
      <c r="H16" s="5">
        <v>3.78</v>
      </c>
    </row>
    <row r="17" spans="2:8" x14ac:dyDescent="0.25">
      <c r="B17" s="2" t="s">
        <v>1985</v>
      </c>
      <c r="C17" s="4" t="s">
        <v>140</v>
      </c>
      <c r="D17" s="2" t="s">
        <v>220</v>
      </c>
      <c r="E17" s="2" t="s">
        <v>221</v>
      </c>
      <c r="F17" s="5">
        <v>189448</v>
      </c>
      <c r="G17" s="5">
        <v>2770.77</v>
      </c>
      <c r="H17" s="5">
        <v>3.55</v>
      </c>
    </row>
    <row r="18" spans="2:8" x14ac:dyDescent="0.25">
      <c r="B18" s="2" t="s">
        <v>2552</v>
      </c>
      <c r="C18" s="4" t="s">
        <v>140</v>
      </c>
      <c r="D18" s="2" t="s">
        <v>234</v>
      </c>
      <c r="E18" s="2" t="s">
        <v>235</v>
      </c>
      <c r="F18" s="5">
        <v>76389</v>
      </c>
      <c r="G18" s="5">
        <v>2658.15</v>
      </c>
      <c r="H18" s="5">
        <v>3.41</v>
      </c>
    </row>
    <row r="19" spans="2:8" x14ac:dyDescent="0.25">
      <c r="B19" s="2" t="s">
        <v>1983</v>
      </c>
      <c r="C19" s="4" t="s">
        <v>140</v>
      </c>
      <c r="D19" s="2" t="s">
        <v>225</v>
      </c>
      <c r="E19" s="2" t="s">
        <v>228</v>
      </c>
      <c r="F19" s="5">
        <v>61081</v>
      </c>
      <c r="G19" s="5">
        <v>2330.8200000000002</v>
      </c>
      <c r="H19" s="5">
        <v>2.99</v>
      </c>
    </row>
    <row r="20" spans="2:8" x14ac:dyDescent="0.25">
      <c r="B20" s="2" t="s">
        <v>392</v>
      </c>
      <c r="C20" s="4" t="s">
        <v>140</v>
      </c>
      <c r="D20" s="2" t="s">
        <v>220</v>
      </c>
      <c r="E20" s="2" t="s">
        <v>393</v>
      </c>
      <c r="F20" s="5">
        <v>355725</v>
      </c>
      <c r="G20" s="5">
        <v>2278.42</v>
      </c>
      <c r="H20" s="5">
        <v>2.92</v>
      </c>
    </row>
    <row r="21" spans="2:8" x14ac:dyDescent="0.25">
      <c r="B21" s="2" t="s">
        <v>2629</v>
      </c>
      <c r="C21" s="4" t="s">
        <v>140</v>
      </c>
      <c r="D21" s="2" t="s">
        <v>220</v>
      </c>
      <c r="E21" s="2" t="s">
        <v>405</v>
      </c>
      <c r="F21" s="5">
        <v>142078</v>
      </c>
      <c r="G21" s="5">
        <v>2179.5500000000002</v>
      </c>
      <c r="H21" s="5">
        <v>2.79</v>
      </c>
    </row>
    <row r="22" spans="2:8" x14ac:dyDescent="0.25">
      <c r="B22" s="2" t="s">
        <v>2550</v>
      </c>
      <c r="C22" s="4" t="s">
        <v>140</v>
      </c>
      <c r="D22" s="2" t="s">
        <v>225</v>
      </c>
      <c r="E22" s="2" t="s">
        <v>226</v>
      </c>
      <c r="F22" s="5">
        <v>127400</v>
      </c>
      <c r="G22" s="5">
        <v>2115.9899999999998</v>
      </c>
      <c r="H22" s="5">
        <v>2.71</v>
      </c>
    </row>
    <row r="23" spans="2:8" x14ac:dyDescent="0.25">
      <c r="B23" s="2" t="s">
        <v>2627</v>
      </c>
      <c r="C23" s="4" t="s">
        <v>140</v>
      </c>
      <c r="D23" s="2" t="s">
        <v>371</v>
      </c>
      <c r="E23" s="2" t="s">
        <v>403</v>
      </c>
      <c r="F23" s="5">
        <v>789969</v>
      </c>
      <c r="G23" s="5">
        <v>2048.39</v>
      </c>
      <c r="H23" s="5">
        <v>2.62</v>
      </c>
    </row>
    <row r="24" spans="2:8" x14ac:dyDescent="0.25">
      <c r="B24" s="2" t="s">
        <v>2678</v>
      </c>
      <c r="C24" s="4" t="s">
        <v>140</v>
      </c>
      <c r="D24" s="2" t="s">
        <v>220</v>
      </c>
      <c r="E24" s="2" t="s">
        <v>569</v>
      </c>
      <c r="F24" s="5">
        <v>731665</v>
      </c>
      <c r="G24" s="5">
        <v>1906.35</v>
      </c>
      <c r="H24" s="5">
        <v>2.44</v>
      </c>
    </row>
    <row r="25" spans="2:8" x14ac:dyDescent="0.25">
      <c r="B25" s="2" t="s">
        <v>1980</v>
      </c>
      <c r="C25" s="4" t="s">
        <v>140</v>
      </c>
      <c r="D25" s="2" t="s">
        <v>242</v>
      </c>
      <c r="E25" s="2" t="s">
        <v>270</v>
      </c>
      <c r="F25" s="5">
        <v>71708</v>
      </c>
      <c r="G25" s="5">
        <v>1824.47</v>
      </c>
      <c r="H25" s="5">
        <v>2.34</v>
      </c>
    </row>
    <row r="26" spans="2:8" x14ac:dyDescent="0.25">
      <c r="B26" s="2" t="s">
        <v>1968</v>
      </c>
      <c r="C26" s="4" t="s">
        <v>140</v>
      </c>
      <c r="D26" s="2" t="s">
        <v>371</v>
      </c>
      <c r="E26" s="2" t="s">
        <v>400</v>
      </c>
      <c r="F26" s="5">
        <v>530200</v>
      </c>
      <c r="G26" s="5">
        <v>1683.39</v>
      </c>
      <c r="H26" s="5">
        <v>2.16</v>
      </c>
    </row>
    <row r="27" spans="2:8" x14ac:dyDescent="0.25">
      <c r="B27" s="2" t="s">
        <v>1984</v>
      </c>
      <c r="C27" s="4" t="s">
        <v>140</v>
      </c>
      <c r="D27" s="2" t="s">
        <v>231</v>
      </c>
      <c r="E27" s="2" t="s">
        <v>232</v>
      </c>
      <c r="F27" s="5">
        <v>354281</v>
      </c>
      <c r="G27" s="5">
        <v>1564.33</v>
      </c>
      <c r="H27" s="5">
        <v>2</v>
      </c>
    </row>
    <row r="28" spans="2:8" x14ac:dyDescent="0.25">
      <c r="B28" s="2" t="s">
        <v>2561</v>
      </c>
      <c r="C28" s="4" t="s">
        <v>140</v>
      </c>
      <c r="D28" s="2" t="s">
        <v>231</v>
      </c>
      <c r="E28" s="2" t="s">
        <v>256</v>
      </c>
      <c r="F28" s="5">
        <v>62539</v>
      </c>
      <c r="G28" s="5">
        <v>1551.94</v>
      </c>
      <c r="H28" s="5">
        <v>1.99</v>
      </c>
    </row>
    <row r="29" spans="2:8" x14ac:dyDescent="0.25">
      <c r="B29" s="2" t="s">
        <v>1986</v>
      </c>
      <c r="C29" s="4" t="s">
        <v>140</v>
      </c>
      <c r="D29" s="2" t="s">
        <v>222</v>
      </c>
      <c r="E29" s="2" t="s">
        <v>223</v>
      </c>
      <c r="F29" s="5">
        <v>54000</v>
      </c>
      <c r="G29" s="5">
        <v>1540.76</v>
      </c>
      <c r="H29" s="5">
        <v>1.97</v>
      </c>
    </row>
    <row r="30" spans="2:8" x14ac:dyDescent="0.25">
      <c r="B30" s="2" t="s">
        <v>2686</v>
      </c>
      <c r="C30" s="4" t="s">
        <v>140</v>
      </c>
      <c r="D30" s="2" t="s">
        <v>266</v>
      </c>
      <c r="E30" s="2" t="s">
        <v>583</v>
      </c>
      <c r="F30" s="5">
        <v>41601</v>
      </c>
      <c r="G30" s="5">
        <v>1489.94</v>
      </c>
      <c r="H30" s="5">
        <v>1.91</v>
      </c>
    </row>
    <row r="31" spans="2:8" x14ac:dyDescent="0.25">
      <c r="B31" s="2" t="s">
        <v>1972</v>
      </c>
      <c r="C31" s="4" t="s">
        <v>140</v>
      </c>
      <c r="D31" s="2" t="s">
        <v>254</v>
      </c>
      <c r="E31" s="2" t="s">
        <v>316</v>
      </c>
      <c r="F31" s="5">
        <v>88690</v>
      </c>
      <c r="G31" s="5">
        <v>1475.71</v>
      </c>
      <c r="H31" s="5">
        <v>1.89</v>
      </c>
    </row>
    <row r="32" spans="2:8" x14ac:dyDescent="0.25">
      <c r="B32" s="2" t="s">
        <v>2898</v>
      </c>
      <c r="C32" s="4" t="s">
        <v>140</v>
      </c>
      <c r="D32" s="2" t="s">
        <v>434</v>
      </c>
      <c r="E32" s="2" t="s">
        <v>1091</v>
      </c>
      <c r="F32" s="5">
        <v>46000</v>
      </c>
      <c r="G32" s="5">
        <v>1379.72</v>
      </c>
      <c r="H32" s="5">
        <v>1.77</v>
      </c>
    </row>
    <row r="33" spans="2:8" x14ac:dyDescent="0.25">
      <c r="B33" s="2" t="s">
        <v>1032</v>
      </c>
      <c r="C33" s="4" t="s">
        <v>140</v>
      </c>
      <c r="D33" s="2" t="s">
        <v>332</v>
      </c>
      <c r="E33" s="2" t="s">
        <v>1033</v>
      </c>
      <c r="F33" s="5">
        <v>223000</v>
      </c>
      <c r="G33" s="5">
        <v>1335.1</v>
      </c>
      <c r="H33" s="5">
        <v>1.71</v>
      </c>
    </row>
    <row r="34" spans="2:8" x14ac:dyDescent="0.25">
      <c r="B34" s="2" t="s">
        <v>2700</v>
      </c>
      <c r="C34" s="4" t="s">
        <v>140</v>
      </c>
      <c r="D34" s="2" t="s">
        <v>371</v>
      </c>
      <c r="E34" s="2" t="s">
        <v>599</v>
      </c>
      <c r="F34" s="5">
        <v>1411215</v>
      </c>
      <c r="G34" s="5">
        <v>1283.5</v>
      </c>
      <c r="H34" s="5">
        <v>1.64</v>
      </c>
    </row>
    <row r="35" spans="2:8" x14ac:dyDescent="0.25">
      <c r="B35" s="2" t="s">
        <v>2555</v>
      </c>
      <c r="C35" s="4" t="s">
        <v>140</v>
      </c>
      <c r="D35" s="2" t="s">
        <v>240</v>
      </c>
      <c r="E35" s="2" t="s">
        <v>241</v>
      </c>
      <c r="F35" s="5">
        <v>39441</v>
      </c>
      <c r="G35" s="5">
        <v>1254.72</v>
      </c>
      <c r="H35" s="5">
        <v>1.61</v>
      </c>
    </row>
    <row r="36" spans="2:8" x14ac:dyDescent="0.25">
      <c r="B36" s="2" t="s">
        <v>2657</v>
      </c>
      <c r="C36" s="4" t="s">
        <v>140</v>
      </c>
      <c r="D36" s="2" t="s">
        <v>520</v>
      </c>
      <c r="E36" s="2" t="s">
        <v>521</v>
      </c>
      <c r="F36" s="5">
        <v>214842</v>
      </c>
      <c r="G36" s="5">
        <v>1244.69</v>
      </c>
      <c r="H36" s="5">
        <v>1.59</v>
      </c>
    </row>
    <row r="37" spans="2:8" x14ac:dyDescent="0.25">
      <c r="B37" s="2" t="s">
        <v>692</v>
      </c>
      <c r="C37" s="4" t="s">
        <v>140</v>
      </c>
      <c r="D37" s="2" t="s">
        <v>280</v>
      </c>
      <c r="E37" s="2" t="s">
        <v>693</v>
      </c>
      <c r="F37" s="5">
        <v>695531</v>
      </c>
      <c r="G37" s="5">
        <v>1242.9100000000001</v>
      </c>
      <c r="H37" s="5">
        <v>1.59</v>
      </c>
    </row>
    <row r="38" spans="2:8" x14ac:dyDescent="0.25">
      <c r="B38" s="2" t="s">
        <v>2564</v>
      </c>
      <c r="C38" s="4" t="s">
        <v>140</v>
      </c>
      <c r="D38" s="2" t="s">
        <v>261</v>
      </c>
      <c r="E38" s="2" t="s">
        <v>262</v>
      </c>
      <c r="F38" s="5">
        <v>74764</v>
      </c>
      <c r="G38" s="5">
        <v>1188.5999999999999</v>
      </c>
      <c r="H38" s="5">
        <v>1.52</v>
      </c>
    </row>
    <row r="39" spans="2:8" x14ac:dyDescent="0.25">
      <c r="B39" s="2" t="s">
        <v>1960</v>
      </c>
      <c r="C39" s="4" t="s">
        <v>140</v>
      </c>
      <c r="D39" s="2" t="s">
        <v>246</v>
      </c>
      <c r="E39" s="2" t="s">
        <v>431</v>
      </c>
      <c r="F39" s="5">
        <v>26599</v>
      </c>
      <c r="G39" s="5">
        <v>1155.23</v>
      </c>
      <c r="H39" s="5">
        <v>1.48</v>
      </c>
    </row>
    <row r="40" spans="2:8" x14ac:dyDescent="0.25">
      <c r="B40" s="2" t="s">
        <v>298</v>
      </c>
      <c r="C40" s="4" t="s">
        <v>140</v>
      </c>
      <c r="D40" s="2" t="s">
        <v>220</v>
      </c>
      <c r="E40" s="2" t="s">
        <v>299</v>
      </c>
      <c r="F40" s="5">
        <v>226200</v>
      </c>
      <c r="G40" s="5">
        <v>1128.4000000000001</v>
      </c>
      <c r="H40" s="5">
        <v>1.45</v>
      </c>
    </row>
    <row r="41" spans="2:8" x14ac:dyDescent="0.25">
      <c r="B41" s="2" t="s">
        <v>1071</v>
      </c>
      <c r="C41" s="4" t="s">
        <v>140</v>
      </c>
      <c r="D41" s="2" t="s">
        <v>332</v>
      </c>
      <c r="E41" s="2" t="s">
        <v>1072</v>
      </c>
      <c r="F41" s="5">
        <v>101690</v>
      </c>
      <c r="G41" s="5">
        <v>1111.32</v>
      </c>
      <c r="H41" s="5">
        <v>1.42</v>
      </c>
    </row>
    <row r="42" spans="2:8" x14ac:dyDescent="0.25">
      <c r="B42" s="2" t="s">
        <v>2551</v>
      </c>
      <c r="C42" s="4" t="s">
        <v>140</v>
      </c>
      <c r="D42" s="2" t="s">
        <v>220</v>
      </c>
      <c r="E42" s="2" t="s">
        <v>233</v>
      </c>
      <c r="F42" s="5">
        <v>103400</v>
      </c>
      <c r="G42" s="5">
        <v>1104.05</v>
      </c>
      <c r="H42" s="5">
        <v>1.41</v>
      </c>
    </row>
    <row r="43" spans="2:8" x14ac:dyDescent="0.25">
      <c r="B43" s="2" t="s">
        <v>2729</v>
      </c>
      <c r="C43" s="4" t="s">
        <v>140</v>
      </c>
      <c r="D43" s="2" t="s">
        <v>244</v>
      </c>
      <c r="E43" s="2" t="s">
        <v>670</v>
      </c>
      <c r="F43" s="5">
        <v>91050</v>
      </c>
      <c r="G43" s="5">
        <v>1099.57</v>
      </c>
      <c r="H43" s="5">
        <v>1.41</v>
      </c>
    </row>
    <row r="44" spans="2:8" x14ac:dyDescent="0.25">
      <c r="B44" s="2" t="s">
        <v>2737</v>
      </c>
      <c r="C44" s="4" t="s">
        <v>140</v>
      </c>
      <c r="D44" s="2" t="s">
        <v>261</v>
      </c>
      <c r="E44" s="2" t="s">
        <v>694</v>
      </c>
      <c r="F44" s="5">
        <v>131623</v>
      </c>
      <c r="G44" s="5">
        <v>1032.71</v>
      </c>
      <c r="H44" s="5">
        <v>1.32</v>
      </c>
    </row>
    <row r="45" spans="2:8" x14ac:dyDescent="0.25">
      <c r="B45" s="2" t="s">
        <v>2653</v>
      </c>
      <c r="C45" s="4" t="s">
        <v>140</v>
      </c>
      <c r="D45" s="2" t="s">
        <v>513</v>
      </c>
      <c r="E45" s="2" t="s">
        <v>514</v>
      </c>
      <c r="F45" s="5">
        <v>250000</v>
      </c>
      <c r="G45" s="5">
        <v>1015.38</v>
      </c>
      <c r="H45" s="5">
        <v>1.3</v>
      </c>
    </row>
    <row r="46" spans="2:8" x14ac:dyDescent="0.25">
      <c r="B46" s="2" t="s">
        <v>2696</v>
      </c>
      <c r="C46" s="4" t="s">
        <v>140</v>
      </c>
      <c r="D46" s="2" t="s">
        <v>288</v>
      </c>
      <c r="E46" s="2" t="s">
        <v>593</v>
      </c>
      <c r="F46" s="5">
        <v>233411</v>
      </c>
      <c r="G46" s="5">
        <v>1008.1</v>
      </c>
      <c r="H46" s="5">
        <v>1.29</v>
      </c>
    </row>
    <row r="47" spans="2:8" x14ac:dyDescent="0.25">
      <c r="B47" s="2" t="s">
        <v>2707</v>
      </c>
      <c r="C47" s="4" t="s">
        <v>140</v>
      </c>
      <c r="D47" s="2" t="s">
        <v>238</v>
      </c>
      <c r="E47" s="2" t="s">
        <v>612</v>
      </c>
      <c r="F47" s="5">
        <v>82200</v>
      </c>
      <c r="G47" s="5">
        <v>1002.14</v>
      </c>
      <c r="H47" s="5">
        <v>1.28</v>
      </c>
    </row>
    <row r="48" spans="2:8" x14ac:dyDescent="0.25">
      <c r="B48" s="2" t="s">
        <v>1981</v>
      </c>
      <c r="C48" s="4" t="s">
        <v>140</v>
      </c>
      <c r="D48" s="2" t="s">
        <v>246</v>
      </c>
      <c r="E48" s="2" t="s">
        <v>422</v>
      </c>
      <c r="F48" s="5">
        <v>64800</v>
      </c>
      <c r="G48" s="5">
        <v>974.17</v>
      </c>
      <c r="H48" s="5">
        <v>1.25</v>
      </c>
    </row>
    <row r="49" spans="2:8" x14ac:dyDescent="0.25">
      <c r="B49" s="2" t="s">
        <v>1965</v>
      </c>
      <c r="C49" s="4" t="s">
        <v>140</v>
      </c>
      <c r="D49" s="2" t="s">
        <v>406</v>
      </c>
      <c r="E49" s="2" t="s">
        <v>407</v>
      </c>
      <c r="F49" s="5">
        <v>37700</v>
      </c>
      <c r="G49" s="5">
        <v>944.76</v>
      </c>
      <c r="H49" s="5">
        <v>1.21</v>
      </c>
    </row>
    <row r="50" spans="2:8" x14ac:dyDescent="0.25">
      <c r="B50" s="2" t="s">
        <v>2680</v>
      </c>
      <c r="C50" s="4" t="s">
        <v>140</v>
      </c>
      <c r="D50" s="2" t="s">
        <v>261</v>
      </c>
      <c r="E50" s="2" t="s">
        <v>576</v>
      </c>
      <c r="F50" s="5">
        <v>189000</v>
      </c>
      <c r="G50" s="5">
        <v>943.2</v>
      </c>
      <c r="H50" s="5">
        <v>1.21</v>
      </c>
    </row>
    <row r="51" spans="2:8" x14ac:dyDescent="0.25">
      <c r="B51" s="2" t="s">
        <v>2644</v>
      </c>
      <c r="C51" s="4" t="s">
        <v>140</v>
      </c>
      <c r="D51" s="2" t="s">
        <v>371</v>
      </c>
      <c r="E51" s="2" t="s">
        <v>500</v>
      </c>
      <c r="F51" s="5">
        <v>236979</v>
      </c>
      <c r="G51" s="5">
        <v>923.63</v>
      </c>
      <c r="H51" s="5">
        <v>1.18</v>
      </c>
    </row>
    <row r="52" spans="2:8" x14ac:dyDescent="0.25">
      <c r="B52" s="2" t="s">
        <v>2664</v>
      </c>
      <c r="C52" s="4" t="s">
        <v>140</v>
      </c>
      <c r="D52" s="2" t="s">
        <v>263</v>
      </c>
      <c r="E52" s="2" t="s">
        <v>528</v>
      </c>
      <c r="F52" s="5">
        <v>25824</v>
      </c>
      <c r="G52" s="5">
        <v>882.54</v>
      </c>
      <c r="H52" s="5">
        <v>1.1299999999999999</v>
      </c>
    </row>
    <row r="53" spans="2:8" x14ac:dyDescent="0.25">
      <c r="B53" s="2" t="s">
        <v>2652</v>
      </c>
      <c r="C53" s="4" t="s">
        <v>140</v>
      </c>
      <c r="D53" s="2" t="s">
        <v>349</v>
      </c>
      <c r="E53" s="2" t="s">
        <v>512</v>
      </c>
      <c r="F53" s="5">
        <v>25710</v>
      </c>
      <c r="G53" s="5">
        <v>867.11</v>
      </c>
      <c r="H53" s="5">
        <v>1.1100000000000001</v>
      </c>
    </row>
    <row r="54" spans="2:8" x14ac:dyDescent="0.25">
      <c r="B54" s="2" t="s">
        <v>2553</v>
      </c>
      <c r="C54" s="4" t="s">
        <v>140</v>
      </c>
      <c r="D54" s="2" t="s">
        <v>225</v>
      </c>
      <c r="E54" s="2" t="s">
        <v>237</v>
      </c>
      <c r="F54" s="5">
        <v>10205</v>
      </c>
      <c r="G54" s="5">
        <v>852.44</v>
      </c>
      <c r="H54" s="5">
        <v>1.0900000000000001</v>
      </c>
    </row>
    <row r="55" spans="2:8" x14ac:dyDescent="0.25">
      <c r="B55" s="2" t="s">
        <v>2877</v>
      </c>
      <c r="C55" s="4" t="s">
        <v>140</v>
      </c>
      <c r="D55" s="2" t="s">
        <v>292</v>
      </c>
      <c r="E55" s="2" t="s">
        <v>1070</v>
      </c>
      <c r="F55" s="5">
        <v>27993</v>
      </c>
      <c r="G55" s="5">
        <v>828.97</v>
      </c>
      <c r="H55" s="5">
        <v>1.06</v>
      </c>
    </row>
    <row r="56" spans="2:8" x14ac:dyDescent="0.25">
      <c r="B56" s="2" t="s">
        <v>345</v>
      </c>
      <c r="C56" s="4" t="s">
        <v>140</v>
      </c>
      <c r="D56" s="2" t="s">
        <v>246</v>
      </c>
      <c r="E56" s="2" t="s">
        <v>346</v>
      </c>
      <c r="F56" s="5">
        <v>56690</v>
      </c>
      <c r="G56" s="5">
        <v>812.57</v>
      </c>
      <c r="H56" s="5">
        <v>1.04</v>
      </c>
    </row>
    <row r="57" spans="2:8" x14ac:dyDescent="0.25">
      <c r="B57" s="2" t="s">
        <v>2676</v>
      </c>
      <c r="C57" s="4" t="s">
        <v>140</v>
      </c>
      <c r="D57" s="2" t="s">
        <v>220</v>
      </c>
      <c r="E57" s="2" t="s">
        <v>567</v>
      </c>
      <c r="F57" s="5">
        <v>541000</v>
      </c>
      <c r="G57" s="5">
        <v>796.89</v>
      </c>
      <c r="H57" s="5">
        <v>1.02</v>
      </c>
    </row>
    <row r="58" spans="2:8" x14ac:dyDescent="0.25">
      <c r="B58" s="2" t="s">
        <v>2907</v>
      </c>
      <c r="C58" s="4" t="s">
        <v>140</v>
      </c>
      <c r="D58" s="2" t="s">
        <v>280</v>
      </c>
      <c r="E58" s="2" t="s">
        <v>1126</v>
      </c>
      <c r="F58" s="5">
        <v>159474</v>
      </c>
      <c r="G58" s="5">
        <v>785.65</v>
      </c>
      <c r="H58" s="5">
        <v>1.01</v>
      </c>
    </row>
    <row r="59" spans="2:8" x14ac:dyDescent="0.25">
      <c r="B59" s="2" t="s">
        <v>2752</v>
      </c>
      <c r="C59" s="4" t="s">
        <v>140</v>
      </c>
      <c r="D59" s="2" t="s">
        <v>234</v>
      </c>
      <c r="E59" s="2" t="s">
        <v>713</v>
      </c>
      <c r="F59" s="5">
        <v>274558</v>
      </c>
      <c r="G59" s="5">
        <v>759.43</v>
      </c>
      <c r="H59" s="5">
        <v>0.97</v>
      </c>
    </row>
    <row r="60" spans="2:8" x14ac:dyDescent="0.25">
      <c r="B60" s="2" t="s">
        <v>2658</v>
      </c>
      <c r="C60" s="4" t="s">
        <v>140</v>
      </c>
      <c r="D60" s="2" t="s">
        <v>252</v>
      </c>
      <c r="E60" s="2" t="s">
        <v>522</v>
      </c>
      <c r="F60" s="5">
        <v>189000</v>
      </c>
      <c r="G60" s="5">
        <v>747.4</v>
      </c>
      <c r="H60" s="5">
        <v>0.96</v>
      </c>
    </row>
    <row r="61" spans="2:8" x14ac:dyDescent="0.25">
      <c r="B61" s="2" t="s">
        <v>2677</v>
      </c>
      <c r="C61" s="4" t="s">
        <v>140</v>
      </c>
      <c r="D61" s="2" t="s">
        <v>220</v>
      </c>
      <c r="E61" s="2" t="s">
        <v>568</v>
      </c>
      <c r="F61" s="5">
        <v>860000</v>
      </c>
      <c r="G61" s="5">
        <v>725.41</v>
      </c>
      <c r="H61" s="5">
        <v>0.93</v>
      </c>
    </row>
    <row r="62" spans="2:8" x14ac:dyDescent="0.25">
      <c r="B62" s="2" t="s">
        <v>2663</v>
      </c>
      <c r="C62" s="4" t="s">
        <v>140</v>
      </c>
      <c r="D62" s="2" t="s">
        <v>349</v>
      </c>
      <c r="E62" s="2" t="s">
        <v>527</v>
      </c>
      <c r="F62" s="5">
        <v>61880</v>
      </c>
      <c r="G62" s="5">
        <v>649.67999999999995</v>
      </c>
      <c r="H62" s="5">
        <v>0.83</v>
      </c>
    </row>
    <row r="63" spans="2:8" x14ac:dyDescent="0.25">
      <c r="B63" s="2" t="s">
        <v>2908</v>
      </c>
      <c r="C63" s="4" t="s">
        <v>140</v>
      </c>
      <c r="D63" s="2" t="s">
        <v>292</v>
      </c>
      <c r="E63" s="2" t="s">
        <v>1127</v>
      </c>
      <c r="F63" s="5">
        <v>85843</v>
      </c>
      <c r="G63" s="5">
        <v>639.19000000000005</v>
      </c>
      <c r="H63" s="5">
        <v>0.82</v>
      </c>
    </row>
    <row r="64" spans="2:8" x14ac:dyDescent="0.25">
      <c r="B64" s="2" t="s">
        <v>2756</v>
      </c>
      <c r="C64" s="4" t="s">
        <v>140</v>
      </c>
      <c r="D64" s="2" t="s">
        <v>261</v>
      </c>
      <c r="E64" s="2" t="s">
        <v>717</v>
      </c>
      <c r="F64" s="5">
        <v>65819</v>
      </c>
      <c r="G64" s="5">
        <v>602.97</v>
      </c>
      <c r="H64" s="5">
        <v>0.77</v>
      </c>
    </row>
    <row r="65" spans="2:8" x14ac:dyDescent="0.25">
      <c r="B65" s="2" t="s">
        <v>913</v>
      </c>
      <c r="C65" s="4" t="s">
        <v>140</v>
      </c>
      <c r="D65" s="2" t="s">
        <v>258</v>
      </c>
      <c r="E65" s="2" t="s">
        <v>914</v>
      </c>
      <c r="F65" s="5">
        <v>181333</v>
      </c>
      <c r="G65" s="5">
        <v>597.22</v>
      </c>
      <c r="H65" s="5">
        <v>0.77</v>
      </c>
    </row>
    <row r="66" spans="2:8" x14ac:dyDescent="0.25">
      <c r="B66" s="2" t="s">
        <v>910</v>
      </c>
      <c r="C66" s="4" t="s">
        <v>140</v>
      </c>
      <c r="D66" s="2" t="s">
        <v>229</v>
      </c>
      <c r="E66" s="2" t="s">
        <v>911</v>
      </c>
      <c r="F66" s="5">
        <v>68908</v>
      </c>
      <c r="G66" s="5">
        <v>582.41</v>
      </c>
      <c r="H66" s="5">
        <v>0.75</v>
      </c>
    </row>
    <row r="67" spans="2:8" x14ac:dyDescent="0.25">
      <c r="B67" s="2" t="s">
        <v>2841</v>
      </c>
      <c r="C67" s="4" t="s">
        <v>140</v>
      </c>
      <c r="D67" s="2" t="s">
        <v>248</v>
      </c>
      <c r="E67" s="2" t="s">
        <v>886</v>
      </c>
      <c r="F67" s="5">
        <v>73545</v>
      </c>
      <c r="G67" s="5">
        <v>559.53</v>
      </c>
      <c r="H67" s="5">
        <v>0.72</v>
      </c>
    </row>
    <row r="68" spans="2:8" x14ac:dyDescent="0.25">
      <c r="B68" s="2" t="s">
        <v>2770</v>
      </c>
      <c r="C68" s="4" t="s">
        <v>140</v>
      </c>
      <c r="D68" s="2" t="s">
        <v>240</v>
      </c>
      <c r="E68" s="2" t="s">
        <v>751</v>
      </c>
      <c r="F68" s="5">
        <v>11664</v>
      </c>
      <c r="G68" s="5">
        <v>544.9</v>
      </c>
      <c r="H68" s="5">
        <v>0.7</v>
      </c>
    </row>
    <row r="69" spans="2:8" x14ac:dyDescent="0.25">
      <c r="B69" s="2" t="s">
        <v>2827</v>
      </c>
      <c r="C69" s="4" t="s">
        <v>140</v>
      </c>
      <c r="D69" s="2" t="s">
        <v>261</v>
      </c>
      <c r="E69" s="2" t="s">
        <v>827</v>
      </c>
      <c r="F69" s="5">
        <v>44733</v>
      </c>
      <c r="G69" s="5">
        <v>529.71</v>
      </c>
      <c r="H69" s="5">
        <v>0.68</v>
      </c>
    </row>
    <row r="70" spans="2:8" x14ac:dyDescent="0.25">
      <c r="B70" s="2" t="s">
        <v>2753</v>
      </c>
      <c r="C70" s="4" t="s">
        <v>140</v>
      </c>
      <c r="D70" s="2" t="s">
        <v>445</v>
      </c>
      <c r="E70" s="2" t="s">
        <v>714</v>
      </c>
      <c r="F70" s="5">
        <v>262049</v>
      </c>
      <c r="G70" s="5">
        <v>453.61</v>
      </c>
      <c r="H70" s="5">
        <v>0.57999999999999996</v>
      </c>
    </row>
    <row r="71" spans="2:8" x14ac:dyDescent="0.25">
      <c r="B71" s="2" t="s">
        <v>2631</v>
      </c>
      <c r="C71" s="4" t="s">
        <v>140</v>
      </c>
      <c r="D71" s="2" t="s">
        <v>225</v>
      </c>
      <c r="E71" s="2" t="s">
        <v>409</v>
      </c>
      <c r="F71" s="5">
        <v>30000</v>
      </c>
      <c r="G71" s="5">
        <v>400.1</v>
      </c>
      <c r="H71" s="5">
        <v>0.51</v>
      </c>
    </row>
    <row r="72" spans="2:8" x14ac:dyDescent="0.25">
      <c r="B72" s="2" t="s">
        <v>2597</v>
      </c>
      <c r="C72" s="4" t="s">
        <v>140</v>
      </c>
      <c r="D72" s="2" t="s">
        <v>288</v>
      </c>
      <c r="E72" s="2" t="s">
        <v>334</v>
      </c>
      <c r="F72" s="5">
        <v>88622</v>
      </c>
      <c r="G72" s="5">
        <v>329.72</v>
      </c>
      <c r="H72" s="5">
        <v>0.42</v>
      </c>
    </row>
    <row r="73" spans="2:8" x14ac:dyDescent="0.25">
      <c r="B73" s="2" t="s">
        <v>2560</v>
      </c>
      <c r="C73" s="4" t="s">
        <v>140</v>
      </c>
      <c r="D73" s="2" t="s">
        <v>250</v>
      </c>
      <c r="E73" s="2" t="s">
        <v>251</v>
      </c>
      <c r="F73" s="5">
        <v>12607</v>
      </c>
      <c r="G73" s="5">
        <v>182.52</v>
      </c>
      <c r="H73" s="5">
        <v>0.23</v>
      </c>
    </row>
    <row r="74" spans="2:8" x14ac:dyDescent="0.25">
      <c r="B74" s="3" t="s">
        <v>200</v>
      </c>
      <c r="C74" s="15"/>
      <c r="D74" s="3"/>
      <c r="E74" s="3"/>
      <c r="F74" s="11"/>
      <c r="G74" s="11">
        <f>SUM(G12:G73)</f>
        <v>72988.640000000014</v>
      </c>
      <c r="H74" s="11">
        <f>SUM(H12:H73)</f>
        <v>93.490000000000009</v>
      </c>
    </row>
    <row r="75" spans="2:8" x14ac:dyDescent="0.25">
      <c r="B75" s="3" t="s">
        <v>654</v>
      </c>
    </row>
    <row r="76" spans="2:8" x14ac:dyDescent="0.25">
      <c r="B76" s="2" t="s">
        <v>16</v>
      </c>
      <c r="C76" s="4" t="s">
        <v>140</v>
      </c>
      <c r="D76" s="2" t="s">
        <v>655</v>
      </c>
      <c r="E76" s="2" t="s">
        <v>1073</v>
      </c>
      <c r="F76" s="5">
        <v>7311.7740000000003</v>
      </c>
      <c r="G76" s="5">
        <v>314.77</v>
      </c>
      <c r="H76" s="5">
        <v>0.4</v>
      </c>
    </row>
    <row r="77" spans="2:8" x14ac:dyDescent="0.25">
      <c r="B77" s="3" t="s">
        <v>200</v>
      </c>
      <c r="C77" s="15"/>
      <c r="D77" s="3"/>
      <c r="E77" s="3"/>
      <c r="F77" s="11"/>
      <c r="G77" s="11">
        <f>SUM(G75:G76)</f>
        <v>314.77</v>
      </c>
      <c r="H77" s="11">
        <f>SUM(H75:H76)</f>
        <v>0.4</v>
      </c>
    </row>
    <row r="78" spans="2:8" x14ac:dyDescent="0.25">
      <c r="B78" s="31" t="s">
        <v>120</v>
      </c>
      <c r="C78" s="32" t="s">
        <v>121</v>
      </c>
      <c r="D78" s="31" t="s">
        <v>122</v>
      </c>
      <c r="E78" s="31" t="s">
        <v>123</v>
      </c>
      <c r="F78" s="30" t="s">
        <v>124</v>
      </c>
      <c r="G78" s="30" t="s">
        <v>125</v>
      </c>
      <c r="H78" s="30" t="s">
        <v>126</v>
      </c>
    </row>
    <row r="79" spans="2:8" x14ac:dyDescent="0.25">
      <c r="B79" s="3" t="s">
        <v>127</v>
      </c>
    </row>
    <row r="80" spans="2:8" x14ac:dyDescent="0.25">
      <c r="B80" s="3" t="s">
        <v>128</v>
      </c>
    </row>
    <row r="81" spans="2:8" x14ac:dyDescent="0.25">
      <c r="B81" s="3" t="s">
        <v>553</v>
      </c>
    </row>
    <row r="82" spans="2:8" x14ac:dyDescent="0.25">
      <c r="B82" s="2" t="s">
        <v>2675</v>
      </c>
      <c r="C82" s="4">
        <v>7.92</v>
      </c>
      <c r="D82" s="2" t="s">
        <v>134</v>
      </c>
      <c r="E82" s="2" t="s">
        <v>554</v>
      </c>
      <c r="F82" s="5">
        <v>5998</v>
      </c>
      <c r="G82" s="5">
        <v>1.72</v>
      </c>
      <c r="H82" s="5">
        <v>0</v>
      </c>
    </row>
    <row r="83" spans="2:8" x14ac:dyDescent="0.25">
      <c r="B83" s="3" t="s">
        <v>135</v>
      </c>
      <c r="C83" s="15"/>
      <c r="D83" s="3"/>
      <c r="E83" s="3"/>
      <c r="F83" s="11"/>
      <c r="G83" s="11">
        <f>SUM(G78:G82)</f>
        <v>1.72</v>
      </c>
      <c r="H83" s="11">
        <f>SUM(H78:H82)</f>
        <v>0</v>
      </c>
    </row>
    <row r="84" spans="2:8" x14ac:dyDescent="0.25">
      <c r="B84" s="3" t="s">
        <v>981</v>
      </c>
      <c r="C84" s="15"/>
      <c r="D84" s="3"/>
      <c r="E84" s="3"/>
      <c r="F84" s="11"/>
      <c r="G84" s="11">
        <v>4453</v>
      </c>
      <c r="H84" s="11">
        <v>5.7</v>
      </c>
    </row>
    <row r="85" spans="2:8" x14ac:dyDescent="0.25">
      <c r="B85" s="3" t="s">
        <v>142</v>
      </c>
      <c r="C85" s="15"/>
      <c r="D85" s="3"/>
      <c r="E85" s="3"/>
      <c r="F85" s="11"/>
      <c r="G85" s="11">
        <v>77758.13</v>
      </c>
      <c r="H85" s="11">
        <v>99.59</v>
      </c>
    </row>
    <row r="86" spans="2:8" x14ac:dyDescent="0.25">
      <c r="B86" s="3" t="s">
        <v>143</v>
      </c>
      <c r="C86" s="15"/>
      <c r="D86" s="3"/>
      <c r="E86" s="3"/>
      <c r="F86" s="11"/>
      <c r="G86" s="11">
        <v>297.00644957998884</v>
      </c>
      <c r="H86" s="11">
        <v>0.40999999999999659</v>
      </c>
    </row>
    <row r="87" spans="2:8" x14ac:dyDescent="0.25">
      <c r="B87" s="3" t="s">
        <v>144</v>
      </c>
      <c r="C87" s="15"/>
      <c r="D87" s="3"/>
      <c r="E87" s="3"/>
      <c r="F87" s="11"/>
      <c r="G87" s="11">
        <v>78055.136449579993</v>
      </c>
      <c r="H87" s="11">
        <v>100</v>
      </c>
    </row>
    <row r="88" spans="2:8" x14ac:dyDescent="0.25">
      <c r="B88" s="2" t="s">
        <v>145</v>
      </c>
    </row>
    <row r="89" spans="2:8" x14ac:dyDescent="0.25">
      <c r="B89" s="3" t="s">
        <v>146</v>
      </c>
    </row>
    <row r="90" spans="2:8" x14ac:dyDescent="0.25">
      <c r="B90" s="3" t="s">
        <v>147</v>
      </c>
      <c r="C90" s="4" t="s">
        <v>148</v>
      </c>
    </row>
    <row r="91" spans="2:8" x14ac:dyDescent="0.25">
      <c r="B91" s="3" t="s">
        <v>150</v>
      </c>
      <c r="C91" s="4" t="s">
        <v>149</v>
      </c>
    </row>
    <row r="92" spans="2:8" x14ac:dyDescent="0.25">
      <c r="B92" s="3" t="s">
        <v>202</v>
      </c>
      <c r="C92" s="4" t="s">
        <v>149</v>
      </c>
    </row>
    <row r="93" spans="2:8" x14ac:dyDescent="0.25">
      <c r="B93" s="3" t="s">
        <v>151</v>
      </c>
      <c r="C93" s="4" t="s">
        <v>152</v>
      </c>
    </row>
    <row r="94" spans="2:8" x14ac:dyDescent="0.25">
      <c r="B94" s="3" t="s">
        <v>1128</v>
      </c>
      <c r="C94" s="15"/>
    </row>
    <row r="95" spans="2:8" x14ac:dyDescent="0.25">
      <c r="B95" s="3" t="s">
        <v>1129</v>
      </c>
      <c r="C95" s="15"/>
    </row>
    <row r="96" spans="2:8" x14ac:dyDescent="0.25">
      <c r="B96" s="3" t="s">
        <v>1130</v>
      </c>
      <c r="C96" s="15"/>
    </row>
    <row r="97" spans="2:3" x14ac:dyDescent="0.25">
      <c r="B97" s="3" t="s">
        <v>1131</v>
      </c>
      <c r="C97" s="15"/>
    </row>
    <row r="98" spans="2:3" x14ac:dyDescent="0.25">
      <c r="B98" s="3" t="s">
        <v>1132</v>
      </c>
      <c r="C98" s="15"/>
    </row>
    <row r="99" spans="2:3" x14ac:dyDescent="0.25">
      <c r="B99" s="3" t="s">
        <v>1133</v>
      </c>
      <c r="C99" s="15"/>
    </row>
    <row r="100" spans="2:3" x14ac:dyDescent="0.25">
      <c r="B100" s="3" t="s">
        <v>1134</v>
      </c>
      <c r="C100" s="15"/>
    </row>
    <row r="101" spans="2:3" x14ac:dyDescent="0.25">
      <c r="B101" s="3" t="s">
        <v>1135</v>
      </c>
      <c r="C101" s="15"/>
    </row>
    <row r="102" spans="2:3" x14ac:dyDescent="0.25">
      <c r="B102" s="3" t="s">
        <v>3431</v>
      </c>
      <c r="C102" s="15"/>
    </row>
    <row r="103" spans="2:3" x14ac:dyDescent="0.25">
      <c r="B103" s="2" t="s">
        <v>153</v>
      </c>
    </row>
    <row r="104" spans="2:3" x14ac:dyDescent="0.25">
      <c r="B104" s="2" t="s">
        <v>204</v>
      </c>
    </row>
    <row r="107" spans="2:3" x14ac:dyDescent="0.25">
      <c r="B107" s="13" t="s">
        <v>2546</v>
      </c>
      <c r="C107" s="14"/>
    </row>
    <row r="108" spans="2:3" ht="30" x14ac:dyDescent="0.25">
      <c r="B108" s="13" t="s">
        <v>205</v>
      </c>
      <c r="C108" s="153" t="s">
        <v>206</v>
      </c>
    </row>
    <row r="109" spans="2:3" x14ac:dyDescent="0.25">
      <c r="B109" s="105" t="s">
        <v>207</v>
      </c>
      <c r="C109" s="167">
        <v>0</v>
      </c>
    </row>
    <row r="110" spans="2:3" x14ac:dyDescent="0.25">
      <c r="B110" s="105" t="s">
        <v>208</v>
      </c>
      <c r="C110" s="167">
        <v>0</v>
      </c>
    </row>
    <row r="111" spans="2:3" x14ac:dyDescent="0.25">
      <c r="B111" s="105" t="s">
        <v>209</v>
      </c>
      <c r="C111" s="167">
        <v>0</v>
      </c>
    </row>
    <row r="112" spans="2:3" x14ac:dyDescent="0.25">
      <c r="B112" s="105" t="s">
        <v>210</v>
      </c>
      <c r="C112" s="167">
        <v>0</v>
      </c>
    </row>
    <row r="113" spans="2:7" x14ac:dyDescent="0.25">
      <c r="B113" s="105" t="s">
        <v>211</v>
      </c>
      <c r="C113" s="167">
        <v>314.68517969999999</v>
      </c>
    </row>
    <row r="114" spans="2:7" x14ac:dyDescent="0.25">
      <c r="B114" s="105" t="s">
        <v>212</v>
      </c>
      <c r="C114" s="167">
        <v>0</v>
      </c>
    </row>
    <row r="115" spans="2:7" x14ac:dyDescent="0.25">
      <c r="B115" s="13" t="s">
        <v>213</v>
      </c>
      <c r="C115" s="1">
        <v>314.68517969999999</v>
      </c>
    </row>
    <row r="117" spans="2:7" x14ac:dyDescent="0.25">
      <c r="B117" s="105" t="s">
        <v>154</v>
      </c>
      <c r="C117" s="6"/>
      <c r="D117" s="105"/>
    </row>
    <row r="118" spans="2:7" ht="30" x14ac:dyDescent="0.25">
      <c r="B118" s="7" t="s">
        <v>155</v>
      </c>
      <c r="C118" s="8" t="s">
        <v>156</v>
      </c>
      <c r="D118" s="7" t="s">
        <v>157</v>
      </c>
    </row>
    <row r="119" spans="2:7" x14ac:dyDescent="0.25">
      <c r="B119" s="105" t="s">
        <v>149</v>
      </c>
      <c r="C119" s="6" t="s">
        <v>149</v>
      </c>
      <c r="D119" s="105" t="s">
        <v>149</v>
      </c>
    </row>
    <row r="121" spans="2:7" x14ac:dyDescent="0.25">
      <c r="B121" s="13" t="s">
        <v>158</v>
      </c>
      <c r="C121" s="23">
        <v>45322</v>
      </c>
      <c r="D121" s="105"/>
      <c r="E121" s="16"/>
      <c r="F121" s="22"/>
    </row>
    <row r="122" spans="2:7" x14ac:dyDescent="0.25">
      <c r="B122" s="13" t="s">
        <v>159</v>
      </c>
      <c r="C122" s="14" t="s">
        <v>160</v>
      </c>
      <c r="D122" s="13" t="s">
        <v>161</v>
      </c>
      <c r="E122" s="17" t="s">
        <v>162</v>
      </c>
      <c r="F122" s="12" t="s">
        <v>163</v>
      </c>
      <c r="G122" s="11"/>
    </row>
    <row r="123" spans="2:7" x14ac:dyDescent="0.25">
      <c r="B123" s="20" t="s">
        <v>149</v>
      </c>
      <c r="C123" s="21" t="s">
        <v>149</v>
      </c>
      <c r="D123" s="20" t="s">
        <v>149</v>
      </c>
      <c r="E123" s="19" t="s">
        <v>149</v>
      </c>
      <c r="F123" s="18">
        <f>C115</f>
        <v>314.68517969999999</v>
      </c>
    </row>
    <row r="126" spans="2:7" x14ac:dyDescent="0.25">
      <c r="B126" s="3" t="s">
        <v>164</v>
      </c>
    </row>
    <row r="127" spans="2:7" x14ac:dyDescent="0.25">
      <c r="B127" s="3"/>
    </row>
    <row r="128" spans="2:7" x14ac:dyDescent="0.25">
      <c r="B128" s="3" t="s">
        <v>165</v>
      </c>
    </row>
    <row r="129" spans="2:7" x14ac:dyDescent="0.25">
      <c r="B129" s="13" t="s">
        <v>166</v>
      </c>
      <c r="C129" s="14" t="s">
        <v>167</v>
      </c>
      <c r="D129" s="3"/>
    </row>
    <row r="130" spans="2:7" x14ac:dyDescent="0.25">
      <c r="B130" s="105" t="s">
        <v>149</v>
      </c>
      <c r="C130" s="6" t="s">
        <v>149</v>
      </c>
    </row>
    <row r="132" spans="2:7" x14ac:dyDescent="0.25">
      <c r="B132" s="13" t="s">
        <v>168</v>
      </c>
      <c r="C132" s="14" t="s">
        <v>167</v>
      </c>
    </row>
    <row r="133" spans="2:7" x14ac:dyDescent="0.25">
      <c r="B133" s="105" t="s">
        <v>149</v>
      </c>
      <c r="C133" s="6" t="s">
        <v>149</v>
      </c>
    </row>
    <row r="135" spans="2:7" x14ac:dyDescent="0.25">
      <c r="B135" s="13" t="s">
        <v>149</v>
      </c>
      <c r="C135" s="14" t="s">
        <v>149</v>
      </c>
    </row>
    <row r="136" spans="2:7" x14ac:dyDescent="0.25">
      <c r="B136" s="105" t="s">
        <v>149</v>
      </c>
      <c r="C136" s="6" t="s">
        <v>149</v>
      </c>
    </row>
    <row r="138" spans="2:7" x14ac:dyDescent="0.25">
      <c r="B138" s="17" t="s">
        <v>169</v>
      </c>
      <c r="C138" s="14" t="s">
        <v>170</v>
      </c>
    </row>
    <row r="139" spans="2:7" x14ac:dyDescent="0.25">
      <c r="B139" s="16" t="s">
        <v>149</v>
      </c>
      <c r="C139" s="6" t="s">
        <v>149</v>
      </c>
    </row>
    <row r="141" spans="2:7" x14ac:dyDescent="0.25">
      <c r="B141" s="13" t="s">
        <v>171</v>
      </c>
      <c r="C141" s="14" t="s">
        <v>149</v>
      </c>
    </row>
    <row r="143" spans="2:7" x14ac:dyDescent="0.25">
      <c r="B143" s="13" t="s">
        <v>172</v>
      </c>
      <c r="C143" s="23">
        <v>45322</v>
      </c>
      <c r="D143" s="105"/>
      <c r="E143" s="16"/>
      <c r="F143" s="22"/>
    </row>
    <row r="144" spans="2:7" x14ac:dyDescent="0.25">
      <c r="B144" s="13" t="s">
        <v>159</v>
      </c>
      <c r="C144" s="14" t="s">
        <v>160</v>
      </c>
      <c r="D144" s="13" t="s">
        <v>161</v>
      </c>
      <c r="E144" s="17" t="s">
        <v>162</v>
      </c>
      <c r="F144" s="12" t="s">
        <v>163</v>
      </c>
      <c r="G144" s="11"/>
    </row>
    <row r="145" spans="2:6" x14ac:dyDescent="0.25">
      <c r="B145" s="20" t="s">
        <v>149</v>
      </c>
      <c r="C145" s="21" t="s">
        <v>149</v>
      </c>
      <c r="D145" s="20" t="s">
        <v>149</v>
      </c>
      <c r="E145" s="19" t="s">
        <v>149</v>
      </c>
      <c r="F145" s="18" t="s">
        <v>149</v>
      </c>
    </row>
    <row r="146" spans="2:6" x14ac:dyDescent="0.25">
      <c r="B146" s="3" t="s">
        <v>164</v>
      </c>
    </row>
    <row r="147" spans="2:6" x14ac:dyDescent="0.25">
      <c r="B147" s="3"/>
    </row>
    <row r="148" spans="2:6" x14ac:dyDescent="0.25">
      <c r="B148" s="3" t="s">
        <v>165</v>
      </c>
    </row>
    <row r="149" spans="2:6" x14ac:dyDescent="0.25">
      <c r="B149" s="13" t="s">
        <v>166</v>
      </c>
      <c r="C149" s="14" t="s">
        <v>167</v>
      </c>
      <c r="D149" s="3"/>
    </row>
    <row r="150" spans="2:6" x14ac:dyDescent="0.25">
      <c r="B150" s="105" t="s">
        <v>149</v>
      </c>
      <c r="C150" s="6" t="s">
        <v>149</v>
      </c>
    </row>
    <row r="152" spans="2:6" x14ac:dyDescent="0.25">
      <c r="B152" s="13" t="s">
        <v>168</v>
      </c>
      <c r="C152" s="14" t="s">
        <v>167</v>
      </c>
    </row>
    <row r="153" spans="2:6" x14ac:dyDescent="0.25">
      <c r="B153" s="105" t="s">
        <v>149</v>
      </c>
      <c r="C153" s="6" t="s">
        <v>149</v>
      </c>
    </row>
    <row r="155" spans="2:6" x14ac:dyDescent="0.25">
      <c r="B155" s="13" t="s">
        <v>149</v>
      </c>
      <c r="C155" s="14" t="s">
        <v>149</v>
      </c>
    </row>
    <row r="156" spans="2:6" x14ac:dyDescent="0.25">
      <c r="B156" s="105" t="s">
        <v>149</v>
      </c>
      <c r="C156" s="6" t="s">
        <v>149</v>
      </c>
    </row>
    <row r="158" spans="2:6" x14ac:dyDescent="0.25">
      <c r="B158" s="17" t="s">
        <v>169</v>
      </c>
      <c r="C158" s="14" t="s">
        <v>170</v>
      </c>
    </row>
    <row r="159" spans="2:6" x14ac:dyDescent="0.25">
      <c r="B159" s="16" t="s">
        <v>149</v>
      </c>
      <c r="C159" s="6" t="s">
        <v>149</v>
      </c>
    </row>
    <row r="161" spans="2:80" x14ac:dyDescent="0.25">
      <c r="B161" s="13" t="s">
        <v>171</v>
      </c>
      <c r="C161" s="14" t="s">
        <v>149</v>
      </c>
    </row>
    <row r="164" spans="2:80" x14ac:dyDescent="0.25">
      <c r="B164" s="3" t="s">
        <v>173</v>
      </c>
    </row>
    <row r="166" spans="2:80" x14ac:dyDescent="0.25">
      <c r="B166" s="13" t="s">
        <v>159</v>
      </c>
      <c r="C166" s="14" t="s">
        <v>174</v>
      </c>
      <c r="D166" s="13" t="s">
        <v>175</v>
      </c>
      <c r="E166" s="13" t="s">
        <v>176</v>
      </c>
      <c r="F166" s="11"/>
    </row>
    <row r="167" spans="2:80" x14ac:dyDescent="0.25">
      <c r="B167" s="105" t="s">
        <v>149</v>
      </c>
      <c r="C167" s="6" t="s">
        <v>149</v>
      </c>
      <c r="D167" s="105" t="s">
        <v>149</v>
      </c>
      <c r="E167" s="105" t="s">
        <v>149</v>
      </c>
    </row>
    <row r="170" spans="2:80" x14ac:dyDescent="0.25">
      <c r="B170" s="3" t="s">
        <v>177</v>
      </c>
      <c r="C170" s="15" t="s">
        <v>149</v>
      </c>
      <c r="D170" s="3"/>
      <c r="E170" s="3"/>
      <c r="F170" s="11"/>
      <c r="G170" s="11"/>
      <c r="H170" s="11"/>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row>
    <row r="172" spans="2:80" x14ac:dyDescent="0.25">
      <c r="B172" s="3" t="s">
        <v>178</v>
      </c>
    </row>
    <row r="174" spans="2:80" x14ac:dyDescent="0.25">
      <c r="B174" s="13" t="s">
        <v>179</v>
      </c>
      <c r="C174" s="14" t="s">
        <v>167</v>
      </c>
      <c r="D174" s="3"/>
    </row>
    <row r="175" spans="2:80" x14ac:dyDescent="0.25">
      <c r="B175" s="105" t="s">
        <v>149</v>
      </c>
      <c r="C175" s="6" t="s">
        <v>149</v>
      </c>
    </row>
    <row r="178" spans="2:80" x14ac:dyDescent="0.25">
      <c r="B178" s="13" t="s">
        <v>180</v>
      </c>
      <c r="C178" s="14" t="s">
        <v>181</v>
      </c>
      <c r="D178" s="3"/>
    </row>
    <row r="179" spans="2:80" x14ac:dyDescent="0.25">
      <c r="B179" s="105" t="s">
        <v>149</v>
      </c>
      <c r="C179" s="6" t="s">
        <v>149</v>
      </c>
    </row>
    <row r="182" spans="2:80" x14ac:dyDescent="0.25">
      <c r="B182" s="3" t="s">
        <v>182</v>
      </c>
    </row>
    <row r="185" spans="2:80" x14ac:dyDescent="0.25">
      <c r="B185" s="3" t="s">
        <v>183</v>
      </c>
    </row>
    <row r="187" spans="2:80" x14ac:dyDescent="0.25">
      <c r="B187" s="13" t="s">
        <v>159</v>
      </c>
      <c r="C187" s="14" t="s">
        <v>184</v>
      </c>
      <c r="D187" s="13" t="s">
        <v>174</v>
      </c>
      <c r="E187" s="13" t="s">
        <v>175</v>
      </c>
      <c r="F187" s="12" t="s">
        <v>176</v>
      </c>
      <c r="G187" s="11"/>
    </row>
    <row r="188" spans="2:80" x14ac:dyDescent="0.25">
      <c r="B188" s="105" t="s">
        <v>149</v>
      </c>
      <c r="C188" s="6" t="s">
        <v>149</v>
      </c>
      <c r="D188" s="105" t="s">
        <v>149</v>
      </c>
      <c r="E188" s="105" t="s">
        <v>149</v>
      </c>
      <c r="F188" s="10" t="s">
        <v>149</v>
      </c>
    </row>
    <row r="191" spans="2:80" x14ac:dyDescent="0.25">
      <c r="B191" s="3" t="s">
        <v>177</v>
      </c>
      <c r="C191" s="15" t="s">
        <v>149</v>
      </c>
      <c r="D191" s="3"/>
      <c r="E191" s="3"/>
      <c r="F191" s="11"/>
      <c r="G191" s="11"/>
      <c r="H191" s="11"/>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row>
    <row r="193" spans="2:7" x14ac:dyDescent="0.25">
      <c r="B193" s="3" t="s">
        <v>178</v>
      </c>
    </row>
    <row r="195" spans="2:7" x14ac:dyDescent="0.25">
      <c r="B195" s="13" t="s">
        <v>179</v>
      </c>
      <c r="C195" s="14" t="s">
        <v>167</v>
      </c>
      <c r="D195" s="3"/>
    </row>
    <row r="196" spans="2:7" x14ac:dyDescent="0.25">
      <c r="B196" s="105" t="s">
        <v>149</v>
      </c>
      <c r="C196" s="6" t="s">
        <v>149</v>
      </c>
    </row>
    <row r="199" spans="2:7" x14ac:dyDescent="0.25">
      <c r="B199" s="13" t="s">
        <v>180</v>
      </c>
      <c r="C199" s="14" t="s">
        <v>181</v>
      </c>
      <c r="D199" s="3"/>
    </row>
    <row r="200" spans="2:7" x14ac:dyDescent="0.25">
      <c r="B200" s="105" t="s">
        <v>149</v>
      </c>
      <c r="C200" s="6" t="s">
        <v>149</v>
      </c>
    </row>
    <row r="203" spans="2:7" x14ac:dyDescent="0.25">
      <c r="B203" s="3" t="s">
        <v>182</v>
      </c>
    </row>
    <row r="206" spans="2:7" x14ac:dyDescent="0.25">
      <c r="B206" s="3" t="s">
        <v>185</v>
      </c>
    </row>
    <row r="207" spans="2:7" x14ac:dyDescent="0.25">
      <c r="B207" s="13" t="s">
        <v>159</v>
      </c>
      <c r="C207" s="14" t="s">
        <v>186</v>
      </c>
      <c r="D207" s="13" t="s">
        <v>187</v>
      </c>
      <c r="E207" s="13" t="s">
        <v>188</v>
      </c>
      <c r="F207" s="12" t="s">
        <v>189</v>
      </c>
      <c r="G207" s="11"/>
    </row>
    <row r="208" spans="2:7" x14ac:dyDescent="0.25">
      <c r="B208" s="105" t="s">
        <v>149</v>
      </c>
      <c r="C208" s="6" t="s">
        <v>149</v>
      </c>
      <c r="D208" s="105" t="s">
        <v>149</v>
      </c>
      <c r="E208" s="105" t="s">
        <v>149</v>
      </c>
      <c r="F208" s="10" t="s">
        <v>149</v>
      </c>
    </row>
    <row r="209" spans="2:2" x14ac:dyDescent="0.25">
      <c r="B209" s="2" t="s">
        <v>190</v>
      </c>
    </row>
  </sheetData>
  <mergeCells count="3">
    <mergeCell ref="B1:E1"/>
    <mergeCell ref="C3:C7"/>
    <mergeCell ref="D3:D7"/>
  </mergeCells>
  <hyperlinks>
    <hyperlink ref="A1" location="Index!A1" display="Index" xr:uid="{451ED1DD-B10D-4A8A-87B5-1D940CFA2BD9}"/>
  </hyperlinks>
  <pageMargins left="0.7" right="0.7" top="0.75" bottom="0.75" header="0.3" footer="0.3"/>
  <pageSetup orientation="portrait"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A130B-150C-48AF-ACF0-F2534A964219}">
  <sheetPr codeName="Sheet21"/>
  <dimension ref="A1:CB175"/>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43</v>
      </c>
      <c r="C1" s="206"/>
      <c r="D1" s="206"/>
      <c r="E1" s="206"/>
    </row>
    <row r="3" spans="1:9" ht="15" customHeight="1" x14ac:dyDescent="0.25">
      <c r="B3" s="35" t="s">
        <v>191</v>
      </c>
      <c r="C3" s="207"/>
      <c r="D3" s="208"/>
    </row>
    <row r="4" spans="1:9" ht="15" customHeight="1" x14ac:dyDescent="0.25">
      <c r="B4" s="109" t="s">
        <v>192</v>
      </c>
      <c r="C4" s="207"/>
      <c r="D4" s="208"/>
    </row>
    <row r="5" spans="1:9" ht="15" customHeight="1" x14ac:dyDescent="0.25">
      <c r="B5" s="109" t="s">
        <v>115</v>
      </c>
      <c r="C5" s="207"/>
      <c r="D5" s="208"/>
    </row>
    <row r="6" spans="1:9" ht="15" customHeight="1" x14ac:dyDescent="0.25">
      <c r="B6" s="109" t="s">
        <v>193</v>
      </c>
      <c r="C6" s="207"/>
      <c r="D6" s="208"/>
    </row>
    <row r="7" spans="1:9" ht="22.5" customHeight="1" x14ac:dyDescent="0.25">
      <c r="B7" s="109" t="s">
        <v>194</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2550</v>
      </c>
      <c r="C15" s="4" t="s">
        <v>140</v>
      </c>
      <c r="D15" s="2" t="s">
        <v>225</v>
      </c>
      <c r="E15" s="2" t="s">
        <v>226</v>
      </c>
      <c r="F15" s="5">
        <v>11434598</v>
      </c>
      <c r="G15" s="5">
        <v>189917.24</v>
      </c>
      <c r="H15" s="5">
        <v>19.57</v>
      </c>
    </row>
    <row r="16" spans="1:9" x14ac:dyDescent="0.25">
      <c r="B16" s="2" t="s">
        <v>1983</v>
      </c>
      <c r="C16" s="4" t="s">
        <v>140</v>
      </c>
      <c r="D16" s="2" t="s">
        <v>225</v>
      </c>
      <c r="E16" s="2" t="s">
        <v>228</v>
      </c>
      <c r="F16" s="5">
        <v>3503873</v>
      </c>
      <c r="G16" s="5">
        <v>133706.04</v>
      </c>
      <c r="H16" s="5">
        <v>13.78</v>
      </c>
    </row>
    <row r="17" spans="2:8" x14ac:dyDescent="0.25">
      <c r="B17" s="2" t="s">
        <v>2631</v>
      </c>
      <c r="C17" s="4" t="s">
        <v>140</v>
      </c>
      <c r="D17" s="2" t="s">
        <v>225</v>
      </c>
      <c r="E17" s="2" t="s">
        <v>409</v>
      </c>
      <c r="F17" s="5">
        <v>6345933</v>
      </c>
      <c r="G17" s="5">
        <v>84632.54</v>
      </c>
      <c r="H17" s="5">
        <v>8.7200000000000006</v>
      </c>
    </row>
    <row r="18" spans="2:8" x14ac:dyDescent="0.25">
      <c r="B18" s="2" t="s">
        <v>2621</v>
      </c>
      <c r="C18" s="4" t="s">
        <v>140</v>
      </c>
      <c r="D18" s="2" t="s">
        <v>225</v>
      </c>
      <c r="E18" s="2" t="s">
        <v>395</v>
      </c>
      <c r="F18" s="5">
        <v>4983886</v>
      </c>
      <c r="G18" s="5">
        <v>78546.039999999994</v>
      </c>
      <c r="H18" s="5">
        <v>8.1</v>
      </c>
    </row>
    <row r="19" spans="2:8" x14ac:dyDescent="0.25">
      <c r="B19" s="2" t="s">
        <v>2634</v>
      </c>
      <c r="C19" s="4" t="s">
        <v>140</v>
      </c>
      <c r="D19" s="2" t="s">
        <v>225</v>
      </c>
      <c r="E19" s="2" t="s">
        <v>444</v>
      </c>
      <c r="F19" s="5">
        <v>1188062</v>
      </c>
      <c r="G19" s="5">
        <v>64732.15</v>
      </c>
      <c r="H19" s="5">
        <v>6.67</v>
      </c>
    </row>
    <row r="20" spans="2:8" x14ac:dyDescent="0.25">
      <c r="B20" s="2" t="s">
        <v>2573</v>
      </c>
      <c r="C20" s="4" t="s">
        <v>140</v>
      </c>
      <c r="D20" s="2" t="s">
        <v>225</v>
      </c>
      <c r="E20" s="2" t="s">
        <v>283</v>
      </c>
      <c r="F20" s="5">
        <v>10071381</v>
      </c>
      <c r="G20" s="5">
        <v>48156.31</v>
      </c>
      <c r="H20" s="5">
        <v>4.96</v>
      </c>
    </row>
    <row r="21" spans="2:8" x14ac:dyDescent="0.25">
      <c r="B21" s="2" t="s">
        <v>2711</v>
      </c>
      <c r="C21" s="4" t="s">
        <v>140</v>
      </c>
      <c r="D21" s="2" t="s">
        <v>278</v>
      </c>
      <c r="E21" s="2" t="s">
        <v>629</v>
      </c>
      <c r="F21" s="5">
        <v>28967000</v>
      </c>
      <c r="G21" s="5">
        <v>40423.449999999997</v>
      </c>
      <c r="H21" s="5">
        <v>4.17</v>
      </c>
    </row>
    <row r="22" spans="2:8" x14ac:dyDescent="0.25">
      <c r="B22" s="2" t="s">
        <v>1978</v>
      </c>
      <c r="C22" s="4" t="s">
        <v>140</v>
      </c>
      <c r="D22" s="2" t="s">
        <v>423</v>
      </c>
      <c r="E22" s="2" t="s">
        <v>424</v>
      </c>
      <c r="F22" s="5">
        <v>3142425</v>
      </c>
      <c r="G22" s="5">
        <v>31499.67</v>
      </c>
      <c r="H22" s="5">
        <v>3.25</v>
      </c>
    </row>
    <row r="23" spans="2:8" x14ac:dyDescent="0.25">
      <c r="B23" s="2" t="s">
        <v>2553</v>
      </c>
      <c r="C23" s="4" t="s">
        <v>140</v>
      </c>
      <c r="D23" s="2" t="s">
        <v>225</v>
      </c>
      <c r="E23" s="2" t="s">
        <v>237</v>
      </c>
      <c r="F23" s="5">
        <v>374596</v>
      </c>
      <c r="G23" s="5">
        <v>31290.57</v>
      </c>
      <c r="H23" s="5">
        <v>3.23</v>
      </c>
    </row>
    <row r="24" spans="2:8" x14ac:dyDescent="0.25">
      <c r="B24" s="2" t="s">
        <v>1959</v>
      </c>
      <c r="C24" s="4" t="s">
        <v>140</v>
      </c>
      <c r="D24" s="2" t="s">
        <v>436</v>
      </c>
      <c r="E24" s="2" t="s">
        <v>437</v>
      </c>
      <c r="F24" s="5">
        <v>1580043</v>
      </c>
      <c r="G24" s="5">
        <v>31186.89</v>
      </c>
      <c r="H24" s="5">
        <v>3.21</v>
      </c>
    </row>
    <row r="25" spans="2:8" x14ac:dyDescent="0.25">
      <c r="B25" s="2" t="s">
        <v>2723</v>
      </c>
      <c r="C25" s="4" t="s">
        <v>140</v>
      </c>
      <c r="D25" s="2" t="s">
        <v>225</v>
      </c>
      <c r="E25" s="2" t="s">
        <v>643</v>
      </c>
      <c r="F25" s="5">
        <v>3684992</v>
      </c>
      <c r="G25" s="5">
        <v>28300.74</v>
      </c>
      <c r="H25" s="5">
        <v>2.92</v>
      </c>
    </row>
    <row r="26" spans="2:8" x14ac:dyDescent="0.25">
      <c r="B26" s="2" t="s">
        <v>2862</v>
      </c>
      <c r="C26" s="4" t="s">
        <v>140</v>
      </c>
      <c r="D26" s="2" t="s">
        <v>313</v>
      </c>
      <c r="E26" s="2" t="s">
        <v>1019</v>
      </c>
      <c r="F26" s="5">
        <v>10123112</v>
      </c>
      <c r="G26" s="5">
        <v>20711.89</v>
      </c>
      <c r="H26" s="5">
        <v>2.13</v>
      </c>
    </row>
    <row r="27" spans="2:8" x14ac:dyDescent="0.25">
      <c r="B27" s="2" t="s">
        <v>2909</v>
      </c>
      <c r="C27" s="4" t="s">
        <v>140</v>
      </c>
      <c r="D27" s="2" t="s">
        <v>266</v>
      </c>
      <c r="E27" s="2" t="s">
        <v>1136</v>
      </c>
      <c r="F27" s="5">
        <v>760000</v>
      </c>
      <c r="G27" s="5">
        <v>17659.36</v>
      </c>
      <c r="H27" s="5">
        <v>1.82</v>
      </c>
    </row>
    <row r="28" spans="2:8" x14ac:dyDescent="0.25">
      <c r="B28" s="2" t="s">
        <v>2619</v>
      </c>
      <c r="C28" s="4" t="s">
        <v>140</v>
      </c>
      <c r="D28" s="2" t="s">
        <v>390</v>
      </c>
      <c r="E28" s="2" t="s">
        <v>391</v>
      </c>
      <c r="F28" s="5">
        <v>1469200</v>
      </c>
      <c r="G28" s="5">
        <v>17199.919999999998</v>
      </c>
      <c r="H28" s="5">
        <v>1.77</v>
      </c>
    </row>
    <row r="29" spans="2:8" x14ac:dyDescent="0.25">
      <c r="B29" s="2" t="s">
        <v>1973</v>
      </c>
      <c r="C29" s="4" t="s">
        <v>140</v>
      </c>
      <c r="D29" s="2" t="s">
        <v>225</v>
      </c>
      <c r="E29" s="2" t="s">
        <v>428</v>
      </c>
      <c r="F29" s="5">
        <v>1541202</v>
      </c>
      <c r="G29" s="5">
        <v>13097.13</v>
      </c>
      <c r="H29" s="5">
        <v>1.35</v>
      </c>
    </row>
    <row r="30" spans="2:8" x14ac:dyDescent="0.25">
      <c r="B30" s="2" t="s">
        <v>2910</v>
      </c>
      <c r="C30" s="4" t="s">
        <v>140</v>
      </c>
      <c r="D30" s="2" t="s">
        <v>225</v>
      </c>
      <c r="E30" s="2" t="s">
        <v>1137</v>
      </c>
      <c r="F30" s="5">
        <v>1965123</v>
      </c>
      <c r="G30" s="5">
        <v>11284.72</v>
      </c>
      <c r="H30" s="5">
        <v>1.1599999999999999</v>
      </c>
    </row>
    <row r="31" spans="2:8" x14ac:dyDescent="0.25">
      <c r="B31" s="2" t="s">
        <v>2724</v>
      </c>
      <c r="C31" s="4" t="s">
        <v>140</v>
      </c>
      <c r="D31" s="2" t="s">
        <v>225</v>
      </c>
      <c r="E31" s="2" t="s">
        <v>644</v>
      </c>
      <c r="F31" s="5">
        <v>1137460</v>
      </c>
      <c r="G31" s="5">
        <v>9650.7800000000007</v>
      </c>
      <c r="H31" s="5">
        <v>0.99</v>
      </c>
    </row>
    <row r="32" spans="2:8" x14ac:dyDescent="0.25">
      <c r="B32" s="2" t="s">
        <v>2770</v>
      </c>
      <c r="C32" s="4" t="s">
        <v>140</v>
      </c>
      <c r="D32" s="2" t="s">
        <v>240</v>
      </c>
      <c r="E32" s="2" t="s">
        <v>751</v>
      </c>
      <c r="F32" s="5">
        <v>205572</v>
      </c>
      <c r="G32" s="5">
        <v>9603.5</v>
      </c>
      <c r="H32" s="5">
        <v>0.99</v>
      </c>
    </row>
    <row r="33" spans="2:8" x14ac:dyDescent="0.25">
      <c r="B33" s="2" t="s">
        <v>2712</v>
      </c>
      <c r="C33" s="4" t="s">
        <v>140</v>
      </c>
      <c r="D33" s="2" t="s">
        <v>278</v>
      </c>
      <c r="E33" s="2" t="s">
        <v>630</v>
      </c>
      <c r="F33" s="5">
        <v>169830</v>
      </c>
      <c r="G33" s="5">
        <v>8545.25</v>
      </c>
      <c r="H33" s="5">
        <v>0.88</v>
      </c>
    </row>
    <row r="34" spans="2:8" x14ac:dyDescent="0.25">
      <c r="B34" s="2" t="s">
        <v>2674</v>
      </c>
      <c r="C34" s="4" t="s">
        <v>140</v>
      </c>
      <c r="D34" s="2" t="s">
        <v>240</v>
      </c>
      <c r="E34" s="2" t="s">
        <v>552</v>
      </c>
      <c r="F34" s="5">
        <v>205694</v>
      </c>
      <c r="G34" s="5">
        <v>8516.5499999999993</v>
      </c>
      <c r="H34" s="5">
        <v>0.88</v>
      </c>
    </row>
    <row r="35" spans="2:8" x14ac:dyDescent="0.25">
      <c r="B35" s="2" t="s">
        <v>2714</v>
      </c>
      <c r="C35" s="4" t="s">
        <v>140</v>
      </c>
      <c r="D35" s="2" t="s">
        <v>390</v>
      </c>
      <c r="E35" s="2" t="s">
        <v>634</v>
      </c>
      <c r="F35" s="5">
        <v>486700</v>
      </c>
      <c r="G35" s="5">
        <v>8454.2199999999993</v>
      </c>
      <c r="H35" s="5">
        <v>0.87</v>
      </c>
    </row>
    <row r="36" spans="2:8" x14ac:dyDescent="0.25">
      <c r="B36" s="2" t="s">
        <v>2911</v>
      </c>
      <c r="C36" s="4" t="s">
        <v>140</v>
      </c>
      <c r="D36" s="2" t="s">
        <v>225</v>
      </c>
      <c r="E36" s="2" t="s">
        <v>1138</v>
      </c>
      <c r="F36" s="5">
        <v>247739</v>
      </c>
      <c r="G36" s="5">
        <v>7057.71</v>
      </c>
      <c r="H36" s="5">
        <v>0.73</v>
      </c>
    </row>
    <row r="37" spans="2:8" x14ac:dyDescent="0.25">
      <c r="B37" s="2" t="s">
        <v>2717</v>
      </c>
      <c r="C37" s="4" t="s">
        <v>140</v>
      </c>
      <c r="D37" s="2" t="s">
        <v>225</v>
      </c>
      <c r="E37" s="2" t="s">
        <v>637</v>
      </c>
      <c r="F37" s="5">
        <v>110000</v>
      </c>
      <c r="G37" s="5">
        <v>6875.11</v>
      </c>
      <c r="H37" s="5">
        <v>0.71</v>
      </c>
    </row>
    <row r="38" spans="2:8" x14ac:dyDescent="0.25">
      <c r="B38" s="2" t="s">
        <v>2720</v>
      </c>
      <c r="C38" s="4" t="s">
        <v>140</v>
      </c>
      <c r="D38" s="2" t="s">
        <v>225</v>
      </c>
      <c r="E38" s="2" t="s">
        <v>640</v>
      </c>
      <c r="F38" s="5">
        <v>227249</v>
      </c>
      <c r="G38" s="5">
        <v>5905.07</v>
      </c>
      <c r="H38" s="5">
        <v>0.61</v>
      </c>
    </row>
    <row r="39" spans="2:8" x14ac:dyDescent="0.25">
      <c r="B39" s="2" t="s">
        <v>2721</v>
      </c>
      <c r="C39" s="4" t="s">
        <v>140</v>
      </c>
      <c r="D39" s="2" t="s">
        <v>436</v>
      </c>
      <c r="E39" s="2" t="s">
        <v>641</v>
      </c>
      <c r="F39" s="5">
        <v>105154</v>
      </c>
      <c r="G39" s="5">
        <v>5871.75</v>
      </c>
      <c r="H39" s="5">
        <v>0.61</v>
      </c>
    </row>
    <row r="40" spans="2:8" x14ac:dyDescent="0.25">
      <c r="B40" s="2" t="s">
        <v>2589</v>
      </c>
      <c r="C40" s="4" t="s">
        <v>140</v>
      </c>
      <c r="D40" s="2" t="s">
        <v>313</v>
      </c>
      <c r="E40" s="2" t="s">
        <v>323</v>
      </c>
      <c r="F40" s="5">
        <v>3263343</v>
      </c>
      <c r="G40" s="5">
        <v>5869.12</v>
      </c>
      <c r="H40" s="5">
        <v>0.6</v>
      </c>
    </row>
    <row r="41" spans="2:8" x14ac:dyDescent="0.25">
      <c r="B41" s="2" t="s">
        <v>2570</v>
      </c>
      <c r="C41" s="4" t="s">
        <v>140</v>
      </c>
      <c r="D41" s="2" t="s">
        <v>225</v>
      </c>
      <c r="E41" s="2" t="s">
        <v>276</v>
      </c>
      <c r="F41" s="5">
        <v>349400</v>
      </c>
      <c r="G41" s="5">
        <v>5418.5</v>
      </c>
      <c r="H41" s="5">
        <v>0.56000000000000005</v>
      </c>
    </row>
    <row r="42" spans="2:8" x14ac:dyDescent="0.25">
      <c r="B42" s="2" t="s">
        <v>2672</v>
      </c>
      <c r="C42" s="4" t="s">
        <v>140</v>
      </c>
      <c r="D42" s="2" t="s">
        <v>332</v>
      </c>
      <c r="E42" s="2" t="s">
        <v>550</v>
      </c>
      <c r="F42" s="5">
        <v>10490</v>
      </c>
      <c r="G42" s="5">
        <v>4058.32</v>
      </c>
      <c r="H42" s="5">
        <v>0.42</v>
      </c>
    </row>
    <row r="43" spans="2:8" x14ac:dyDescent="0.25">
      <c r="B43" s="2" t="s">
        <v>318</v>
      </c>
      <c r="C43" s="4" t="s">
        <v>140</v>
      </c>
      <c r="D43" s="2" t="s">
        <v>319</v>
      </c>
      <c r="E43" s="2" t="s">
        <v>320</v>
      </c>
      <c r="F43" s="5">
        <v>268803</v>
      </c>
      <c r="G43" s="5">
        <v>3754.51</v>
      </c>
      <c r="H43" s="5">
        <v>0.39</v>
      </c>
    </row>
    <row r="44" spans="2:8" x14ac:dyDescent="0.25">
      <c r="B44" s="2" t="s">
        <v>692</v>
      </c>
      <c r="C44" s="4" t="s">
        <v>140</v>
      </c>
      <c r="D44" s="2" t="s">
        <v>280</v>
      </c>
      <c r="E44" s="2" t="s">
        <v>693</v>
      </c>
      <c r="F44" s="5">
        <v>2000000</v>
      </c>
      <c r="G44" s="5">
        <v>3574</v>
      </c>
      <c r="H44" s="5">
        <v>0.37</v>
      </c>
    </row>
    <row r="45" spans="2:8" x14ac:dyDescent="0.25">
      <c r="B45" s="2" t="s">
        <v>2912</v>
      </c>
      <c r="C45" s="4" t="s">
        <v>140</v>
      </c>
      <c r="D45" s="2" t="s">
        <v>225</v>
      </c>
      <c r="E45" s="2" t="s">
        <v>1139</v>
      </c>
      <c r="F45" s="5">
        <v>347819</v>
      </c>
      <c r="G45" s="5">
        <v>1636.66</v>
      </c>
      <c r="H45" s="5">
        <v>0.17</v>
      </c>
    </row>
    <row r="46" spans="2:8" x14ac:dyDescent="0.25">
      <c r="B46" s="2" t="s">
        <v>2913</v>
      </c>
      <c r="C46" s="4" t="s">
        <v>140</v>
      </c>
      <c r="D46" s="2" t="s">
        <v>225</v>
      </c>
      <c r="E46" s="2" t="s">
        <v>1140</v>
      </c>
      <c r="F46" s="5">
        <v>137618</v>
      </c>
      <c r="G46" s="5">
        <v>1097.0899999999999</v>
      </c>
      <c r="H46" s="5">
        <v>0.11</v>
      </c>
    </row>
    <row r="47" spans="2:8" x14ac:dyDescent="0.25">
      <c r="B47" s="2" t="s">
        <v>2637</v>
      </c>
      <c r="C47" s="4" t="s">
        <v>140</v>
      </c>
      <c r="D47" s="2" t="s">
        <v>278</v>
      </c>
      <c r="E47" s="2" t="s">
        <v>454</v>
      </c>
      <c r="F47" s="5">
        <v>34857</v>
      </c>
      <c r="G47" s="5">
        <v>193.44</v>
      </c>
      <c r="H47" s="5">
        <v>0.02</v>
      </c>
    </row>
    <row r="48" spans="2:8" x14ac:dyDescent="0.25">
      <c r="B48" s="3" t="s">
        <v>200</v>
      </c>
      <c r="C48" s="15"/>
      <c r="D48" s="3"/>
      <c r="E48" s="3"/>
      <c r="F48" s="11"/>
      <c r="G48" s="11">
        <f>SUM(G12:G47)</f>
        <v>938426.23999999987</v>
      </c>
      <c r="H48" s="11">
        <f>SUM(H12:H47)</f>
        <v>96.719999999999956</v>
      </c>
    </row>
    <row r="49" spans="2:8" x14ac:dyDescent="0.25">
      <c r="B49" s="3" t="s">
        <v>201</v>
      </c>
      <c r="C49" s="15"/>
      <c r="D49" s="3"/>
      <c r="E49" s="3"/>
      <c r="F49" s="11"/>
      <c r="G49" s="11">
        <v>22097</v>
      </c>
      <c r="H49" s="11">
        <v>2.2799999999999998</v>
      </c>
    </row>
    <row r="50" spans="2:8" x14ac:dyDescent="0.25">
      <c r="B50" s="3" t="s">
        <v>142</v>
      </c>
      <c r="C50" s="15"/>
      <c r="D50" s="3"/>
      <c r="E50" s="3"/>
      <c r="F50" s="11"/>
      <c r="G50" s="11">
        <v>960523.24</v>
      </c>
      <c r="H50" s="11">
        <v>99</v>
      </c>
    </row>
    <row r="51" spans="2:8" x14ac:dyDescent="0.25">
      <c r="B51" s="3" t="s">
        <v>143</v>
      </c>
      <c r="C51" s="15"/>
      <c r="D51" s="3"/>
      <c r="E51" s="3"/>
      <c r="F51" s="11"/>
      <c r="G51" s="11">
        <v>9685.308197329985</v>
      </c>
      <c r="H51" s="11">
        <v>1</v>
      </c>
    </row>
    <row r="52" spans="2:8" x14ac:dyDescent="0.25">
      <c r="B52" s="3" t="s">
        <v>144</v>
      </c>
      <c r="C52" s="15"/>
      <c r="D52" s="3"/>
      <c r="E52" s="3"/>
      <c r="F52" s="11"/>
      <c r="G52" s="11">
        <v>970208.54819732998</v>
      </c>
      <c r="H52" s="11">
        <v>100</v>
      </c>
    </row>
    <row r="53" spans="2:8" x14ac:dyDescent="0.25">
      <c r="B53" s="2" t="s">
        <v>145</v>
      </c>
    </row>
    <row r="54" spans="2:8" x14ac:dyDescent="0.25">
      <c r="B54" s="3" t="s">
        <v>146</v>
      </c>
    </row>
    <row r="55" spans="2:8" x14ac:dyDescent="0.25">
      <c r="B55" s="3" t="s">
        <v>147</v>
      </c>
      <c r="C55" s="4" t="s">
        <v>148</v>
      </c>
    </row>
    <row r="56" spans="2:8" x14ac:dyDescent="0.25">
      <c r="B56" s="3" t="s">
        <v>150</v>
      </c>
      <c r="C56" s="4" t="s">
        <v>149</v>
      </c>
    </row>
    <row r="57" spans="2:8" x14ac:dyDescent="0.25">
      <c r="B57" s="3" t="s">
        <v>202</v>
      </c>
      <c r="C57" s="4" t="s">
        <v>149</v>
      </c>
    </row>
    <row r="58" spans="2:8" x14ac:dyDescent="0.25">
      <c r="B58" s="3" t="s">
        <v>151</v>
      </c>
      <c r="C58" s="4" t="s">
        <v>152</v>
      </c>
    </row>
    <row r="59" spans="2:8" x14ac:dyDescent="0.25">
      <c r="B59" s="3" t="s">
        <v>1141</v>
      </c>
      <c r="C59" s="15"/>
    </row>
    <row r="60" spans="2:8" x14ac:dyDescent="0.25">
      <c r="B60" s="3" t="s">
        <v>1142</v>
      </c>
      <c r="C60" s="15"/>
    </row>
    <row r="61" spans="2:8" x14ac:dyDescent="0.25">
      <c r="B61" s="3" t="s">
        <v>1143</v>
      </c>
      <c r="C61" s="15"/>
    </row>
    <row r="62" spans="2:8" x14ac:dyDescent="0.25">
      <c r="B62" s="3" t="s">
        <v>1144</v>
      </c>
      <c r="C62" s="15"/>
    </row>
    <row r="63" spans="2:8" x14ac:dyDescent="0.25">
      <c r="B63" s="3" t="s">
        <v>1145</v>
      </c>
      <c r="C63" s="15"/>
    </row>
    <row r="64" spans="2:8" x14ac:dyDescent="0.25">
      <c r="B64" s="3" t="s">
        <v>1146</v>
      </c>
      <c r="C64" s="15"/>
    </row>
    <row r="65" spans="2:3" x14ac:dyDescent="0.25">
      <c r="B65" s="3" t="s">
        <v>1147</v>
      </c>
      <c r="C65" s="15"/>
    </row>
    <row r="66" spans="2:3" x14ac:dyDescent="0.25">
      <c r="B66" s="3" t="s">
        <v>1148</v>
      </c>
      <c r="C66" s="15"/>
    </row>
    <row r="67" spans="2:3" x14ac:dyDescent="0.25">
      <c r="B67" s="3" t="s">
        <v>3432</v>
      </c>
      <c r="C67" s="15"/>
    </row>
    <row r="68" spans="2:3" x14ac:dyDescent="0.25">
      <c r="B68" s="2" t="s">
        <v>153</v>
      </c>
    </row>
    <row r="69" spans="2:3" x14ac:dyDescent="0.25">
      <c r="B69" s="194" t="s">
        <v>204</v>
      </c>
    </row>
    <row r="70" spans="2:3" x14ac:dyDescent="0.25">
      <c r="B70" s="194" t="s">
        <v>3513</v>
      </c>
    </row>
    <row r="71" spans="2:3" x14ac:dyDescent="0.25">
      <c r="B71" s="194" t="s">
        <v>3514</v>
      </c>
    </row>
    <row r="73" spans="2:3" x14ac:dyDescent="0.25">
      <c r="B73" s="13" t="s">
        <v>2546</v>
      </c>
      <c r="C73" s="14"/>
    </row>
    <row r="74" spans="2:3" ht="30" x14ac:dyDescent="0.25">
      <c r="B74" s="13" t="s">
        <v>205</v>
      </c>
      <c r="C74" s="153" t="s">
        <v>206</v>
      </c>
    </row>
    <row r="75" spans="2:3" x14ac:dyDescent="0.25">
      <c r="B75" s="105" t="s">
        <v>207</v>
      </c>
      <c r="C75" s="111" t="s">
        <v>3515</v>
      </c>
    </row>
    <row r="76" spans="2:3" x14ac:dyDescent="0.25">
      <c r="B76" s="105" t="s">
        <v>208</v>
      </c>
      <c r="C76" s="111" t="s">
        <v>3515</v>
      </c>
    </row>
    <row r="77" spans="2:3" x14ac:dyDescent="0.25">
      <c r="B77" s="105" t="s">
        <v>209</v>
      </c>
      <c r="C77" s="111" t="s">
        <v>3515</v>
      </c>
    </row>
    <row r="78" spans="2:3" x14ac:dyDescent="0.25">
      <c r="B78" s="105" t="s">
        <v>210</v>
      </c>
      <c r="C78" s="111" t="s">
        <v>3515</v>
      </c>
    </row>
    <row r="79" spans="2:3" x14ac:dyDescent="0.25">
      <c r="B79" s="105" t="s">
        <v>211</v>
      </c>
      <c r="C79" s="111" t="s">
        <v>3515</v>
      </c>
    </row>
    <row r="80" spans="2:3" x14ac:dyDescent="0.25">
      <c r="B80" s="105" t="s">
        <v>212</v>
      </c>
      <c r="C80" s="111" t="s">
        <v>3515</v>
      </c>
    </row>
    <row r="81" spans="2:7" x14ac:dyDescent="0.25">
      <c r="B81" s="13" t="s">
        <v>213</v>
      </c>
      <c r="C81" s="111" t="s">
        <v>3515</v>
      </c>
    </row>
    <row r="83" spans="2:7" x14ac:dyDescent="0.25">
      <c r="B83" s="105" t="s">
        <v>154</v>
      </c>
      <c r="C83" s="6"/>
      <c r="D83" s="105"/>
    </row>
    <row r="84" spans="2:7" ht="30" x14ac:dyDescent="0.25">
      <c r="B84" s="7" t="s">
        <v>155</v>
      </c>
      <c r="C84" s="8" t="s">
        <v>156</v>
      </c>
      <c r="D84" s="7" t="s">
        <v>157</v>
      </c>
    </row>
    <row r="85" spans="2:7" x14ac:dyDescent="0.25">
      <c r="B85" s="105" t="s">
        <v>149</v>
      </c>
      <c r="C85" s="6" t="s">
        <v>149</v>
      </c>
      <c r="D85" s="105" t="s">
        <v>149</v>
      </c>
    </row>
    <row r="87" spans="2:7" x14ac:dyDescent="0.25">
      <c r="B87" s="13" t="s">
        <v>158</v>
      </c>
      <c r="C87" s="23">
        <v>45322</v>
      </c>
      <c r="D87" s="105"/>
      <c r="E87" s="16"/>
      <c r="F87" s="22"/>
    </row>
    <row r="88" spans="2:7" x14ac:dyDescent="0.25">
      <c r="B88" s="13" t="s">
        <v>159</v>
      </c>
      <c r="C88" s="14" t="s">
        <v>160</v>
      </c>
      <c r="D88" s="13" t="s">
        <v>161</v>
      </c>
      <c r="E88" s="17" t="s">
        <v>162</v>
      </c>
      <c r="F88" s="12" t="s">
        <v>163</v>
      </c>
      <c r="G88" s="11"/>
    </row>
    <row r="89" spans="2:7" x14ac:dyDescent="0.25">
      <c r="B89" s="20" t="s">
        <v>149</v>
      </c>
      <c r="C89" s="21" t="s">
        <v>149</v>
      </c>
      <c r="D89" s="20" t="s">
        <v>149</v>
      </c>
      <c r="E89" s="19" t="s">
        <v>149</v>
      </c>
      <c r="F89" s="18" t="s">
        <v>149</v>
      </c>
    </row>
    <row r="92" spans="2:7" x14ac:dyDescent="0.25">
      <c r="B92" s="3" t="s">
        <v>164</v>
      </c>
    </row>
    <row r="93" spans="2:7" x14ac:dyDescent="0.25">
      <c r="B93" s="3"/>
    </row>
    <row r="94" spans="2:7" x14ac:dyDescent="0.25">
      <c r="B94" s="3" t="s">
        <v>165</v>
      </c>
    </row>
    <row r="95" spans="2:7" x14ac:dyDescent="0.25">
      <c r="B95" s="13" t="s">
        <v>166</v>
      </c>
      <c r="C95" s="14" t="s">
        <v>167</v>
      </c>
      <c r="D95" s="3"/>
    </row>
    <row r="96" spans="2:7" x14ac:dyDescent="0.25">
      <c r="B96" s="105" t="s">
        <v>149</v>
      </c>
      <c r="C96" s="6" t="s">
        <v>149</v>
      </c>
    </row>
    <row r="98" spans="2:7" x14ac:dyDescent="0.25">
      <c r="B98" s="13" t="s">
        <v>168</v>
      </c>
      <c r="C98" s="14" t="s">
        <v>167</v>
      </c>
    </row>
    <row r="99" spans="2:7" x14ac:dyDescent="0.25">
      <c r="B99" s="105" t="s">
        <v>149</v>
      </c>
      <c r="C99" s="6" t="s">
        <v>149</v>
      </c>
    </row>
    <row r="101" spans="2:7" x14ac:dyDescent="0.25">
      <c r="B101" s="13" t="s">
        <v>149</v>
      </c>
      <c r="C101" s="14" t="s">
        <v>149</v>
      </c>
    </row>
    <row r="102" spans="2:7" x14ac:dyDescent="0.25">
      <c r="B102" s="105" t="s">
        <v>149</v>
      </c>
      <c r="C102" s="6" t="s">
        <v>149</v>
      </c>
    </row>
    <row r="104" spans="2:7" x14ac:dyDescent="0.25">
      <c r="B104" s="17" t="s">
        <v>169</v>
      </c>
      <c r="C104" s="14" t="s">
        <v>170</v>
      </c>
    </row>
    <row r="105" spans="2:7" x14ac:dyDescent="0.25">
      <c r="B105" s="16" t="s">
        <v>149</v>
      </c>
      <c r="C105" s="6" t="s">
        <v>149</v>
      </c>
    </row>
    <row r="107" spans="2:7" x14ac:dyDescent="0.25">
      <c r="B107" s="13" t="s">
        <v>171</v>
      </c>
      <c r="C107" s="14" t="s">
        <v>149</v>
      </c>
    </row>
    <row r="109" spans="2:7" x14ac:dyDescent="0.25">
      <c r="B109" s="13" t="s">
        <v>172</v>
      </c>
      <c r="C109" s="23">
        <v>45322</v>
      </c>
      <c r="D109" s="105"/>
      <c r="E109" s="16"/>
      <c r="F109" s="22"/>
    </row>
    <row r="110" spans="2:7" x14ac:dyDescent="0.25">
      <c r="B110" s="13" t="s">
        <v>159</v>
      </c>
      <c r="C110" s="14" t="s">
        <v>160</v>
      </c>
      <c r="D110" s="13" t="s">
        <v>161</v>
      </c>
      <c r="E110" s="17" t="s">
        <v>162</v>
      </c>
      <c r="F110" s="12" t="s">
        <v>163</v>
      </c>
      <c r="G110" s="11"/>
    </row>
    <row r="111" spans="2:7" x14ac:dyDescent="0.25">
      <c r="B111" s="20" t="s">
        <v>149</v>
      </c>
      <c r="C111" s="21" t="s">
        <v>149</v>
      </c>
      <c r="D111" s="20" t="s">
        <v>149</v>
      </c>
      <c r="E111" s="19" t="s">
        <v>149</v>
      </c>
      <c r="F111" s="18" t="s">
        <v>149</v>
      </c>
    </row>
    <row r="112" spans="2:7" x14ac:dyDescent="0.25">
      <c r="B112" s="3" t="s">
        <v>164</v>
      </c>
    </row>
    <row r="113" spans="2:4" x14ac:dyDescent="0.25">
      <c r="B113" s="3"/>
    </row>
    <row r="114" spans="2:4" x14ac:dyDescent="0.25">
      <c r="B114" s="3" t="s">
        <v>165</v>
      </c>
    </row>
    <row r="115" spans="2:4" x14ac:dyDescent="0.25">
      <c r="B115" s="13" t="s">
        <v>166</v>
      </c>
      <c r="C115" s="14" t="s">
        <v>167</v>
      </c>
      <c r="D115" s="3"/>
    </row>
    <row r="116" spans="2:4" x14ac:dyDescent="0.25">
      <c r="B116" s="105" t="s">
        <v>149</v>
      </c>
      <c r="C116" s="6" t="s">
        <v>149</v>
      </c>
    </row>
    <row r="118" spans="2:4" x14ac:dyDescent="0.25">
      <c r="B118" s="13" t="s">
        <v>168</v>
      </c>
      <c r="C118" s="14" t="s">
        <v>167</v>
      </c>
    </row>
    <row r="119" spans="2:4" x14ac:dyDescent="0.25">
      <c r="B119" s="105" t="s">
        <v>149</v>
      </c>
      <c r="C119" s="6" t="s">
        <v>149</v>
      </c>
    </row>
    <row r="121" spans="2:4" x14ac:dyDescent="0.25">
      <c r="B121" s="13" t="s">
        <v>149</v>
      </c>
      <c r="C121" s="14" t="s">
        <v>149</v>
      </c>
    </row>
    <row r="122" spans="2:4" x14ac:dyDescent="0.25">
      <c r="B122" s="105" t="s">
        <v>149</v>
      </c>
      <c r="C122" s="6" t="s">
        <v>149</v>
      </c>
    </row>
    <row r="124" spans="2:4" x14ac:dyDescent="0.25">
      <c r="B124" s="17" t="s">
        <v>169</v>
      </c>
      <c r="C124" s="14" t="s">
        <v>170</v>
      </c>
    </row>
    <row r="125" spans="2:4" x14ac:dyDescent="0.25">
      <c r="B125" s="16" t="s">
        <v>149</v>
      </c>
      <c r="C125" s="6" t="s">
        <v>149</v>
      </c>
    </row>
    <row r="127" spans="2:4" x14ac:dyDescent="0.25">
      <c r="B127" s="13" t="s">
        <v>171</v>
      </c>
      <c r="C127" s="14" t="s">
        <v>149</v>
      </c>
    </row>
    <row r="130" spans="2:80" x14ac:dyDescent="0.25">
      <c r="B130" s="3" t="s">
        <v>173</v>
      </c>
    </row>
    <row r="132" spans="2:80" x14ac:dyDescent="0.25">
      <c r="B132" s="13" t="s">
        <v>159</v>
      </c>
      <c r="C132" s="14" t="s">
        <v>174</v>
      </c>
      <c r="D132" s="13" t="s">
        <v>175</v>
      </c>
      <c r="E132" s="13" t="s">
        <v>176</v>
      </c>
      <c r="F132" s="11"/>
    </row>
    <row r="133" spans="2:80" x14ac:dyDescent="0.25">
      <c r="B133" s="105" t="s">
        <v>149</v>
      </c>
      <c r="C133" s="6" t="s">
        <v>149</v>
      </c>
      <c r="D133" s="105" t="s">
        <v>149</v>
      </c>
      <c r="E133" s="105" t="s">
        <v>149</v>
      </c>
    </row>
    <row r="136" spans="2:80" x14ac:dyDescent="0.25">
      <c r="B136" s="3" t="s">
        <v>177</v>
      </c>
      <c r="C136" s="15" t="s">
        <v>149</v>
      </c>
      <c r="D136" s="3"/>
      <c r="E136" s="3"/>
      <c r="F136" s="11"/>
      <c r="G136" s="11"/>
      <c r="H136" s="11"/>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row>
    <row r="138" spans="2:80" x14ac:dyDescent="0.25">
      <c r="B138" s="3" t="s">
        <v>178</v>
      </c>
    </row>
    <row r="140" spans="2:80" x14ac:dyDescent="0.25">
      <c r="B140" s="13" t="s">
        <v>179</v>
      </c>
      <c r="C140" s="14" t="s">
        <v>167</v>
      </c>
      <c r="D140" s="3"/>
    </row>
    <row r="141" spans="2:80" x14ac:dyDescent="0.25">
      <c r="B141" s="105" t="s">
        <v>149</v>
      </c>
      <c r="C141" s="6" t="s">
        <v>149</v>
      </c>
    </row>
    <row r="144" spans="2:80" x14ac:dyDescent="0.25">
      <c r="B144" s="13" t="s">
        <v>180</v>
      </c>
      <c r="C144" s="14" t="s">
        <v>181</v>
      </c>
      <c r="D144" s="3"/>
    </row>
    <row r="145" spans="2:80" x14ac:dyDescent="0.25">
      <c r="B145" s="105" t="s">
        <v>149</v>
      </c>
      <c r="C145" s="6" t="s">
        <v>149</v>
      </c>
    </row>
    <row r="148" spans="2:80" x14ac:dyDescent="0.25">
      <c r="B148" s="3" t="s">
        <v>182</v>
      </c>
    </row>
    <row r="151" spans="2:80" x14ac:dyDescent="0.25">
      <c r="B151" s="3" t="s">
        <v>183</v>
      </c>
    </row>
    <row r="153" spans="2:80" x14ac:dyDescent="0.25">
      <c r="B153" s="13" t="s">
        <v>159</v>
      </c>
      <c r="C153" s="14" t="s">
        <v>184</v>
      </c>
      <c r="D153" s="13" t="s">
        <v>174</v>
      </c>
      <c r="E153" s="13" t="s">
        <v>175</v>
      </c>
      <c r="F153" s="12" t="s">
        <v>176</v>
      </c>
      <c r="G153" s="11"/>
    </row>
    <row r="154" spans="2:80" x14ac:dyDescent="0.25">
      <c r="B154" s="105" t="s">
        <v>149</v>
      </c>
      <c r="C154" s="6" t="s">
        <v>149</v>
      </c>
      <c r="D154" s="105" t="s">
        <v>149</v>
      </c>
      <c r="E154" s="105" t="s">
        <v>149</v>
      </c>
      <c r="F154" s="10" t="s">
        <v>149</v>
      </c>
    </row>
    <row r="157" spans="2:80" x14ac:dyDescent="0.25">
      <c r="B157" s="3" t="s">
        <v>177</v>
      </c>
      <c r="C157" s="15" t="s">
        <v>149</v>
      </c>
      <c r="D157" s="3"/>
      <c r="E157" s="3"/>
      <c r="F157" s="11"/>
      <c r="G157" s="11"/>
      <c r="H157" s="11"/>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row>
    <row r="159" spans="2:80" x14ac:dyDescent="0.25">
      <c r="B159" s="3" t="s">
        <v>178</v>
      </c>
    </row>
    <row r="161" spans="2:7" x14ac:dyDescent="0.25">
      <c r="B161" s="13" t="s">
        <v>179</v>
      </c>
      <c r="C161" s="14" t="s">
        <v>167</v>
      </c>
      <c r="D161" s="3"/>
    </row>
    <row r="162" spans="2:7" x14ac:dyDescent="0.25">
      <c r="B162" s="105" t="s">
        <v>149</v>
      </c>
      <c r="C162" s="6" t="s">
        <v>149</v>
      </c>
    </row>
    <row r="165" spans="2:7" x14ac:dyDescent="0.25">
      <c r="B165" s="13" t="s">
        <v>180</v>
      </c>
      <c r="C165" s="14" t="s">
        <v>181</v>
      </c>
      <c r="D165" s="3"/>
    </row>
    <row r="166" spans="2:7" x14ac:dyDescent="0.25">
      <c r="B166" s="105" t="s">
        <v>149</v>
      </c>
      <c r="C166" s="6" t="s">
        <v>149</v>
      </c>
    </row>
    <row r="169" spans="2:7" x14ac:dyDescent="0.25">
      <c r="B169" s="3" t="s">
        <v>182</v>
      </c>
    </row>
    <row r="172" spans="2:7" x14ac:dyDescent="0.25">
      <c r="B172" s="3" t="s">
        <v>185</v>
      </c>
    </row>
    <row r="173" spans="2:7" x14ac:dyDescent="0.25">
      <c r="B173" s="13" t="s">
        <v>159</v>
      </c>
      <c r="C173" s="14" t="s">
        <v>186</v>
      </c>
      <c r="D173" s="13" t="s">
        <v>187</v>
      </c>
      <c r="E173" s="13" t="s">
        <v>188</v>
      </c>
      <c r="F173" s="12" t="s">
        <v>189</v>
      </c>
      <c r="G173" s="11"/>
    </row>
    <row r="174" spans="2:7" x14ac:dyDescent="0.25">
      <c r="B174" s="105" t="s">
        <v>149</v>
      </c>
      <c r="C174" s="6" t="s">
        <v>149</v>
      </c>
      <c r="D174" s="105" t="s">
        <v>149</v>
      </c>
      <c r="E174" s="105" t="s">
        <v>149</v>
      </c>
      <c r="F174" s="10" t="s">
        <v>149</v>
      </c>
    </row>
    <row r="175" spans="2:7" x14ac:dyDescent="0.25">
      <c r="B175" s="2" t="s">
        <v>190</v>
      </c>
    </row>
  </sheetData>
  <mergeCells count="3">
    <mergeCell ref="B1:E1"/>
    <mergeCell ref="C3:C7"/>
    <mergeCell ref="D3:D7"/>
  </mergeCells>
  <hyperlinks>
    <hyperlink ref="A1" location="Index!A1" display="Index" xr:uid="{FA48DF26-0430-473D-93EF-8B1E2570E06B}"/>
  </hyperlinks>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164C8-52C6-4D4C-BD41-423741204C47}">
  <sheetPr codeName="Sheet20"/>
  <dimension ref="A1:CB213"/>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41</v>
      </c>
      <c r="C1" s="206"/>
      <c r="D1" s="206"/>
      <c r="E1" s="206"/>
    </row>
    <row r="3" spans="1:9" ht="15" customHeight="1" x14ac:dyDescent="0.25">
      <c r="B3" s="35" t="s">
        <v>1149</v>
      </c>
      <c r="C3" s="207"/>
      <c r="D3" s="208"/>
    </row>
    <row r="4" spans="1:9" ht="15" customHeight="1" x14ac:dyDescent="0.25">
      <c r="B4" s="109" t="s">
        <v>1150</v>
      </c>
      <c r="C4" s="207"/>
      <c r="D4" s="208"/>
    </row>
    <row r="5" spans="1:9" ht="15" customHeight="1" x14ac:dyDescent="0.25">
      <c r="B5" s="109" t="s">
        <v>115</v>
      </c>
      <c r="C5" s="207"/>
      <c r="D5" s="208"/>
    </row>
    <row r="6" spans="1:9" ht="15" customHeight="1" x14ac:dyDescent="0.25">
      <c r="B6" s="109" t="s">
        <v>193</v>
      </c>
      <c r="C6" s="207"/>
      <c r="D6" s="208"/>
    </row>
    <row r="7" spans="1:9" ht="45" customHeight="1" x14ac:dyDescent="0.25">
      <c r="B7" s="109" t="s">
        <v>1151</v>
      </c>
      <c r="C7" s="207"/>
      <c r="D7" s="208"/>
    </row>
    <row r="8" spans="1:9" ht="30"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1986</v>
      </c>
      <c r="C15" s="4" t="s">
        <v>140</v>
      </c>
      <c r="D15" s="2" t="s">
        <v>222</v>
      </c>
      <c r="E15" s="2" t="s">
        <v>223</v>
      </c>
      <c r="F15" s="5">
        <v>385018</v>
      </c>
      <c r="G15" s="5">
        <v>10985.53</v>
      </c>
      <c r="H15" s="5">
        <v>6.03</v>
      </c>
    </row>
    <row r="16" spans="1:9" x14ac:dyDescent="0.25">
      <c r="B16" s="2" t="s">
        <v>1985</v>
      </c>
      <c r="C16" s="4" t="s">
        <v>140</v>
      </c>
      <c r="D16" s="2" t="s">
        <v>220</v>
      </c>
      <c r="E16" s="2" t="s">
        <v>221</v>
      </c>
      <c r="F16" s="5">
        <v>576132</v>
      </c>
      <c r="G16" s="5">
        <v>8426.2199999999993</v>
      </c>
      <c r="H16" s="5">
        <v>4.63</v>
      </c>
    </row>
    <row r="17" spans="2:8" x14ac:dyDescent="0.25">
      <c r="B17" s="2" t="s">
        <v>1964</v>
      </c>
      <c r="C17" s="4" t="s">
        <v>140</v>
      </c>
      <c r="D17" s="2" t="s">
        <v>220</v>
      </c>
      <c r="E17" s="2" t="s">
        <v>224</v>
      </c>
      <c r="F17" s="5">
        <v>806738</v>
      </c>
      <c r="G17" s="5">
        <v>8294.48</v>
      </c>
      <c r="H17" s="5">
        <v>4.5599999999999996</v>
      </c>
    </row>
    <row r="18" spans="2:8" x14ac:dyDescent="0.25">
      <c r="B18" s="2" t="s">
        <v>2552</v>
      </c>
      <c r="C18" s="4" t="s">
        <v>140</v>
      </c>
      <c r="D18" s="2" t="s">
        <v>234</v>
      </c>
      <c r="E18" s="2" t="s">
        <v>235</v>
      </c>
      <c r="F18" s="5">
        <v>186954</v>
      </c>
      <c r="G18" s="5">
        <v>6505.53</v>
      </c>
      <c r="H18" s="5">
        <v>3.57</v>
      </c>
    </row>
    <row r="19" spans="2:8" x14ac:dyDescent="0.25">
      <c r="B19" s="2" t="s">
        <v>1968</v>
      </c>
      <c r="C19" s="4" t="s">
        <v>140</v>
      </c>
      <c r="D19" s="2" t="s">
        <v>371</v>
      </c>
      <c r="E19" s="2" t="s">
        <v>400</v>
      </c>
      <c r="F19" s="5">
        <v>1615000</v>
      </c>
      <c r="G19" s="5">
        <v>5127.63</v>
      </c>
      <c r="H19" s="5">
        <v>2.82</v>
      </c>
    </row>
    <row r="20" spans="2:8" x14ac:dyDescent="0.25">
      <c r="B20" s="2" t="s">
        <v>392</v>
      </c>
      <c r="C20" s="4" t="s">
        <v>140</v>
      </c>
      <c r="D20" s="2" t="s">
        <v>220</v>
      </c>
      <c r="E20" s="2" t="s">
        <v>393</v>
      </c>
      <c r="F20" s="5">
        <v>687125</v>
      </c>
      <c r="G20" s="5">
        <v>4401.04</v>
      </c>
      <c r="H20" s="5">
        <v>2.42</v>
      </c>
    </row>
    <row r="21" spans="2:8" x14ac:dyDescent="0.25">
      <c r="B21" s="2" t="s">
        <v>2619</v>
      </c>
      <c r="C21" s="4" t="s">
        <v>140</v>
      </c>
      <c r="D21" s="2" t="s">
        <v>390</v>
      </c>
      <c r="E21" s="2" t="s">
        <v>391</v>
      </c>
      <c r="F21" s="5">
        <v>365000</v>
      </c>
      <c r="G21" s="5">
        <v>4273.0600000000004</v>
      </c>
      <c r="H21" s="5">
        <v>2.35</v>
      </c>
    </row>
    <row r="22" spans="2:8" x14ac:dyDescent="0.25">
      <c r="B22" s="2" t="s">
        <v>2732</v>
      </c>
      <c r="C22" s="4" t="s">
        <v>140</v>
      </c>
      <c r="D22" s="2" t="s">
        <v>248</v>
      </c>
      <c r="E22" s="2" t="s">
        <v>674</v>
      </c>
      <c r="F22" s="5">
        <v>277297</v>
      </c>
      <c r="G22" s="5">
        <v>3746.28</v>
      </c>
      <c r="H22" s="5">
        <v>2.06</v>
      </c>
    </row>
    <row r="23" spans="2:8" x14ac:dyDescent="0.25">
      <c r="B23" s="2" t="s">
        <v>2627</v>
      </c>
      <c r="C23" s="4" t="s">
        <v>140</v>
      </c>
      <c r="D23" s="2" t="s">
        <v>371</v>
      </c>
      <c r="E23" s="2" t="s">
        <v>403</v>
      </c>
      <c r="F23" s="5">
        <v>1420000</v>
      </c>
      <c r="G23" s="5">
        <v>3682.06</v>
      </c>
      <c r="H23" s="5">
        <v>2.02</v>
      </c>
    </row>
    <row r="24" spans="2:8" x14ac:dyDescent="0.25">
      <c r="B24" s="2" t="s">
        <v>2551</v>
      </c>
      <c r="C24" s="4" t="s">
        <v>140</v>
      </c>
      <c r="D24" s="2" t="s">
        <v>220</v>
      </c>
      <c r="E24" s="2" t="s">
        <v>233</v>
      </c>
      <c r="F24" s="5">
        <v>342500</v>
      </c>
      <c r="G24" s="5">
        <v>3657.04</v>
      </c>
      <c r="H24" s="5">
        <v>2.0099999999999998</v>
      </c>
    </row>
    <row r="25" spans="2:8" x14ac:dyDescent="0.25">
      <c r="B25" s="2" t="s">
        <v>2746</v>
      </c>
      <c r="C25" s="4" t="s">
        <v>140</v>
      </c>
      <c r="D25" s="2" t="s">
        <v>246</v>
      </c>
      <c r="E25" s="2" t="s">
        <v>703</v>
      </c>
      <c r="F25" s="5">
        <v>156233</v>
      </c>
      <c r="G25" s="5">
        <v>3583.75</v>
      </c>
      <c r="H25" s="5">
        <v>1.97</v>
      </c>
    </row>
    <row r="26" spans="2:8" x14ac:dyDescent="0.25">
      <c r="B26" s="2" t="s">
        <v>2741</v>
      </c>
      <c r="C26" s="4" t="s">
        <v>140</v>
      </c>
      <c r="D26" s="2" t="s">
        <v>250</v>
      </c>
      <c r="E26" s="2" t="s">
        <v>698</v>
      </c>
      <c r="F26" s="5">
        <v>310729</v>
      </c>
      <c r="G26" s="5">
        <v>3185.75</v>
      </c>
      <c r="H26" s="5">
        <v>1.75</v>
      </c>
    </row>
    <row r="27" spans="2:8" x14ac:dyDescent="0.25">
      <c r="B27" s="2" t="s">
        <v>2767</v>
      </c>
      <c r="C27" s="4" t="s">
        <v>140</v>
      </c>
      <c r="D27" s="2" t="s">
        <v>240</v>
      </c>
      <c r="E27" s="2" t="s">
        <v>744</v>
      </c>
      <c r="F27" s="5">
        <v>476312</v>
      </c>
      <c r="G27" s="5">
        <v>3132.47</v>
      </c>
      <c r="H27" s="5">
        <v>1.72</v>
      </c>
    </row>
    <row r="28" spans="2:8" x14ac:dyDescent="0.25">
      <c r="B28" s="2" t="s">
        <v>1977</v>
      </c>
      <c r="C28" s="4" t="s">
        <v>140</v>
      </c>
      <c r="D28" s="2" t="s">
        <v>419</v>
      </c>
      <c r="E28" s="2" t="s">
        <v>420</v>
      </c>
      <c r="F28" s="5">
        <v>765462</v>
      </c>
      <c r="G28" s="5">
        <v>3092.47</v>
      </c>
      <c r="H28" s="5">
        <v>1.7</v>
      </c>
    </row>
    <row r="29" spans="2:8" x14ac:dyDescent="0.25">
      <c r="B29" s="2" t="s">
        <v>1971</v>
      </c>
      <c r="C29" s="4" t="s">
        <v>140</v>
      </c>
      <c r="D29" s="2" t="s">
        <v>248</v>
      </c>
      <c r="E29" s="2" t="s">
        <v>429</v>
      </c>
      <c r="F29" s="5">
        <v>265000</v>
      </c>
      <c r="G29" s="5">
        <v>3048.56</v>
      </c>
      <c r="H29" s="5">
        <v>1.67</v>
      </c>
    </row>
    <row r="30" spans="2:8" x14ac:dyDescent="0.25">
      <c r="B30" s="2" t="s">
        <v>2841</v>
      </c>
      <c r="C30" s="4" t="s">
        <v>140</v>
      </c>
      <c r="D30" s="2" t="s">
        <v>248</v>
      </c>
      <c r="E30" s="2" t="s">
        <v>886</v>
      </c>
      <c r="F30" s="5">
        <v>400000</v>
      </c>
      <c r="G30" s="5">
        <v>3043.2</v>
      </c>
      <c r="H30" s="5">
        <v>1.67</v>
      </c>
    </row>
    <row r="31" spans="2:8" x14ac:dyDescent="0.25">
      <c r="B31" s="2" t="s">
        <v>2704</v>
      </c>
      <c r="C31" s="4" t="s">
        <v>140</v>
      </c>
      <c r="D31" s="2" t="s">
        <v>246</v>
      </c>
      <c r="E31" s="2" t="s">
        <v>607</v>
      </c>
      <c r="F31" s="5">
        <v>68022</v>
      </c>
      <c r="G31" s="5">
        <v>2793.9</v>
      </c>
      <c r="H31" s="5">
        <v>1.53</v>
      </c>
    </row>
    <row r="32" spans="2:8" x14ac:dyDescent="0.25">
      <c r="B32" s="2" t="s">
        <v>2651</v>
      </c>
      <c r="C32" s="4" t="s">
        <v>140</v>
      </c>
      <c r="D32" s="2" t="s">
        <v>242</v>
      </c>
      <c r="E32" s="2" t="s">
        <v>511</v>
      </c>
      <c r="F32" s="5">
        <v>270501</v>
      </c>
      <c r="G32" s="5">
        <v>2754.24</v>
      </c>
      <c r="H32" s="5">
        <v>1.51</v>
      </c>
    </row>
    <row r="33" spans="2:8" x14ac:dyDescent="0.25">
      <c r="B33" s="2" t="s">
        <v>2653</v>
      </c>
      <c r="C33" s="4" t="s">
        <v>140</v>
      </c>
      <c r="D33" s="2" t="s">
        <v>513</v>
      </c>
      <c r="E33" s="2" t="s">
        <v>514</v>
      </c>
      <c r="F33" s="5">
        <v>653383</v>
      </c>
      <c r="G33" s="5">
        <v>2653.72</v>
      </c>
      <c r="H33" s="5">
        <v>1.46</v>
      </c>
    </row>
    <row r="34" spans="2:8" x14ac:dyDescent="0.25">
      <c r="B34" s="2" t="s">
        <v>1983</v>
      </c>
      <c r="C34" s="4" t="s">
        <v>140</v>
      </c>
      <c r="D34" s="2" t="s">
        <v>225</v>
      </c>
      <c r="E34" s="2" t="s">
        <v>228</v>
      </c>
      <c r="F34" s="5">
        <v>68840</v>
      </c>
      <c r="G34" s="5">
        <v>2626.9</v>
      </c>
      <c r="H34" s="5">
        <v>1.44</v>
      </c>
    </row>
    <row r="35" spans="2:8" x14ac:dyDescent="0.25">
      <c r="B35" s="2" t="s">
        <v>1980</v>
      </c>
      <c r="C35" s="4" t="s">
        <v>140</v>
      </c>
      <c r="D35" s="2" t="s">
        <v>242</v>
      </c>
      <c r="E35" s="2" t="s">
        <v>270</v>
      </c>
      <c r="F35" s="5">
        <v>100113</v>
      </c>
      <c r="G35" s="5">
        <v>2547.1799999999998</v>
      </c>
      <c r="H35" s="5">
        <v>1.4</v>
      </c>
    </row>
    <row r="36" spans="2:8" x14ac:dyDescent="0.25">
      <c r="B36" s="2" t="s">
        <v>2555</v>
      </c>
      <c r="C36" s="4" t="s">
        <v>140</v>
      </c>
      <c r="D36" s="2" t="s">
        <v>240</v>
      </c>
      <c r="E36" s="2" t="s">
        <v>241</v>
      </c>
      <c r="F36" s="5">
        <v>79928</v>
      </c>
      <c r="G36" s="5">
        <v>2542.71</v>
      </c>
      <c r="H36" s="5">
        <v>1.4</v>
      </c>
    </row>
    <row r="37" spans="2:8" x14ac:dyDescent="0.25">
      <c r="B37" s="2" t="s">
        <v>2621</v>
      </c>
      <c r="C37" s="4" t="s">
        <v>140</v>
      </c>
      <c r="D37" s="2" t="s">
        <v>225</v>
      </c>
      <c r="E37" s="2" t="s">
        <v>395</v>
      </c>
      <c r="F37" s="5">
        <v>158130</v>
      </c>
      <c r="G37" s="5">
        <v>2492.13</v>
      </c>
      <c r="H37" s="5">
        <v>1.37</v>
      </c>
    </row>
    <row r="38" spans="2:8" x14ac:dyDescent="0.25">
      <c r="B38" s="2" t="s">
        <v>2652</v>
      </c>
      <c r="C38" s="4" t="s">
        <v>140</v>
      </c>
      <c r="D38" s="2" t="s">
        <v>349</v>
      </c>
      <c r="E38" s="2" t="s">
        <v>512</v>
      </c>
      <c r="F38" s="5">
        <v>73787</v>
      </c>
      <c r="G38" s="5">
        <v>2488.58</v>
      </c>
      <c r="H38" s="5">
        <v>1.37</v>
      </c>
    </row>
    <row r="39" spans="2:8" x14ac:dyDescent="0.25">
      <c r="B39" s="2" t="s">
        <v>2751</v>
      </c>
      <c r="C39" s="4" t="s">
        <v>140</v>
      </c>
      <c r="D39" s="2" t="s">
        <v>250</v>
      </c>
      <c r="E39" s="2" t="s">
        <v>710</v>
      </c>
      <c r="F39" s="5">
        <v>309000</v>
      </c>
      <c r="G39" s="5">
        <v>2480.0300000000002</v>
      </c>
      <c r="H39" s="5">
        <v>1.36</v>
      </c>
    </row>
    <row r="40" spans="2:8" x14ac:dyDescent="0.25">
      <c r="B40" s="2" t="s">
        <v>2748</v>
      </c>
      <c r="C40" s="4" t="s">
        <v>140</v>
      </c>
      <c r="D40" s="2" t="s">
        <v>445</v>
      </c>
      <c r="E40" s="2" t="s">
        <v>706</v>
      </c>
      <c r="F40" s="5">
        <v>163482</v>
      </c>
      <c r="G40" s="5">
        <v>2378.66</v>
      </c>
      <c r="H40" s="5">
        <v>1.31</v>
      </c>
    </row>
    <row r="41" spans="2:8" x14ac:dyDescent="0.25">
      <c r="B41" s="2" t="s">
        <v>2566</v>
      </c>
      <c r="C41" s="4" t="s">
        <v>140</v>
      </c>
      <c r="D41" s="2" t="s">
        <v>220</v>
      </c>
      <c r="E41" s="2" t="s">
        <v>265</v>
      </c>
      <c r="F41" s="5">
        <v>1658000</v>
      </c>
      <c r="G41" s="5">
        <v>2293.84</v>
      </c>
      <c r="H41" s="5">
        <v>1.26</v>
      </c>
    </row>
    <row r="42" spans="2:8" x14ac:dyDescent="0.25">
      <c r="B42" s="2" t="s">
        <v>2657</v>
      </c>
      <c r="C42" s="4" t="s">
        <v>140</v>
      </c>
      <c r="D42" s="2" t="s">
        <v>520</v>
      </c>
      <c r="E42" s="2" t="s">
        <v>521</v>
      </c>
      <c r="F42" s="5">
        <v>392000</v>
      </c>
      <c r="G42" s="5">
        <v>2271.0500000000002</v>
      </c>
      <c r="H42" s="5">
        <v>1.25</v>
      </c>
    </row>
    <row r="43" spans="2:8" x14ac:dyDescent="0.25">
      <c r="B43" s="2" t="s">
        <v>2624</v>
      </c>
      <c r="C43" s="4" t="s">
        <v>140</v>
      </c>
      <c r="D43" s="2" t="s">
        <v>248</v>
      </c>
      <c r="E43" s="2" t="s">
        <v>399</v>
      </c>
      <c r="F43" s="5">
        <v>155977</v>
      </c>
      <c r="G43" s="5">
        <v>2212.46</v>
      </c>
      <c r="H43" s="5">
        <v>1.22</v>
      </c>
    </row>
    <row r="44" spans="2:8" x14ac:dyDescent="0.25">
      <c r="B44" s="2" t="s">
        <v>2690</v>
      </c>
      <c r="C44" s="4" t="s">
        <v>140</v>
      </c>
      <c r="D44" s="2" t="s">
        <v>248</v>
      </c>
      <c r="E44" s="2" t="s">
        <v>587</v>
      </c>
      <c r="F44" s="5">
        <v>42929</v>
      </c>
      <c r="G44" s="5">
        <v>2144.75</v>
      </c>
      <c r="H44" s="5">
        <v>1.18</v>
      </c>
    </row>
    <row r="45" spans="2:8" x14ac:dyDescent="0.25">
      <c r="B45" s="2" t="s">
        <v>2599</v>
      </c>
      <c r="C45" s="4" t="s">
        <v>140</v>
      </c>
      <c r="D45" s="2" t="s">
        <v>266</v>
      </c>
      <c r="E45" s="2" t="s">
        <v>336</v>
      </c>
      <c r="F45" s="5">
        <v>403239</v>
      </c>
      <c r="G45" s="5">
        <v>2116</v>
      </c>
      <c r="H45" s="5">
        <v>1.1599999999999999</v>
      </c>
    </row>
    <row r="46" spans="2:8" x14ac:dyDescent="0.25">
      <c r="B46" s="2" t="s">
        <v>2772</v>
      </c>
      <c r="C46" s="4" t="s">
        <v>140</v>
      </c>
      <c r="D46" s="2" t="s">
        <v>390</v>
      </c>
      <c r="E46" s="2" t="s">
        <v>753</v>
      </c>
      <c r="F46" s="5">
        <v>272857</v>
      </c>
      <c r="G46" s="5">
        <v>2100.86</v>
      </c>
      <c r="H46" s="5">
        <v>1.1499999999999999</v>
      </c>
    </row>
    <row r="47" spans="2:8" x14ac:dyDescent="0.25">
      <c r="B47" s="2" t="s">
        <v>2877</v>
      </c>
      <c r="C47" s="4" t="s">
        <v>140</v>
      </c>
      <c r="D47" s="2" t="s">
        <v>292</v>
      </c>
      <c r="E47" s="2" t="s">
        <v>1070</v>
      </c>
      <c r="F47" s="5">
        <v>69260</v>
      </c>
      <c r="G47" s="5">
        <v>2051.0300000000002</v>
      </c>
      <c r="H47" s="5">
        <v>1.1299999999999999</v>
      </c>
    </row>
    <row r="48" spans="2:8" x14ac:dyDescent="0.25">
      <c r="B48" s="2" t="s">
        <v>2914</v>
      </c>
      <c r="C48" s="4" t="s">
        <v>140</v>
      </c>
      <c r="D48" s="2" t="s">
        <v>234</v>
      </c>
      <c r="E48" s="2" t="s">
        <v>1152</v>
      </c>
      <c r="F48" s="5">
        <v>950460</v>
      </c>
      <c r="G48" s="5">
        <v>2047.77</v>
      </c>
      <c r="H48" s="5">
        <v>1.1200000000000001</v>
      </c>
    </row>
    <row r="49" spans="2:8" x14ac:dyDescent="0.25">
      <c r="B49" s="2" t="s">
        <v>2676</v>
      </c>
      <c r="C49" s="4" t="s">
        <v>140</v>
      </c>
      <c r="D49" s="2" t="s">
        <v>220</v>
      </c>
      <c r="E49" s="2" t="s">
        <v>567</v>
      </c>
      <c r="F49" s="5">
        <v>1305000</v>
      </c>
      <c r="G49" s="5">
        <v>1922.27</v>
      </c>
      <c r="H49" s="5">
        <v>1.06</v>
      </c>
    </row>
    <row r="50" spans="2:8" x14ac:dyDescent="0.25">
      <c r="B50" s="2" t="s">
        <v>2644</v>
      </c>
      <c r="C50" s="4" t="s">
        <v>140</v>
      </c>
      <c r="D50" s="2" t="s">
        <v>371</v>
      </c>
      <c r="E50" s="2" t="s">
        <v>500</v>
      </c>
      <c r="F50" s="5">
        <v>479916</v>
      </c>
      <c r="G50" s="5">
        <v>1870.47</v>
      </c>
      <c r="H50" s="5">
        <v>1.03</v>
      </c>
    </row>
    <row r="51" spans="2:8" x14ac:dyDescent="0.25">
      <c r="B51" s="2" t="s">
        <v>1961</v>
      </c>
      <c r="C51" s="4" t="s">
        <v>140</v>
      </c>
      <c r="D51" s="2" t="s">
        <v>396</v>
      </c>
      <c r="E51" s="2" t="s">
        <v>430</v>
      </c>
      <c r="F51" s="5">
        <v>40430</v>
      </c>
      <c r="G51" s="5">
        <v>1868.49</v>
      </c>
      <c r="H51" s="5">
        <v>1.03</v>
      </c>
    </row>
    <row r="52" spans="2:8" x14ac:dyDescent="0.25">
      <c r="B52" s="2" t="s">
        <v>740</v>
      </c>
      <c r="C52" s="4" t="s">
        <v>140</v>
      </c>
      <c r="D52" s="2" t="s">
        <v>220</v>
      </c>
      <c r="E52" s="2" t="s">
        <v>741</v>
      </c>
      <c r="F52" s="5">
        <v>752903</v>
      </c>
      <c r="G52" s="5">
        <v>1864.19</v>
      </c>
      <c r="H52" s="5">
        <v>1.02</v>
      </c>
    </row>
    <row r="53" spans="2:8" x14ac:dyDescent="0.25">
      <c r="B53" s="2" t="s">
        <v>2655</v>
      </c>
      <c r="C53" s="4" t="s">
        <v>140</v>
      </c>
      <c r="D53" s="2" t="s">
        <v>290</v>
      </c>
      <c r="E53" s="2" t="s">
        <v>518</v>
      </c>
      <c r="F53" s="5">
        <v>1020000</v>
      </c>
      <c r="G53" s="5">
        <v>1760.52</v>
      </c>
      <c r="H53" s="5">
        <v>0.97</v>
      </c>
    </row>
    <row r="54" spans="2:8" x14ac:dyDescent="0.25">
      <c r="B54" s="2" t="s">
        <v>2733</v>
      </c>
      <c r="C54" s="4" t="s">
        <v>140</v>
      </c>
      <c r="D54" s="2" t="s">
        <v>288</v>
      </c>
      <c r="E54" s="2" t="s">
        <v>675</v>
      </c>
      <c r="F54" s="5">
        <v>26910</v>
      </c>
      <c r="G54" s="5">
        <v>1709.58</v>
      </c>
      <c r="H54" s="5">
        <v>0.94</v>
      </c>
    </row>
    <row r="55" spans="2:8" x14ac:dyDescent="0.25">
      <c r="B55" s="2" t="s">
        <v>2649</v>
      </c>
      <c r="C55" s="4" t="s">
        <v>140</v>
      </c>
      <c r="D55" s="2" t="s">
        <v>361</v>
      </c>
      <c r="E55" s="2" t="s">
        <v>509</v>
      </c>
      <c r="F55" s="5">
        <v>225059</v>
      </c>
      <c r="G55" s="5">
        <v>1704.03</v>
      </c>
      <c r="H55" s="5">
        <v>0.94</v>
      </c>
    </row>
    <row r="56" spans="2:8" x14ac:dyDescent="0.25">
      <c r="B56" s="2" t="s">
        <v>2695</v>
      </c>
      <c r="C56" s="4" t="s">
        <v>140</v>
      </c>
      <c r="D56" s="2" t="s">
        <v>371</v>
      </c>
      <c r="E56" s="2" t="s">
        <v>592</v>
      </c>
      <c r="F56" s="5">
        <v>161408</v>
      </c>
      <c r="G56" s="5">
        <v>1678.64</v>
      </c>
      <c r="H56" s="5">
        <v>0.92</v>
      </c>
    </row>
    <row r="57" spans="2:8" x14ac:dyDescent="0.25">
      <c r="B57" s="2" t="s">
        <v>2582</v>
      </c>
      <c r="C57" s="4" t="s">
        <v>140</v>
      </c>
      <c r="D57" s="2" t="s">
        <v>238</v>
      </c>
      <c r="E57" s="2" t="s">
        <v>297</v>
      </c>
      <c r="F57" s="5">
        <v>336743</v>
      </c>
      <c r="G57" s="5">
        <v>1634.72</v>
      </c>
      <c r="H57" s="5">
        <v>0.9</v>
      </c>
    </row>
    <row r="58" spans="2:8" x14ac:dyDescent="0.25">
      <c r="B58" s="2" t="s">
        <v>2738</v>
      </c>
      <c r="C58" s="4" t="s">
        <v>140</v>
      </c>
      <c r="D58" s="2" t="s">
        <v>419</v>
      </c>
      <c r="E58" s="2" t="s">
        <v>695</v>
      </c>
      <c r="F58" s="5">
        <v>899494</v>
      </c>
      <c r="G58" s="5">
        <v>1582.21</v>
      </c>
      <c r="H58" s="5">
        <v>0.87</v>
      </c>
    </row>
    <row r="59" spans="2:8" x14ac:dyDescent="0.25">
      <c r="B59" s="2" t="s">
        <v>2737</v>
      </c>
      <c r="C59" s="4" t="s">
        <v>140</v>
      </c>
      <c r="D59" s="2" t="s">
        <v>261</v>
      </c>
      <c r="E59" s="2" t="s">
        <v>694</v>
      </c>
      <c r="F59" s="5">
        <v>200409</v>
      </c>
      <c r="G59" s="5">
        <v>1572.41</v>
      </c>
      <c r="H59" s="5">
        <v>0.86</v>
      </c>
    </row>
    <row r="60" spans="2:8" x14ac:dyDescent="0.25">
      <c r="B60" s="2" t="s">
        <v>2915</v>
      </c>
      <c r="C60" s="4" t="s">
        <v>140</v>
      </c>
      <c r="D60" s="2" t="s">
        <v>238</v>
      </c>
      <c r="E60" s="2" t="s">
        <v>1153</v>
      </c>
      <c r="F60" s="5">
        <v>289855</v>
      </c>
      <c r="G60" s="5">
        <v>1527.1</v>
      </c>
      <c r="H60" s="5">
        <v>0.84</v>
      </c>
    </row>
    <row r="61" spans="2:8" x14ac:dyDescent="0.25">
      <c r="B61" s="2" t="s">
        <v>1943</v>
      </c>
      <c r="C61" s="4" t="s">
        <v>140</v>
      </c>
      <c r="D61" s="2" t="s">
        <v>246</v>
      </c>
      <c r="E61" s="2" t="s">
        <v>325</v>
      </c>
      <c r="F61" s="5">
        <v>220000</v>
      </c>
      <c r="G61" s="5">
        <v>1486.87</v>
      </c>
      <c r="H61" s="5">
        <v>0.82</v>
      </c>
    </row>
    <row r="62" spans="2:8" x14ac:dyDescent="0.25">
      <c r="B62" s="2" t="s">
        <v>1959</v>
      </c>
      <c r="C62" s="4" t="s">
        <v>140</v>
      </c>
      <c r="D62" s="2" t="s">
        <v>436</v>
      </c>
      <c r="E62" s="2" t="s">
        <v>437</v>
      </c>
      <c r="F62" s="5">
        <v>74600</v>
      </c>
      <c r="G62" s="5">
        <v>1472.45</v>
      </c>
      <c r="H62" s="5">
        <v>0.81</v>
      </c>
    </row>
    <row r="63" spans="2:8" x14ac:dyDescent="0.25">
      <c r="B63" s="2" t="s">
        <v>2684</v>
      </c>
      <c r="C63" s="4" t="s">
        <v>140</v>
      </c>
      <c r="D63" s="2" t="s">
        <v>240</v>
      </c>
      <c r="E63" s="2" t="s">
        <v>580</v>
      </c>
      <c r="F63" s="5">
        <v>639562</v>
      </c>
      <c r="G63" s="5">
        <v>1459.8</v>
      </c>
      <c r="H63" s="5">
        <v>0.8</v>
      </c>
    </row>
    <row r="64" spans="2:8" x14ac:dyDescent="0.25">
      <c r="B64" s="2" t="s">
        <v>2710</v>
      </c>
      <c r="C64" s="4" t="s">
        <v>140</v>
      </c>
      <c r="D64" s="2" t="s">
        <v>445</v>
      </c>
      <c r="E64" s="2" t="s">
        <v>617</v>
      </c>
      <c r="F64" s="5">
        <v>210000</v>
      </c>
      <c r="G64" s="5">
        <v>1383.06</v>
      </c>
      <c r="H64" s="5">
        <v>0.76</v>
      </c>
    </row>
    <row r="65" spans="2:8" x14ac:dyDescent="0.25">
      <c r="B65" s="2" t="s">
        <v>2769</v>
      </c>
      <c r="C65" s="4" t="s">
        <v>140</v>
      </c>
      <c r="D65" s="2" t="s">
        <v>273</v>
      </c>
      <c r="E65" s="2" t="s">
        <v>750</v>
      </c>
      <c r="F65" s="5">
        <v>272000</v>
      </c>
      <c r="G65" s="5">
        <v>1368.84</v>
      </c>
      <c r="H65" s="5">
        <v>0.75</v>
      </c>
    </row>
    <row r="66" spans="2:8" x14ac:dyDescent="0.25">
      <c r="B66" s="2" t="s">
        <v>2744</v>
      </c>
      <c r="C66" s="4" t="s">
        <v>140</v>
      </c>
      <c r="D66" s="2" t="s">
        <v>220</v>
      </c>
      <c r="E66" s="2" t="s">
        <v>701</v>
      </c>
      <c r="F66" s="5">
        <v>1319036</v>
      </c>
      <c r="G66" s="5">
        <v>1368.5</v>
      </c>
      <c r="H66" s="5">
        <v>0.75</v>
      </c>
    </row>
    <row r="67" spans="2:8" x14ac:dyDescent="0.25">
      <c r="B67" s="2" t="s">
        <v>2550</v>
      </c>
      <c r="C67" s="4" t="s">
        <v>140</v>
      </c>
      <c r="D67" s="2" t="s">
        <v>225</v>
      </c>
      <c r="E67" s="2" t="s">
        <v>226</v>
      </c>
      <c r="F67" s="5">
        <v>81848</v>
      </c>
      <c r="G67" s="5">
        <v>1359.41</v>
      </c>
      <c r="H67" s="5">
        <v>0.75</v>
      </c>
    </row>
    <row r="68" spans="2:8" x14ac:dyDescent="0.25">
      <c r="B68" s="2" t="s">
        <v>2658</v>
      </c>
      <c r="C68" s="4" t="s">
        <v>140</v>
      </c>
      <c r="D68" s="2" t="s">
        <v>252</v>
      </c>
      <c r="E68" s="2" t="s">
        <v>522</v>
      </c>
      <c r="F68" s="5">
        <v>340000</v>
      </c>
      <c r="G68" s="5">
        <v>1344.53</v>
      </c>
      <c r="H68" s="5">
        <v>0.74</v>
      </c>
    </row>
    <row r="69" spans="2:8" x14ac:dyDescent="0.25">
      <c r="B69" s="2" t="s">
        <v>1976</v>
      </c>
      <c r="C69" s="4" t="s">
        <v>140</v>
      </c>
      <c r="D69" s="2" t="s">
        <v>271</v>
      </c>
      <c r="E69" s="2" t="s">
        <v>272</v>
      </c>
      <c r="F69" s="5">
        <v>3682</v>
      </c>
      <c r="G69" s="5">
        <v>1266.92</v>
      </c>
      <c r="H69" s="5">
        <v>0.7</v>
      </c>
    </row>
    <row r="70" spans="2:8" x14ac:dyDescent="0.25">
      <c r="B70" s="2" t="s">
        <v>748</v>
      </c>
      <c r="C70" s="4" t="s">
        <v>140</v>
      </c>
      <c r="D70" s="2" t="s">
        <v>292</v>
      </c>
      <c r="E70" s="2" t="s">
        <v>749</v>
      </c>
      <c r="F70" s="5">
        <v>637716</v>
      </c>
      <c r="G70" s="5">
        <v>1232.3900000000001</v>
      </c>
      <c r="H70" s="5">
        <v>0.68</v>
      </c>
    </row>
    <row r="71" spans="2:8" x14ac:dyDescent="0.25">
      <c r="B71" s="2" t="s">
        <v>2729</v>
      </c>
      <c r="C71" s="4" t="s">
        <v>140</v>
      </c>
      <c r="D71" s="2" t="s">
        <v>244</v>
      </c>
      <c r="E71" s="2" t="s">
        <v>670</v>
      </c>
      <c r="F71" s="5">
        <v>100000</v>
      </c>
      <c r="G71" s="5">
        <v>1207.6500000000001</v>
      </c>
      <c r="H71" s="5">
        <v>0.66</v>
      </c>
    </row>
    <row r="72" spans="2:8" x14ac:dyDescent="0.25">
      <c r="B72" s="2" t="s">
        <v>2560</v>
      </c>
      <c r="C72" s="4" t="s">
        <v>140</v>
      </c>
      <c r="D72" s="2" t="s">
        <v>250</v>
      </c>
      <c r="E72" s="2" t="s">
        <v>251</v>
      </c>
      <c r="F72" s="5">
        <v>78000</v>
      </c>
      <c r="G72" s="5">
        <v>1129.25</v>
      </c>
      <c r="H72" s="5">
        <v>0.62</v>
      </c>
    </row>
    <row r="73" spans="2:8" x14ac:dyDescent="0.25">
      <c r="B73" s="2" t="s">
        <v>2636</v>
      </c>
      <c r="C73" s="4" t="s">
        <v>140</v>
      </c>
      <c r="D73" s="2" t="s">
        <v>229</v>
      </c>
      <c r="E73" s="2" t="s">
        <v>453</v>
      </c>
      <c r="F73" s="5">
        <v>57692</v>
      </c>
      <c r="G73" s="5">
        <v>1113.8900000000001</v>
      </c>
      <c r="H73" s="5">
        <v>0.61</v>
      </c>
    </row>
    <row r="74" spans="2:8" x14ac:dyDescent="0.25">
      <c r="B74" s="2" t="s">
        <v>745</v>
      </c>
      <c r="C74" s="4" t="s">
        <v>140</v>
      </c>
      <c r="D74" s="2" t="s">
        <v>261</v>
      </c>
      <c r="E74" s="2" t="s">
        <v>746</v>
      </c>
      <c r="F74" s="5">
        <v>139799</v>
      </c>
      <c r="G74" s="5">
        <v>1064.99</v>
      </c>
      <c r="H74" s="5">
        <v>0.59</v>
      </c>
    </row>
    <row r="75" spans="2:8" x14ac:dyDescent="0.25">
      <c r="B75" s="2" t="s">
        <v>2574</v>
      </c>
      <c r="C75" s="4" t="s">
        <v>140</v>
      </c>
      <c r="D75" s="2" t="s">
        <v>248</v>
      </c>
      <c r="E75" s="2" t="s">
        <v>284</v>
      </c>
      <c r="F75" s="5">
        <v>29000</v>
      </c>
      <c r="G75" s="5">
        <v>1064.47</v>
      </c>
      <c r="H75" s="5">
        <v>0.57999999999999996</v>
      </c>
    </row>
    <row r="76" spans="2:8" x14ac:dyDescent="0.25">
      <c r="B76" s="2" t="s">
        <v>2818</v>
      </c>
      <c r="C76" s="4" t="s">
        <v>140</v>
      </c>
      <c r="D76" s="2" t="s">
        <v>234</v>
      </c>
      <c r="E76" s="2" t="s">
        <v>808</v>
      </c>
      <c r="F76" s="5">
        <v>86402</v>
      </c>
      <c r="G76" s="5">
        <v>1049.74</v>
      </c>
      <c r="H76" s="5">
        <v>0.57999999999999996</v>
      </c>
    </row>
    <row r="77" spans="2:8" x14ac:dyDescent="0.25">
      <c r="B77" s="2" t="s">
        <v>2694</v>
      </c>
      <c r="C77" s="4" t="s">
        <v>140</v>
      </c>
      <c r="D77" s="2" t="s">
        <v>250</v>
      </c>
      <c r="E77" s="2" t="s">
        <v>591</v>
      </c>
      <c r="F77" s="5">
        <v>95266</v>
      </c>
      <c r="G77" s="5">
        <v>1019.44</v>
      </c>
      <c r="H77" s="5">
        <v>0.56000000000000005</v>
      </c>
    </row>
    <row r="78" spans="2:8" x14ac:dyDescent="0.25">
      <c r="B78" s="2" t="s">
        <v>2753</v>
      </c>
      <c r="C78" s="4" t="s">
        <v>140</v>
      </c>
      <c r="D78" s="2" t="s">
        <v>445</v>
      </c>
      <c r="E78" s="2" t="s">
        <v>714</v>
      </c>
      <c r="F78" s="5">
        <v>585226</v>
      </c>
      <c r="G78" s="5">
        <v>1013.03</v>
      </c>
      <c r="H78" s="5">
        <v>0.56000000000000005</v>
      </c>
    </row>
    <row r="79" spans="2:8" x14ac:dyDescent="0.25">
      <c r="B79" s="2" t="s">
        <v>2565</v>
      </c>
      <c r="C79" s="4" t="s">
        <v>140</v>
      </c>
      <c r="D79" s="2" t="s">
        <v>263</v>
      </c>
      <c r="E79" s="2" t="s">
        <v>264</v>
      </c>
      <c r="F79" s="5">
        <v>16650</v>
      </c>
      <c r="G79" s="5">
        <v>931.12</v>
      </c>
      <c r="H79" s="5">
        <v>0.51</v>
      </c>
    </row>
    <row r="80" spans="2:8" x14ac:dyDescent="0.25">
      <c r="B80" s="2" t="s">
        <v>2622</v>
      </c>
      <c r="C80" s="4" t="s">
        <v>140</v>
      </c>
      <c r="D80" s="2" t="s">
        <v>396</v>
      </c>
      <c r="E80" s="2" t="s">
        <v>397</v>
      </c>
      <c r="F80" s="5">
        <v>100000</v>
      </c>
      <c r="G80" s="5">
        <v>884.2</v>
      </c>
      <c r="H80" s="5">
        <v>0.49</v>
      </c>
    </row>
    <row r="81" spans="2:8" x14ac:dyDescent="0.25">
      <c r="B81" s="2" t="s">
        <v>2631</v>
      </c>
      <c r="C81" s="4" t="s">
        <v>140</v>
      </c>
      <c r="D81" s="2" t="s">
        <v>225</v>
      </c>
      <c r="E81" s="2" t="s">
        <v>409</v>
      </c>
      <c r="F81" s="5">
        <v>60691</v>
      </c>
      <c r="G81" s="5">
        <v>809.41</v>
      </c>
      <c r="H81" s="5">
        <v>0.44</v>
      </c>
    </row>
    <row r="82" spans="2:8" x14ac:dyDescent="0.25">
      <c r="B82" s="2" t="s">
        <v>2756</v>
      </c>
      <c r="C82" s="4" t="s">
        <v>140</v>
      </c>
      <c r="D82" s="2" t="s">
        <v>261</v>
      </c>
      <c r="E82" s="2" t="s">
        <v>717</v>
      </c>
      <c r="F82" s="5">
        <v>87677</v>
      </c>
      <c r="G82" s="5">
        <v>803.21</v>
      </c>
      <c r="H82" s="5">
        <v>0.44</v>
      </c>
    </row>
    <row r="83" spans="2:8" x14ac:dyDescent="0.25">
      <c r="B83" s="2" t="s">
        <v>2770</v>
      </c>
      <c r="C83" s="4" t="s">
        <v>140</v>
      </c>
      <c r="D83" s="2" t="s">
        <v>240</v>
      </c>
      <c r="E83" s="2" t="s">
        <v>751</v>
      </c>
      <c r="F83" s="5">
        <v>15000</v>
      </c>
      <c r="G83" s="5">
        <v>700.74</v>
      </c>
      <c r="H83" s="5">
        <v>0.38</v>
      </c>
    </row>
    <row r="84" spans="2:8" x14ac:dyDescent="0.25">
      <c r="B84" s="3" t="s">
        <v>200</v>
      </c>
      <c r="C84" s="15"/>
      <c r="D84" s="3"/>
      <c r="E84" s="3"/>
      <c r="F84" s="11"/>
      <c r="G84" s="11">
        <f>SUM(G12:G83)</f>
        <v>168409.42000000004</v>
      </c>
      <c r="H84" s="11">
        <f>SUM(H12:H83)</f>
        <v>92.53</v>
      </c>
    </row>
    <row r="85" spans="2:8" x14ac:dyDescent="0.25">
      <c r="B85" s="3" t="s">
        <v>654</v>
      </c>
    </row>
    <row r="86" spans="2:8" x14ac:dyDescent="0.25">
      <c r="B86" s="2" t="s">
        <v>89</v>
      </c>
      <c r="C86" s="4" t="s">
        <v>140</v>
      </c>
      <c r="D86" s="2" t="s">
        <v>655</v>
      </c>
      <c r="E86" s="2" t="s">
        <v>656</v>
      </c>
      <c r="F86" s="5">
        <v>1601</v>
      </c>
      <c r="G86" s="5">
        <v>1.25</v>
      </c>
      <c r="H86" s="5">
        <v>0</v>
      </c>
    </row>
    <row r="87" spans="2:8" x14ac:dyDescent="0.25">
      <c r="B87" s="3" t="s">
        <v>200</v>
      </c>
      <c r="C87" s="15"/>
      <c r="D87" s="3"/>
      <c r="E87" s="3"/>
      <c r="F87" s="11"/>
      <c r="G87" s="11">
        <f>SUM(G85:G86)</f>
        <v>1.25</v>
      </c>
      <c r="H87" s="11">
        <f>SUM(H85:H86)</f>
        <v>0</v>
      </c>
    </row>
    <row r="88" spans="2:8" x14ac:dyDescent="0.25">
      <c r="B88" s="3" t="s">
        <v>201</v>
      </c>
      <c r="C88" s="15"/>
      <c r="D88" s="3"/>
      <c r="E88" s="3"/>
      <c r="F88" s="11"/>
      <c r="G88" s="11">
        <v>11302</v>
      </c>
      <c r="H88" s="11">
        <v>6.21</v>
      </c>
    </row>
    <row r="89" spans="2:8" x14ac:dyDescent="0.25">
      <c r="B89" s="3" t="s">
        <v>142</v>
      </c>
      <c r="C89" s="15"/>
      <c r="D89" s="3"/>
      <c r="E89" s="3"/>
      <c r="F89" s="11"/>
      <c r="G89" s="11">
        <v>179712.67</v>
      </c>
      <c r="H89" s="11">
        <v>98.74</v>
      </c>
    </row>
    <row r="90" spans="2:8" x14ac:dyDescent="0.25">
      <c r="B90" s="3" t="s">
        <v>143</v>
      </c>
      <c r="C90" s="15"/>
      <c r="D90" s="3"/>
      <c r="E90" s="3"/>
      <c r="F90" s="11"/>
      <c r="G90" s="11">
        <v>2332.1788611800002</v>
      </c>
      <c r="H90" s="11">
        <v>1.2600000000000051</v>
      </c>
    </row>
    <row r="91" spans="2:8" x14ac:dyDescent="0.25">
      <c r="B91" s="3" t="s">
        <v>144</v>
      </c>
      <c r="C91" s="15"/>
      <c r="D91" s="3"/>
      <c r="E91" s="3"/>
      <c r="F91" s="11"/>
      <c r="G91" s="11">
        <v>182044.84886118001</v>
      </c>
      <c r="H91" s="11">
        <v>100</v>
      </c>
    </row>
    <row r="92" spans="2:8" x14ac:dyDescent="0.25">
      <c r="B92" s="2" t="s">
        <v>145</v>
      </c>
    </row>
    <row r="93" spans="2:8" x14ac:dyDescent="0.25">
      <c r="B93" s="3" t="s">
        <v>146</v>
      </c>
    </row>
    <row r="94" spans="2:8" x14ac:dyDescent="0.25">
      <c r="B94" s="3" t="s">
        <v>147</v>
      </c>
      <c r="C94" s="4" t="s">
        <v>148</v>
      </c>
    </row>
    <row r="95" spans="2:8" x14ac:dyDescent="0.25">
      <c r="B95" s="3" t="s">
        <v>150</v>
      </c>
      <c r="C95" s="4" t="s">
        <v>149</v>
      </c>
    </row>
    <row r="96" spans="2:8" x14ac:dyDescent="0.25">
      <c r="B96" s="3" t="s">
        <v>202</v>
      </c>
      <c r="C96" s="4" t="s">
        <v>149</v>
      </c>
    </row>
    <row r="97" spans="2:3" x14ac:dyDescent="0.25">
      <c r="B97" s="3" t="s">
        <v>151</v>
      </c>
      <c r="C97" s="4" t="s">
        <v>152</v>
      </c>
    </row>
    <row r="98" spans="2:3" x14ac:dyDescent="0.25">
      <c r="B98" s="3" t="s">
        <v>1154</v>
      </c>
      <c r="C98" s="15"/>
    </row>
    <row r="99" spans="2:3" x14ac:dyDescent="0.25">
      <c r="B99" s="3" t="s">
        <v>1155</v>
      </c>
      <c r="C99" s="15"/>
    </row>
    <row r="100" spans="2:3" x14ac:dyDescent="0.25">
      <c r="B100" s="3" t="s">
        <v>1156</v>
      </c>
      <c r="C100" s="15"/>
    </row>
    <row r="101" spans="2:3" x14ac:dyDescent="0.25">
      <c r="B101" s="3" t="s">
        <v>1157</v>
      </c>
      <c r="C101" s="15"/>
    </row>
    <row r="102" spans="2:3" x14ac:dyDescent="0.25">
      <c r="B102" s="3" t="s">
        <v>1158</v>
      </c>
      <c r="C102" s="15"/>
    </row>
    <row r="103" spans="2:3" x14ac:dyDescent="0.25">
      <c r="B103" s="3" t="s">
        <v>1159</v>
      </c>
      <c r="C103" s="15"/>
    </row>
    <row r="104" spans="2:3" x14ac:dyDescent="0.25">
      <c r="B104" s="3" t="s">
        <v>1160</v>
      </c>
      <c r="C104" s="15"/>
    </row>
    <row r="105" spans="2:3" x14ac:dyDescent="0.25">
      <c r="B105" s="3" t="s">
        <v>1161</v>
      </c>
      <c r="C105" s="15"/>
    </row>
    <row r="106" spans="2:3" x14ac:dyDescent="0.25">
      <c r="B106" s="3" t="s">
        <v>3433</v>
      </c>
      <c r="C106" s="15"/>
    </row>
    <row r="107" spans="2:3" x14ac:dyDescent="0.25">
      <c r="B107" s="2" t="s">
        <v>153</v>
      </c>
    </row>
    <row r="108" spans="2:3" x14ac:dyDescent="0.25">
      <c r="B108" s="2" t="s">
        <v>204</v>
      </c>
    </row>
    <row r="111" spans="2:3" x14ac:dyDescent="0.25">
      <c r="B111" s="13" t="s">
        <v>2546</v>
      </c>
      <c r="C111" s="14"/>
    </row>
    <row r="112" spans="2:3" ht="30" x14ac:dyDescent="0.25">
      <c r="B112" s="13" t="s">
        <v>205</v>
      </c>
      <c r="C112" s="153" t="s">
        <v>206</v>
      </c>
    </row>
    <row r="113" spans="2:7" x14ac:dyDescent="0.25">
      <c r="B113" s="105" t="s">
        <v>207</v>
      </c>
      <c r="C113" s="111" t="s">
        <v>3515</v>
      </c>
    </row>
    <row r="114" spans="2:7" x14ac:dyDescent="0.25">
      <c r="B114" s="105" t="s">
        <v>208</v>
      </c>
      <c r="C114" s="111" t="s">
        <v>3515</v>
      </c>
    </row>
    <row r="115" spans="2:7" x14ac:dyDescent="0.25">
      <c r="B115" s="105" t="s">
        <v>209</v>
      </c>
      <c r="C115" s="111" t="s">
        <v>3515</v>
      </c>
    </row>
    <row r="116" spans="2:7" x14ac:dyDescent="0.25">
      <c r="B116" s="105" t="s">
        <v>210</v>
      </c>
      <c r="C116" s="111" t="s">
        <v>3515</v>
      </c>
    </row>
    <row r="117" spans="2:7" x14ac:dyDescent="0.25">
      <c r="B117" s="105" t="s">
        <v>211</v>
      </c>
      <c r="C117" s="111" t="s">
        <v>3515</v>
      </c>
    </row>
    <row r="118" spans="2:7" x14ac:dyDescent="0.25">
      <c r="B118" s="105" t="s">
        <v>212</v>
      </c>
      <c r="C118" s="111" t="s">
        <v>3515</v>
      </c>
    </row>
    <row r="119" spans="2:7" x14ac:dyDescent="0.25">
      <c r="B119" s="13" t="s">
        <v>213</v>
      </c>
      <c r="C119" s="111" t="s">
        <v>3515</v>
      </c>
    </row>
    <row r="121" spans="2:7" x14ac:dyDescent="0.25">
      <c r="B121" s="105" t="s">
        <v>154</v>
      </c>
      <c r="C121" s="6"/>
      <c r="D121" s="105"/>
    </row>
    <row r="122" spans="2:7" ht="30" x14ac:dyDescent="0.25">
      <c r="B122" s="7" t="s">
        <v>155</v>
      </c>
      <c r="C122" s="8" t="s">
        <v>156</v>
      </c>
      <c r="D122" s="7" t="s">
        <v>157</v>
      </c>
    </row>
    <row r="123" spans="2:7" x14ac:dyDescent="0.25">
      <c r="B123" s="105" t="s">
        <v>149</v>
      </c>
      <c r="C123" s="6" t="s">
        <v>149</v>
      </c>
      <c r="D123" s="105" t="s">
        <v>149</v>
      </c>
    </row>
    <row r="125" spans="2:7" x14ac:dyDescent="0.25">
      <c r="B125" s="13" t="s">
        <v>158</v>
      </c>
      <c r="C125" s="23">
        <v>45322</v>
      </c>
      <c r="D125" s="105"/>
      <c r="E125" s="16"/>
      <c r="F125" s="22"/>
    </row>
    <row r="126" spans="2:7" x14ac:dyDescent="0.25">
      <c r="B126" s="13" t="s">
        <v>159</v>
      </c>
      <c r="C126" s="14" t="s">
        <v>160</v>
      </c>
      <c r="D126" s="13" t="s">
        <v>161</v>
      </c>
      <c r="E126" s="17" t="s">
        <v>162</v>
      </c>
      <c r="F126" s="12" t="s">
        <v>163</v>
      </c>
      <c r="G126" s="11"/>
    </row>
    <row r="127" spans="2:7" x14ac:dyDescent="0.25">
      <c r="B127" s="20" t="s">
        <v>149</v>
      </c>
      <c r="C127" s="21" t="s">
        <v>149</v>
      </c>
      <c r="D127" s="20" t="s">
        <v>149</v>
      </c>
      <c r="E127" s="19" t="s">
        <v>149</v>
      </c>
      <c r="F127" s="18" t="s">
        <v>149</v>
      </c>
    </row>
    <row r="130" spans="2:4" x14ac:dyDescent="0.25">
      <c r="B130" s="3" t="s">
        <v>164</v>
      </c>
    </row>
    <row r="131" spans="2:4" x14ac:dyDescent="0.25">
      <c r="B131" s="3"/>
    </row>
    <row r="132" spans="2:4" x14ac:dyDescent="0.25">
      <c r="B132" s="3" t="s">
        <v>165</v>
      </c>
    </row>
    <row r="133" spans="2:4" x14ac:dyDescent="0.25">
      <c r="B133" s="13" t="s">
        <v>166</v>
      </c>
      <c r="C133" s="14" t="s">
        <v>167</v>
      </c>
      <c r="D133" s="3"/>
    </row>
    <row r="134" spans="2:4" x14ac:dyDescent="0.25">
      <c r="B134" s="105" t="s">
        <v>149</v>
      </c>
      <c r="C134" s="6" t="s">
        <v>149</v>
      </c>
    </row>
    <row r="136" spans="2:4" x14ac:dyDescent="0.25">
      <c r="B136" s="13" t="s">
        <v>168</v>
      </c>
      <c r="C136" s="14" t="s">
        <v>167</v>
      </c>
    </row>
    <row r="137" spans="2:4" x14ac:dyDescent="0.25">
      <c r="B137" s="105" t="s">
        <v>149</v>
      </c>
      <c r="C137" s="6" t="s">
        <v>149</v>
      </c>
    </row>
    <row r="139" spans="2:4" x14ac:dyDescent="0.25">
      <c r="B139" s="13" t="s">
        <v>149</v>
      </c>
      <c r="C139" s="14" t="s">
        <v>149</v>
      </c>
    </row>
    <row r="140" spans="2:4" x14ac:dyDescent="0.25">
      <c r="B140" s="105" t="s">
        <v>149</v>
      </c>
      <c r="C140" s="6" t="s">
        <v>149</v>
      </c>
    </row>
    <row r="142" spans="2:4" x14ac:dyDescent="0.25">
      <c r="B142" s="17" t="s">
        <v>169</v>
      </c>
      <c r="C142" s="14" t="s">
        <v>170</v>
      </c>
    </row>
    <row r="143" spans="2:4" x14ac:dyDescent="0.25">
      <c r="B143" s="16" t="s">
        <v>149</v>
      </c>
      <c r="C143" s="6" t="s">
        <v>149</v>
      </c>
    </row>
    <row r="145" spans="2:7" x14ac:dyDescent="0.25">
      <c r="B145" s="13" t="s">
        <v>171</v>
      </c>
      <c r="C145" s="14" t="s">
        <v>149</v>
      </c>
    </row>
    <row r="147" spans="2:7" x14ac:dyDescent="0.25">
      <c r="B147" s="13" t="s">
        <v>172</v>
      </c>
      <c r="C147" s="23">
        <v>45322</v>
      </c>
      <c r="D147" s="105"/>
      <c r="E147" s="16"/>
      <c r="F147" s="22"/>
    </row>
    <row r="148" spans="2:7" x14ac:dyDescent="0.25">
      <c r="B148" s="13" t="s">
        <v>159</v>
      </c>
      <c r="C148" s="14" t="s">
        <v>160</v>
      </c>
      <c r="D148" s="13" t="s">
        <v>161</v>
      </c>
      <c r="E148" s="17" t="s">
        <v>162</v>
      </c>
      <c r="F148" s="12" t="s">
        <v>163</v>
      </c>
      <c r="G148" s="11"/>
    </row>
    <row r="149" spans="2:7" x14ac:dyDescent="0.25">
      <c r="B149" s="20" t="s">
        <v>149</v>
      </c>
      <c r="C149" s="21" t="s">
        <v>149</v>
      </c>
      <c r="D149" s="20" t="s">
        <v>149</v>
      </c>
      <c r="E149" s="19" t="s">
        <v>149</v>
      </c>
      <c r="F149" s="18" t="s">
        <v>149</v>
      </c>
    </row>
    <row r="150" spans="2:7" x14ac:dyDescent="0.25">
      <c r="B150" s="3" t="s">
        <v>164</v>
      </c>
    </row>
    <row r="151" spans="2:7" x14ac:dyDescent="0.25">
      <c r="B151" s="3"/>
    </row>
    <row r="152" spans="2:7" x14ac:dyDescent="0.25">
      <c r="B152" s="3" t="s">
        <v>165</v>
      </c>
    </row>
    <row r="153" spans="2:7" x14ac:dyDescent="0.25">
      <c r="B153" s="13" t="s">
        <v>166</v>
      </c>
      <c r="C153" s="14" t="s">
        <v>167</v>
      </c>
      <c r="D153" s="3"/>
    </row>
    <row r="154" spans="2:7" x14ac:dyDescent="0.25">
      <c r="B154" s="105" t="s">
        <v>149</v>
      </c>
      <c r="C154" s="6" t="s">
        <v>149</v>
      </c>
    </row>
    <row r="156" spans="2:7" x14ac:dyDescent="0.25">
      <c r="B156" s="13" t="s">
        <v>168</v>
      </c>
      <c r="C156" s="14" t="s">
        <v>167</v>
      </c>
    </row>
    <row r="157" spans="2:7" x14ac:dyDescent="0.25">
      <c r="B157" s="105" t="s">
        <v>149</v>
      </c>
      <c r="C157" s="6" t="s">
        <v>149</v>
      </c>
    </row>
    <row r="159" spans="2:7" x14ac:dyDescent="0.25">
      <c r="B159" s="13" t="s">
        <v>149</v>
      </c>
      <c r="C159" s="14" t="s">
        <v>149</v>
      </c>
    </row>
    <row r="160" spans="2:7" x14ac:dyDescent="0.25">
      <c r="B160" s="105" t="s">
        <v>149</v>
      </c>
      <c r="C160" s="6" t="s">
        <v>149</v>
      </c>
    </row>
    <row r="162" spans="2:80" x14ac:dyDescent="0.25">
      <c r="B162" s="17" t="s">
        <v>169</v>
      </c>
      <c r="C162" s="14" t="s">
        <v>170</v>
      </c>
    </row>
    <row r="163" spans="2:80" x14ac:dyDescent="0.25">
      <c r="B163" s="16" t="s">
        <v>149</v>
      </c>
      <c r="C163" s="6" t="s">
        <v>149</v>
      </c>
    </row>
    <row r="165" spans="2:80" x14ac:dyDescent="0.25">
      <c r="B165" s="13" t="s">
        <v>171</v>
      </c>
      <c r="C165" s="14" t="s">
        <v>149</v>
      </c>
    </row>
    <row r="168" spans="2:80" x14ac:dyDescent="0.25">
      <c r="B168" s="3" t="s">
        <v>173</v>
      </c>
    </row>
    <row r="170" spans="2:80" x14ac:dyDescent="0.25">
      <c r="B170" s="13" t="s">
        <v>159</v>
      </c>
      <c r="C170" s="14" t="s">
        <v>174</v>
      </c>
      <c r="D170" s="13" t="s">
        <v>175</v>
      </c>
      <c r="E170" s="13" t="s">
        <v>176</v>
      </c>
      <c r="F170" s="11"/>
    </row>
    <row r="171" spans="2:80" x14ac:dyDescent="0.25">
      <c r="B171" s="105" t="s">
        <v>149</v>
      </c>
      <c r="C171" s="6" t="s">
        <v>149</v>
      </c>
      <c r="D171" s="105" t="s">
        <v>149</v>
      </c>
      <c r="E171" s="105" t="s">
        <v>149</v>
      </c>
    </row>
    <row r="174" spans="2:80" x14ac:dyDescent="0.25">
      <c r="B174" s="3" t="s">
        <v>177</v>
      </c>
      <c r="C174" s="15" t="s">
        <v>149</v>
      </c>
      <c r="D174" s="3"/>
      <c r="E174" s="3"/>
      <c r="F174" s="11"/>
      <c r="G174" s="11"/>
      <c r="H174" s="11"/>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row>
    <row r="176" spans="2:80" x14ac:dyDescent="0.25">
      <c r="B176" s="3" t="s">
        <v>178</v>
      </c>
    </row>
    <row r="178" spans="2:7" x14ac:dyDescent="0.25">
      <c r="B178" s="13" t="s">
        <v>179</v>
      </c>
      <c r="C178" s="14" t="s">
        <v>167</v>
      </c>
      <c r="D178" s="3"/>
    </row>
    <row r="179" spans="2:7" x14ac:dyDescent="0.25">
      <c r="B179" s="105" t="s">
        <v>149</v>
      </c>
      <c r="C179" s="6" t="s">
        <v>149</v>
      </c>
    </row>
    <row r="182" spans="2:7" x14ac:dyDescent="0.25">
      <c r="B182" s="13" t="s">
        <v>180</v>
      </c>
      <c r="C182" s="14" t="s">
        <v>181</v>
      </c>
      <c r="D182" s="3"/>
    </row>
    <row r="183" spans="2:7" x14ac:dyDescent="0.25">
      <c r="B183" s="105" t="s">
        <v>149</v>
      </c>
      <c r="C183" s="6" t="s">
        <v>149</v>
      </c>
    </row>
    <row r="186" spans="2:7" x14ac:dyDescent="0.25">
      <c r="B186" s="3" t="s">
        <v>182</v>
      </c>
    </row>
    <row r="189" spans="2:7" x14ac:dyDescent="0.25">
      <c r="B189" s="3" t="s">
        <v>183</v>
      </c>
    </row>
    <row r="191" spans="2:7" x14ac:dyDescent="0.25">
      <c r="B191" s="13" t="s">
        <v>159</v>
      </c>
      <c r="C191" s="14" t="s">
        <v>184</v>
      </c>
      <c r="D191" s="13" t="s">
        <v>174</v>
      </c>
      <c r="E191" s="13" t="s">
        <v>175</v>
      </c>
      <c r="F191" s="12" t="s">
        <v>176</v>
      </c>
      <c r="G191" s="11"/>
    </row>
    <row r="192" spans="2:7" x14ac:dyDescent="0.25">
      <c r="B192" s="105" t="s">
        <v>149</v>
      </c>
      <c r="C192" s="6" t="s">
        <v>149</v>
      </c>
      <c r="D192" s="105" t="s">
        <v>149</v>
      </c>
      <c r="E192" s="105" t="s">
        <v>149</v>
      </c>
      <c r="F192" s="10" t="s">
        <v>149</v>
      </c>
    </row>
    <row r="195" spans="2:80" x14ac:dyDescent="0.25">
      <c r="B195" s="3" t="s">
        <v>177</v>
      </c>
      <c r="C195" s="15" t="s">
        <v>149</v>
      </c>
      <c r="D195" s="3"/>
      <c r="E195" s="3"/>
      <c r="F195" s="11"/>
      <c r="G195" s="11"/>
      <c r="H195" s="11"/>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row>
    <row r="197" spans="2:80" x14ac:dyDescent="0.25">
      <c r="B197" s="3" t="s">
        <v>178</v>
      </c>
    </row>
    <row r="199" spans="2:80" x14ac:dyDescent="0.25">
      <c r="B199" s="13" t="s">
        <v>179</v>
      </c>
      <c r="C199" s="14" t="s">
        <v>167</v>
      </c>
      <c r="D199" s="3"/>
    </row>
    <row r="200" spans="2:80" x14ac:dyDescent="0.25">
      <c r="B200" s="105" t="s">
        <v>149</v>
      </c>
      <c r="C200" s="6" t="s">
        <v>149</v>
      </c>
    </row>
    <row r="203" spans="2:80" x14ac:dyDescent="0.25">
      <c r="B203" s="13" t="s">
        <v>180</v>
      </c>
      <c r="C203" s="14" t="s">
        <v>181</v>
      </c>
      <c r="D203" s="3"/>
    </row>
    <row r="204" spans="2:80" x14ac:dyDescent="0.25">
      <c r="B204" s="105" t="s">
        <v>149</v>
      </c>
      <c r="C204" s="6" t="s">
        <v>149</v>
      </c>
    </row>
    <row r="207" spans="2:80" x14ac:dyDescent="0.25">
      <c r="B207" s="3" t="s">
        <v>182</v>
      </c>
    </row>
    <row r="210" spans="2:7" x14ac:dyDescent="0.25">
      <c r="B210" s="3" t="s">
        <v>185</v>
      </c>
    </row>
    <row r="211" spans="2:7" x14ac:dyDescent="0.25">
      <c r="B211" s="13" t="s">
        <v>159</v>
      </c>
      <c r="C211" s="14" t="s">
        <v>186</v>
      </c>
      <c r="D211" s="13" t="s">
        <v>187</v>
      </c>
      <c r="E211" s="13" t="s">
        <v>188</v>
      </c>
      <c r="F211" s="12" t="s">
        <v>189</v>
      </c>
      <c r="G211" s="11"/>
    </row>
    <row r="212" spans="2:7" x14ac:dyDescent="0.25">
      <c r="B212" s="105" t="s">
        <v>149</v>
      </c>
      <c r="C212" s="6" t="s">
        <v>149</v>
      </c>
      <c r="D212" s="105" t="s">
        <v>149</v>
      </c>
      <c r="E212" s="105" t="s">
        <v>149</v>
      </c>
      <c r="F212" s="10" t="s">
        <v>149</v>
      </c>
    </row>
    <row r="213" spans="2:7" x14ac:dyDescent="0.25">
      <c r="B213" s="2" t="s">
        <v>190</v>
      </c>
    </row>
  </sheetData>
  <mergeCells count="3">
    <mergeCell ref="B1:E1"/>
    <mergeCell ref="C3:C7"/>
    <mergeCell ref="D3:D7"/>
  </mergeCells>
  <hyperlinks>
    <hyperlink ref="A1" location="Index!A1" display="Index" xr:uid="{D5919A26-DA73-41D8-9DD1-49287A5C1069}"/>
  </hyperlinks>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D38BC-2333-4CF8-9B5A-9662C6541759}">
  <sheetPr codeName="Sheet19"/>
  <dimension ref="A1:CB175"/>
  <sheetViews>
    <sheetView workbookViewId="0">
      <selection activeCell="E7" sqref="E7"/>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256" width="9.140625" style="2"/>
    <col min="257" max="257" width="5.42578125" style="2" bestFit="1" customWidth="1"/>
    <col min="258" max="258" width="130.85546875" style="2" bestFit="1" customWidth="1"/>
    <col min="259" max="259" width="20.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512" width="9.140625" style="2"/>
    <col min="513" max="513" width="5.42578125" style="2" bestFit="1" customWidth="1"/>
    <col min="514" max="514" width="130.85546875" style="2" bestFit="1" customWidth="1"/>
    <col min="515" max="515" width="20.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768" width="9.140625" style="2"/>
    <col min="769" max="769" width="5.42578125" style="2" bestFit="1" customWidth="1"/>
    <col min="770" max="770" width="130.85546875" style="2" bestFit="1" customWidth="1"/>
    <col min="771" max="771" width="20.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1024" width="9.140625" style="2"/>
    <col min="1025" max="1025" width="5.42578125" style="2" bestFit="1" customWidth="1"/>
    <col min="1026" max="1026" width="130.85546875" style="2" bestFit="1" customWidth="1"/>
    <col min="1027" max="1027" width="20.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280" width="9.140625" style="2"/>
    <col min="1281" max="1281" width="5.42578125" style="2" bestFit="1" customWidth="1"/>
    <col min="1282" max="1282" width="130.85546875" style="2" bestFit="1" customWidth="1"/>
    <col min="1283" max="1283" width="20.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536" width="9.140625" style="2"/>
    <col min="1537" max="1537" width="5.42578125" style="2" bestFit="1" customWidth="1"/>
    <col min="1538" max="1538" width="130.85546875" style="2" bestFit="1" customWidth="1"/>
    <col min="1539" max="1539" width="20.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792" width="9.140625" style="2"/>
    <col min="1793" max="1793" width="5.42578125" style="2" bestFit="1" customWidth="1"/>
    <col min="1794" max="1794" width="130.85546875" style="2" bestFit="1" customWidth="1"/>
    <col min="1795" max="1795" width="20.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2048" width="9.140625" style="2"/>
    <col min="2049" max="2049" width="5.42578125" style="2" bestFit="1" customWidth="1"/>
    <col min="2050" max="2050" width="130.85546875" style="2" bestFit="1" customWidth="1"/>
    <col min="2051" max="2051" width="20.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304" width="9.140625" style="2"/>
    <col min="2305" max="2305" width="5.42578125" style="2" bestFit="1" customWidth="1"/>
    <col min="2306" max="2306" width="130.85546875" style="2" bestFit="1" customWidth="1"/>
    <col min="2307" max="2307" width="20.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560" width="9.140625" style="2"/>
    <col min="2561" max="2561" width="5.42578125" style="2" bestFit="1" customWidth="1"/>
    <col min="2562" max="2562" width="130.85546875" style="2" bestFit="1" customWidth="1"/>
    <col min="2563" max="2563" width="20.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816" width="9.140625" style="2"/>
    <col min="2817" max="2817" width="5.42578125" style="2" bestFit="1" customWidth="1"/>
    <col min="2818" max="2818" width="130.85546875" style="2" bestFit="1" customWidth="1"/>
    <col min="2819" max="2819" width="20.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3072" width="9.140625" style="2"/>
    <col min="3073" max="3073" width="5.42578125" style="2" bestFit="1" customWidth="1"/>
    <col min="3074" max="3074" width="130.85546875" style="2" bestFit="1" customWidth="1"/>
    <col min="3075" max="3075" width="20.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328" width="9.140625" style="2"/>
    <col min="3329" max="3329" width="5.42578125" style="2" bestFit="1" customWidth="1"/>
    <col min="3330" max="3330" width="130.85546875" style="2" bestFit="1" customWidth="1"/>
    <col min="3331" max="3331" width="20.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584" width="9.140625" style="2"/>
    <col min="3585" max="3585" width="5.42578125" style="2" bestFit="1" customWidth="1"/>
    <col min="3586" max="3586" width="130.85546875" style="2" bestFit="1" customWidth="1"/>
    <col min="3587" max="3587" width="20.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840" width="9.140625" style="2"/>
    <col min="3841" max="3841" width="5.42578125" style="2" bestFit="1" customWidth="1"/>
    <col min="3842" max="3842" width="130.85546875" style="2" bestFit="1" customWidth="1"/>
    <col min="3843" max="3843" width="20.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4096" width="9.140625" style="2"/>
    <col min="4097" max="4097" width="5.42578125" style="2" bestFit="1" customWidth="1"/>
    <col min="4098" max="4098" width="130.85546875" style="2" bestFit="1" customWidth="1"/>
    <col min="4099" max="4099" width="20.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352" width="9.140625" style="2"/>
    <col min="4353" max="4353" width="5.42578125" style="2" bestFit="1" customWidth="1"/>
    <col min="4354" max="4354" width="130.85546875" style="2" bestFit="1" customWidth="1"/>
    <col min="4355" max="4355" width="20.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608" width="9.140625" style="2"/>
    <col min="4609" max="4609" width="5.42578125" style="2" bestFit="1" customWidth="1"/>
    <col min="4610" max="4610" width="130.85546875" style="2" bestFit="1" customWidth="1"/>
    <col min="4611" max="4611" width="20.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864" width="9.140625" style="2"/>
    <col min="4865" max="4865" width="5.42578125" style="2" bestFit="1" customWidth="1"/>
    <col min="4866" max="4866" width="130.85546875" style="2" bestFit="1" customWidth="1"/>
    <col min="4867" max="4867" width="20.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5120" width="9.140625" style="2"/>
    <col min="5121" max="5121" width="5.42578125" style="2" bestFit="1" customWidth="1"/>
    <col min="5122" max="5122" width="130.85546875" style="2" bestFit="1" customWidth="1"/>
    <col min="5123" max="5123" width="20.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376" width="9.140625" style="2"/>
    <col min="5377" max="5377" width="5.42578125" style="2" bestFit="1" customWidth="1"/>
    <col min="5378" max="5378" width="130.85546875" style="2" bestFit="1" customWidth="1"/>
    <col min="5379" max="5379" width="20.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632" width="9.140625" style="2"/>
    <col min="5633" max="5633" width="5.42578125" style="2" bestFit="1" customWidth="1"/>
    <col min="5634" max="5634" width="130.85546875" style="2" bestFit="1" customWidth="1"/>
    <col min="5635" max="5635" width="20.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888" width="9.140625" style="2"/>
    <col min="5889" max="5889" width="5.42578125" style="2" bestFit="1" customWidth="1"/>
    <col min="5890" max="5890" width="130.85546875" style="2" bestFit="1" customWidth="1"/>
    <col min="5891" max="5891" width="20.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6144" width="9.140625" style="2"/>
    <col min="6145" max="6145" width="5.42578125" style="2" bestFit="1" customWidth="1"/>
    <col min="6146" max="6146" width="130.85546875" style="2" bestFit="1" customWidth="1"/>
    <col min="6147" max="6147" width="20.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400" width="9.140625" style="2"/>
    <col min="6401" max="6401" width="5.42578125" style="2" bestFit="1" customWidth="1"/>
    <col min="6402" max="6402" width="130.85546875" style="2" bestFit="1" customWidth="1"/>
    <col min="6403" max="6403" width="20.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656" width="9.140625" style="2"/>
    <col min="6657" max="6657" width="5.42578125" style="2" bestFit="1" customWidth="1"/>
    <col min="6658" max="6658" width="130.85546875" style="2" bestFit="1" customWidth="1"/>
    <col min="6659" max="6659" width="20.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912" width="9.140625" style="2"/>
    <col min="6913" max="6913" width="5.42578125" style="2" bestFit="1" customWidth="1"/>
    <col min="6914" max="6914" width="130.85546875" style="2" bestFit="1" customWidth="1"/>
    <col min="6915" max="6915" width="20.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7168" width="9.140625" style="2"/>
    <col min="7169" max="7169" width="5.42578125" style="2" bestFit="1" customWidth="1"/>
    <col min="7170" max="7170" width="130.85546875" style="2" bestFit="1" customWidth="1"/>
    <col min="7171" max="7171" width="20.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424" width="9.140625" style="2"/>
    <col min="7425" max="7425" width="5.42578125" style="2" bestFit="1" customWidth="1"/>
    <col min="7426" max="7426" width="130.85546875" style="2" bestFit="1" customWidth="1"/>
    <col min="7427" max="7427" width="20.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680" width="9.140625" style="2"/>
    <col min="7681" max="7681" width="5.42578125" style="2" bestFit="1" customWidth="1"/>
    <col min="7682" max="7682" width="130.85546875" style="2" bestFit="1" customWidth="1"/>
    <col min="7683" max="7683" width="20.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936" width="9.140625" style="2"/>
    <col min="7937" max="7937" width="5.42578125" style="2" bestFit="1" customWidth="1"/>
    <col min="7938" max="7938" width="130.85546875" style="2" bestFit="1" customWidth="1"/>
    <col min="7939" max="7939" width="20.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8192" width="9.140625" style="2"/>
    <col min="8193" max="8193" width="5.42578125" style="2" bestFit="1" customWidth="1"/>
    <col min="8194" max="8194" width="130.85546875" style="2" bestFit="1" customWidth="1"/>
    <col min="8195" max="8195" width="20.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448" width="9.140625" style="2"/>
    <col min="8449" max="8449" width="5.42578125" style="2" bestFit="1" customWidth="1"/>
    <col min="8450" max="8450" width="130.85546875" style="2" bestFit="1" customWidth="1"/>
    <col min="8451" max="8451" width="20.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704" width="9.140625" style="2"/>
    <col min="8705" max="8705" width="5.42578125" style="2" bestFit="1" customWidth="1"/>
    <col min="8706" max="8706" width="130.85546875" style="2" bestFit="1" customWidth="1"/>
    <col min="8707" max="8707" width="20.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960" width="9.140625" style="2"/>
    <col min="8961" max="8961" width="5.42578125" style="2" bestFit="1" customWidth="1"/>
    <col min="8962" max="8962" width="130.85546875" style="2" bestFit="1" customWidth="1"/>
    <col min="8963" max="8963" width="20.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9216" width="9.140625" style="2"/>
    <col min="9217" max="9217" width="5.42578125" style="2" bestFit="1" customWidth="1"/>
    <col min="9218" max="9218" width="130.85546875" style="2" bestFit="1" customWidth="1"/>
    <col min="9219" max="9219" width="20.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472" width="9.140625" style="2"/>
    <col min="9473" max="9473" width="5.42578125" style="2" bestFit="1" customWidth="1"/>
    <col min="9474" max="9474" width="130.85546875" style="2" bestFit="1" customWidth="1"/>
    <col min="9475" max="9475" width="20.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728" width="9.140625" style="2"/>
    <col min="9729" max="9729" width="5.42578125" style="2" bestFit="1" customWidth="1"/>
    <col min="9730" max="9730" width="130.85546875" style="2" bestFit="1" customWidth="1"/>
    <col min="9731" max="9731" width="20.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984" width="9.140625" style="2"/>
    <col min="9985" max="9985" width="5.42578125" style="2" bestFit="1" customWidth="1"/>
    <col min="9986" max="9986" width="130.85546875" style="2" bestFit="1" customWidth="1"/>
    <col min="9987" max="9987" width="20.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10240" width="9.140625" style="2"/>
    <col min="10241" max="10241" width="5.42578125" style="2" bestFit="1" customWidth="1"/>
    <col min="10242" max="10242" width="130.85546875" style="2" bestFit="1" customWidth="1"/>
    <col min="10243" max="10243" width="20.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496" width="9.140625" style="2"/>
    <col min="10497" max="10497" width="5.42578125" style="2" bestFit="1" customWidth="1"/>
    <col min="10498" max="10498" width="130.85546875" style="2" bestFit="1" customWidth="1"/>
    <col min="10499" max="10499" width="20.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752" width="9.140625" style="2"/>
    <col min="10753" max="10753" width="5.42578125" style="2" bestFit="1" customWidth="1"/>
    <col min="10754" max="10754" width="130.85546875" style="2" bestFit="1" customWidth="1"/>
    <col min="10755" max="10755" width="20.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1008" width="9.140625" style="2"/>
    <col min="11009" max="11009" width="5.42578125" style="2" bestFit="1" customWidth="1"/>
    <col min="11010" max="11010" width="130.85546875" style="2" bestFit="1" customWidth="1"/>
    <col min="11011" max="11011" width="20.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264" width="9.140625" style="2"/>
    <col min="11265" max="11265" width="5.42578125" style="2" bestFit="1" customWidth="1"/>
    <col min="11266" max="11266" width="130.85546875" style="2" bestFit="1" customWidth="1"/>
    <col min="11267" max="11267" width="20.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520" width="9.140625" style="2"/>
    <col min="11521" max="11521" width="5.42578125" style="2" bestFit="1" customWidth="1"/>
    <col min="11522" max="11522" width="130.85546875" style="2" bestFit="1" customWidth="1"/>
    <col min="11523" max="11523" width="20.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776" width="9.140625" style="2"/>
    <col min="11777" max="11777" width="5.42578125" style="2" bestFit="1" customWidth="1"/>
    <col min="11778" max="11778" width="130.85546875" style="2" bestFit="1" customWidth="1"/>
    <col min="11779" max="11779" width="20.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2032" width="9.140625" style="2"/>
    <col min="12033" max="12033" width="5.42578125" style="2" bestFit="1" customWidth="1"/>
    <col min="12034" max="12034" width="130.85546875" style="2" bestFit="1" customWidth="1"/>
    <col min="12035" max="12035" width="20.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288" width="9.140625" style="2"/>
    <col min="12289" max="12289" width="5.42578125" style="2" bestFit="1" customWidth="1"/>
    <col min="12290" max="12290" width="130.85546875" style="2" bestFit="1" customWidth="1"/>
    <col min="12291" max="12291" width="20.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544" width="9.140625" style="2"/>
    <col min="12545" max="12545" width="5.42578125" style="2" bestFit="1" customWidth="1"/>
    <col min="12546" max="12546" width="130.85546875" style="2" bestFit="1" customWidth="1"/>
    <col min="12547" max="12547" width="20.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800" width="9.140625" style="2"/>
    <col min="12801" max="12801" width="5.42578125" style="2" bestFit="1" customWidth="1"/>
    <col min="12802" max="12802" width="130.85546875" style="2" bestFit="1" customWidth="1"/>
    <col min="12803" max="12803" width="20.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3056" width="9.140625" style="2"/>
    <col min="13057" max="13057" width="5.42578125" style="2" bestFit="1" customWidth="1"/>
    <col min="13058" max="13058" width="130.85546875" style="2" bestFit="1" customWidth="1"/>
    <col min="13059" max="13059" width="20.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312" width="9.140625" style="2"/>
    <col min="13313" max="13313" width="5.42578125" style="2" bestFit="1" customWidth="1"/>
    <col min="13314" max="13314" width="130.85546875" style="2" bestFit="1" customWidth="1"/>
    <col min="13315" max="13315" width="20.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568" width="9.140625" style="2"/>
    <col min="13569" max="13569" width="5.42578125" style="2" bestFit="1" customWidth="1"/>
    <col min="13570" max="13570" width="130.85546875" style="2" bestFit="1" customWidth="1"/>
    <col min="13571" max="13571" width="20.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824" width="9.140625" style="2"/>
    <col min="13825" max="13825" width="5.42578125" style="2" bestFit="1" customWidth="1"/>
    <col min="13826" max="13826" width="130.85546875" style="2" bestFit="1" customWidth="1"/>
    <col min="13827" max="13827" width="20.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4080" width="9.140625" style="2"/>
    <col min="14081" max="14081" width="5.42578125" style="2" bestFit="1" customWidth="1"/>
    <col min="14082" max="14082" width="130.85546875" style="2" bestFit="1" customWidth="1"/>
    <col min="14083" max="14083" width="20.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336" width="9.140625" style="2"/>
    <col min="14337" max="14337" width="5.42578125" style="2" bestFit="1" customWidth="1"/>
    <col min="14338" max="14338" width="130.85546875" style="2" bestFit="1" customWidth="1"/>
    <col min="14339" max="14339" width="20.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592" width="9.140625" style="2"/>
    <col min="14593" max="14593" width="5.42578125" style="2" bestFit="1" customWidth="1"/>
    <col min="14594" max="14594" width="130.85546875" style="2" bestFit="1" customWidth="1"/>
    <col min="14595" max="14595" width="20.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848" width="9.140625" style="2"/>
    <col min="14849" max="14849" width="5.42578125" style="2" bestFit="1" customWidth="1"/>
    <col min="14850" max="14850" width="130.85546875" style="2" bestFit="1" customWidth="1"/>
    <col min="14851" max="14851" width="20.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5104" width="9.140625" style="2"/>
    <col min="15105" max="15105" width="5.42578125" style="2" bestFit="1" customWidth="1"/>
    <col min="15106" max="15106" width="130.85546875" style="2" bestFit="1" customWidth="1"/>
    <col min="15107" max="15107" width="20.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360" width="9.140625" style="2"/>
    <col min="15361" max="15361" width="5.42578125" style="2" bestFit="1" customWidth="1"/>
    <col min="15362" max="15362" width="130.85546875" style="2" bestFit="1" customWidth="1"/>
    <col min="15363" max="15363" width="20.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616" width="9.140625" style="2"/>
    <col min="15617" max="15617" width="5.42578125" style="2" bestFit="1" customWidth="1"/>
    <col min="15618" max="15618" width="130.85546875" style="2" bestFit="1" customWidth="1"/>
    <col min="15619" max="15619" width="20.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872" width="9.140625" style="2"/>
    <col min="15873" max="15873" width="5.42578125" style="2" bestFit="1" customWidth="1"/>
    <col min="15874" max="15874" width="130.85546875" style="2" bestFit="1" customWidth="1"/>
    <col min="15875" max="15875" width="20.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6128" width="9.140625" style="2"/>
    <col min="16129" max="16129" width="5.42578125" style="2" bestFit="1" customWidth="1"/>
    <col min="16130" max="16130" width="130.85546875" style="2" bestFit="1" customWidth="1"/>
    <col min="16131" max="16131" width="20.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384" width="9.140625" style="2"/>
  </cols>
  <sheetData>
    <row r="1" spans="1:9" x14ac:dyDescent="0.25">
      <c r="A1" s="40" t="s">
        <v>0</v>
      </c>
      <c r="B1" s="206" t="s">
        <v>39</v>
      </c>
      <c r="C1" s="206"/>
      <c r="D1" s="206"/>
      <c r="E1" s="206"/>
    </row>
    <row r="3" spans="1:9" ht="15" customHeight="1" x14ac:dyDescent="0.25">
      <c r="B3" s="35" t="s">
        <v>1162</v>
      </c>
      <c r="C3" s="207"/>
      <c r="D3" s="208"/>
    </row>
    <row r="4" spans="1:9" ht="15" customHeight="1" x14ac:dyDescent="0.25">
      <c r="B4" s="109" t="s">
        <v>1163</v>
      </c>
      <c r="C4" s="207"/>
      <c r="D4" s="208"/>
    </row>
    <row r="5" spans="1:9" ht="15" customHeight="1" x14ac:dyDescent="0.25">
      <c r="B5" s="109" t="s">
        <v>115</v>
      </c>
      <c r="C5" s="207"/>
      <c r="D5" s="208"/>
    </row>
    <row r="6" spans="1:9" ht="15" customHeight="1" x14ac:dyDescent="0.25">
      <c r="B6" s="109" t="s">
        <v>193</v>
      </c>
      <c r="C6" s="207"/>
      <c r="D6" s="208"/>
    </row>
    <row r="7" spans="1:9" ht="30" customHeight="1" x14ac:dyDescent="0.25">
      <c r="B7" s="109" t="s">
        <v>1164</v>
      </c>
      <c r="C7" s="207"/>
      <c r="D7" s="208"/>
    </row>
    <row r="8" spans="1:9" ht="15" customHeight="1" x14ac:dyDescent="0.25">
      <c r="B8" s="109" t="s">
        <v>116</v>
      </c>
      <c r="C8" s="38" t="s">
        <v>117</v>
      </c>
      <c r="D8" s="38"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1985</v>
      </c>
      <c r="C15" s="4" t="s">
        <v>140</v>
      </c>
      <c r="D15" s="2" t="s">
        <v>220</v>
      </c>
      <c r="E15" s="2" t="s">
        <v>221</v>
      </c>
      <c r="F15" s="5">
        <v>2800000</v>
      </c>
      <c r="G15" s="5">
        <v>40951.4</v>
      </c>
      <c r="H15" s="5">
        <v>21.01</v>
      </c>
    </row>
    <row r="16" spans="1:9" x14ac:dyDescent="0.25">
      <c r="B16" s="2" t="s">
        <v>1964</v>
      </c>
      <c r="C16" s="4" t="s">
        <v>140</v>
      </c>
      <c r="D16" s="2" t="s">
        <v>220</v>
      </c>
      <c r="E16" s="2" t="s">
        <v>224</v>
      </c>
      <c r="F16" s="5">
        <v>1600000</v>
      </c>
      <c r="G16" s="5">
        <v>16450.400000000001</v>
      </c>
      <c r="H16" s="5">
        <v>8.44</v>
      </c>
    </row>
    <row r="17" spans="2:8" x14ac:dyDescent="0.25">
      <c r="B17" s="2" t="s">
        <v>2551</v>
      </c>
      <c r="C17" s="4" t="s">
        <v>140</v>
      </c>
      <c r="D17" s="2" t="s">
        <v>220</v>
      </c>
      <c r="E17" s="2" t="s">
        <v>233</v>
      </c>
      <c r="F17" s="5">
        <v>1280000</v>
      </c>
      <c r="G17" s="5">
        <v>13667.2</v>
      </c>
      <c r="H17" s="5">
        <v>7.01</v>
      </c>
    </row>
    <row r="18" spans="2:8" x14ac:dyDescent="0.25">
      <c r="B18" s="2" t="s">
        <v>1952</v>
      </c>
      <c r="C18" s="4" t="s">
        <v>140</v>
      </c>
      <c r="D18" s="2" t="s">
        <v>220</v>
      </c>
      <c r="E18" s="2" t="s">
        <v>236</v>
      </c>
      <c r="F18" s="5">
        <v>581489</v>
      </c>
      <c r="G18" s="5">
        <v>10613.63</v>
      </c>
      <c r="H18" s="5">
        <v>5.44</v>
      </c>
    </row>
    <row r="19" spans="2:8" x14ac:dyDescent="0.25">
      <c r="B19" s="2" t="s">
        <v>392</v>
      </c>
      <c r="C19" s="4" t="s">
        <v>140</v>
      </c>
      <c r="D19" s="2" t="s">
        <v>220</v>
      </c>
      <c r="E19" s="2" t="s">
        <v>393</v>
      </c>
      <c r="F19" s="5">
        <v>1500000</v>
      </c>
      <c r="G19" s="5">
        <v>9607.5</v>
      </c>
      <c r="H19" s="5">
        <v>4.93</v>
      </c>
    </row>
    <row r="20" spans="2:8" x14ac:dyDescent="0.25">
      <c r="B20" s="2" t="s">
        <v>2737</v>
      </c>
      <c r="C20" s="4" t="s">
        <v>140</v>
      </c>
      <c r="D20" s="2" t="s">
        <v>261</v>
      </c>
      <c r="E20" s="2" t="s">
        <v>694</v>
      </c>
      <c r="F20" s="5">
        <v>815709</v>
      </c>
      <c r="G20" s="5">
        <v>6400.05</v>
      </c>
      <c r="H20" s="5">
        <v>3.28</v>
      </c>
    </row>
    <row r="21" spans="2:8" x14ac:dyDescent="0.25">
      <c r="B21" s="2" t="s">
        <v>1975</v>
      </c>
      <c r="C21" s="4" t="s">
        <v>140</v>
      </c>
      <c r="D21" s="2" t="s">
        <v>220</v>
      </c>
      <c r="E21" s="2" t="s">
        <v>227</v>
      </c>
      <c r="F21" s="5">
        <v>3017310</v>
      </c>
      <c r="G21" s="5">
        <v>5984.83</v>
      </c>
      <c r="H21" s="5">
        <v>3.07</v>
      </c>
    </row>
    <row r="22" spans="2:8" x14ac:dyDescent="0.25">
      <c r="B22" s="2" t="s">
        <v>2629</v>
      </c>
      <c r="C22" s="4" t="s">
        <v>140</v>
      </c>
      <c r="D22" s="2" t="s">
        <v>220</v>
      </c>
      <c r="E22" s="2" t="s">
        <v>405</v>
      </c>
      <c r="F22" s="5">
        <v>320000</v>
      </c>
      <c r="G22" s="5">
        <v>4908.96</v>
      </c>
      <c r="H22" s="5">
        <v>2.52</v>
      </c>
    </row>
    <row r="23" spans="2:8" x14ac:dyDescent="0.25">
      <c r="B23" s="2" t="s">
        <v>2680</v>
      </c>
      <c r="C23" s="4" t="s">
        <v>140</v>
      </c>
      <c r="D23" s="2" t="s">
        <v>261</v>
      </c>
      <c r="E23" s="2" t="s">
        <v>576</v>
      </c>
      <c r="F23" s="5">
        <v>950000</v>
      </c>
      <c r="G23" s="5">
        <v>4740.9799999999996</v>
      </c>
      <c r="H23" s="5">
        <v>2.4300000000000002</v>
      </c>
    </row>
    <row r="24" spans="2:8" x14ac:dyDescent="0.25">
      <c r="B24" s="2" t="s">
        <v>2568</v>
      </c>
      <c r="C24" s="4" t="s">
        <v>140</v>
      </c>
      <c r="D24" s="2" t="s">
        <v>273</v>
      </c>
      <c r="E24" s="2" t="s">
        <v>274</v>
      </c>
      <c r="F24" s="5">
        <v>300000</v>
      </c>
      <c r="G24" s="5">
        <v>4491.3</v>
      </c>
      <c r="H24" s="5">
        <v>2.2999999999999998</v>
      </c>
    </row>
    <row r="25" spans="2:8" x14ac:dyDescent="0.25">
      <c r="B25" s="2" t="s">
        <v>2863</v>
      </c>
      <c r="C25" s="4" t="s">
        <v>140</v>
      </c>
      <c r="D25" s="2" t="s">
        <v>261</v>
      </c>
      <c r="E25" s="2" t="s">
        <v>1034</v>
      </c>
      <c r="F25" s="5">
        <v>450000</v>
      </c>
      <c r="G25" s="5">
        <v>4431.1499999999996</v>
      </c>
      <c r="H25" s="5">
        <v>2.27</v>
      </c>
    </row>
    <row r="26" spans="2:8" x14ac:dyDescent="0.25">
      <c r="B26" s="2" t="s">
        <v>2668</v>
      </c>
      <c r="C26" s="4" t="s">
        <v>140</v>
      </c>
      <c r="D26" s="2" t="s">
        <v>261</v>
      </c>
      <c r="E26" s="2" t="s">
        <v>544</v>
      </c>
      <c r="F26" s="5">
        <v>600000</v>
      </c>
      <c r="G26" s="5">
        <v>4292.1000000000004</v>
      </c>
      <c r="H26" s="5">
        <v>2.2000000000000002</v>
      </c>
    </row>
    <row r="27" spans="2:8" x14ac:dyDescent="0.25">
      <c r="B27" s="2" t="s">
        <v>2671</v>
      </c>
      <c r="C27" s="4" t="s">
        <v>140</v>
      </c>
      <c r="D27" s="2" t="s">
        <v>220</v>
      </c>
      <c r="E27" s="2" t="s">
        <v>549</v>
      </c>
      <c r="F27" s="5">
        <v>1750000</v>
      </c>
      <c r="G27" s="5">
        <v>4007.5</v>
      </c>
      <c r="H27" s="5">
        <v>2.06</v>
      </c>
    </row>
    <row r="28" spans="2:8" x14ac:dyDescent="0.25">
      <c r="B28" s="2" t="s">
        <v>2566</v>
      </c>
      <c r="C28" s="4" t="s">
        <v>140</v>
      </c>
      <c r="D28" s="2" t="s">
        <v>220</v>
      </c>
      <c r="E28" s="2" t="s">
        <v>265</v>
      </c>
      <c r="F28" s="5">
        <v>2880022</v>
      </c>
      <c r="G28" s="5">
        <v>3984.51</v>
      </c>
      <c r="H28" s="5">
        <v>2.04</v>
      </c>
    </row>
    <row r="29" spans="2:8" x14ac:dyDescent="0.25">
      <c r="B29" s="2" t="s">
        <v>2599</v>
      </c>
      <c r="C29" s="4" t="s">
        <v>140</v>
      </c>
      <c r="D29" s="2" t="s">
        <v>266</v>
      </c>
      <c r="E29" s="2" t="s">
        <v>336</v>
      </c>
      <c r="F29" s="5">
        <v>749680</v>
      </c>
      <c r="G29" s="5">
        <v>3933.95</v>
      </c>
      <c r="H29" s="5">
        <v>2.02</v>
      </c>
    </row>
    <row r="30" spans="2:8" x14ac:dyDescent="0.25">
      <c r="B30" s="2" t="s">
        <v>2678</v>
      </c>
      <c r="C30" s="4" t="s">
        <v>140</v>
      </c>
      <c r="D30" s="2" t="s">
        <v>220</v>
      </c>
      <c r="E30" s="2" t="s">
        <v>569</v>
      </c>
      <c r="F30" s="5">
        <v>1500000</v>
      </c>
      <c r="G30" s="5">
        <v>3908.25</v>
      </c>
      <c r="H30" s="5">
        <v>2</v>
      </c>
    </row>
    <row r="31" spans="2:8" x14ac:dyDescent="0.25">
      <c r="B31" s="2" t="s">
        <v>1978</v>
      </c>
      <c r="C31" s="4" t="s">
        <v>140</v>
      </c>
      <c r="D31" s="2" t="s">
        <v>423</v>
      </c>
      <c r="E31" s="2" t="s">
        <v>424</v>
      </c>
      <c r="F31" s="5">
        <v>371320</v>
      </c>
      <c r="G31" s="5">
        <v>3722.11</v>
      </c>
      <c r="H31" s="5">
        <v>1.91</v>
      </c>
    </row>
    <row r="32" spans="2:8" x14ac:dyDescent="0.25">
      <c r="B32" s="2" t="s">
        <v>2677</v>
      </c>
      <c r="C32" s="4" t="s">
        <v>140</v>
      </c>
      <c r="D32" s="2" t="s">
        <v>220</v>
      </c>
      <c r="E32" s="2" t="s">
        <v>568</v>
      </c>
      <c r="F32" s="5">
        <v>4300000</v>
      </c>
      <c r="G32" s="5">
        <v>3627.05</v>
      </c>
      <c r="H32" s="5">
        <v>1.86</v>
      </c>
    </row>
    <row r="33" spans="2:8" x14ac:dyDescent="0.25">
      <c r="B33" s="2" t="s">
        <v>295</v>
      </c>
      <c r="C33" s="4" t="s">
        <v>140</v>
      </c>
      <c r="D33" s="2" t="s">
        <v>261</v>
      </c>
      <c r="E33" s="2" t="s">
        <v>296</v>
      </c>
      <c r="F33" s="5">
        <v>244620</v>
      </c>
      <c r="G33" s="5">
        <v>3611.94</v>
      </c>
      <c r="H33" s="5">
        <v>1.85</v>
      </c>
    </row>
    <row r="34" spans="2:8" x14ac:dyDescent="0.25">
      <c r="B34" s="2" t="s">
        <v>2813</v>
      </c>
      <c r="C34" s="4" t="s">
        <v>140</v>
      </c>
      <c r="D34" s="2" t="s">
        <v>273</v>
      </c>
      <c r="E34" s="2" t="s">
        <v>801</v>
      </c>
      <c r="F34" s="5">
        <v>370000</v>
      </c>
      <c r="G34" s="5">
        <v>3294.11</v>
      </c>
      <c r="H34" s="5">
        <v>1.69</v>
      </c>
    </row>
    <row r="35" spans="2:8" x14ac:dyDescent="0.25">
      <c r="B35" s="2" t="s">
        <v>1946</v>
      </c>
      <c r="C35" s="4" t="s">
        <v>140</v>
      </c>
      <c r="D35" s="2" t="s">
        <v>266</v>
      </c>
      <c r="E35" s="2" t="s">
        <v>267</v>
      </c>
      <c r="F35" s="5">
        <v>350000</v>
      </c>
      <c r="G35" s="5">
        <v>3252.9</v>
      </c>
      <c r="H35" s="5">
        <v>1.67</v>
      </c>
    </row>
    <row r="36" spans="2:8" x14ac:dyDescent="0.25">
      <c r="B36" s="2" t="s">
        <v>2577</v>
      </c>
      <c r="C36" s="4" t="s">
        <v>140</v>
      </c>
      <c r="D36" s="2" t="s">
        <v>273</v>
      </c>
      <c r="E36" s="2" t="s">
        <v>287</v>
      </c>
      <c r="F36" s="5">
        <v>550000</v>
      </c>
      <c r="G36" s="5">
        <v>3171.3</v>
      </c>
      <c r="H36" s="5">
        <v>1.63</v>
      </c>
    </row>
    <row r="37" spans="2:8" x14ac:dyDescent="0.25">
      <c r="B37" s="2" t="s">
        <v>2916</v>
      </c>
      <c r="C37" s="4" t="s">
        <v>140</v>
      </c>
      <c r="D37" s="2" t="s">
        <v>261</v>
      </c>
      <c r="E37" s="2" t="s">
        <v>1165</v>
      </c>
      <c r="F37" s="5">
        <v>300000</v>
      </c>
      <c r="G37" s="5">
        <v>3138.3</v>
      </c>
      <c r="H37" s="5">
        <v>1.61</v>
      </c>
    </row>
    <row r="38" spans="2:8" x14ac:dyDescent="0.25">
      <c r="B38" s="2" t="s">
        <v>2569</v>
      </c>
      <c r="C38" s="4" t="s">
        <v>140</v>
      </c>
      <c r="D38" s="2" t="s">
        <v>261</v>
      </c>
      <c r="E38" s="2" t="s">
        <v>275</v>
      </c>
      <c r="F38" s="5">
        <v>750000</v>
      </c>
      <c r="G38" s="5">
        <v>3053.25</v>
      </c>
      <c r="H38" s="5">
        <v>1.57</v>
      </c>
    </row>
    <row r="39" spans="2:8" x14ac:dyDescent="0.25">
      <c r="B39" s="2" t="s">
        <v>2917</v>
      </c>
      <c r="C39" s="4" t="s">
        <v>140</v>
      </c>
      <c r="D39" s="2" t="s">
        <v>261</v>
      </c>
      <c r="E39" s="2" t="s">
        <v>1166</v>
      </c>
      <c r="F39" s="5">
        <v>700000</v>
      </c>
      <c r="G39" s="5">
        <v>2622.55</v>
      </c>
      <c r="H39" s="5">
        <v>1.35</v>
      </c>
    </row>
    <row r="40" spans="2:8" x14ac:dyDescent="0.25">
      <c r="B40" s="2" t="s">
        <v>2918</v>
      </c>
      <c r="C40" s="4" t="s">
        <v>140</v>
      </c>
      <c r="D40" s="2" t="s">
        <v>261</v>
      </c>
      <c r="E40" s="2" t="s">
        <v>1167</v>
      </c>
      <c r="F40" s="5">
        <v>1400000</v>
      </c>
      <c r="G40" s="5">
        <v>2586.5</v>
      </c>
      <c r="H40" s="5">
        <v>1.33</v>
      </c>
    </row>
    <row r="41" spans="2:8" x14ac:dyDescent="0.25">
      <c r="B41" s="2" t="s">
        <v>2861</v>
      </c>
      <c r="C41" s="4" t="s">
        <v>140</v>
      </c>
      <c r="D41" s="2" t="s">
        <v>261</v>
      </c>
      <c r="E41" s="2" t="s">
        <v>1000</v>
      </c>
      <c r="F41" s="5">
        <v>376938</v>
      </c>
      <c r="G41" s="5">
        <v>2308.9299999999998</v>
      </c>
      <c r="H41" s="5">
        <v>1.18</v>
      </c>
    </row>
    <row r="42" spans="2:8" x14ac:dyDescent="0.25">
      <c r="B42" s="2" t="s">
        <v>2756</v>
      </c>
      <c r="C42" s="4" t="s">
        <v>140</v>
      </c>
      <c r="D42" s="2" t="s">
        <v>261</v>
      </c>
      <c r="E42" s="2" t="s">
        <v>717</v>
      </c>
      <c r="F42" s="5">
        <v>250000</v>
      </c>
      <c r="G42" s="5">
        <v>2290.25</v>
      </c>
      <c r="H42" s="5">
        <v>1.17</v>
      </c>
    </row>
    <row r="43" spans="2:8" x14ac:dyDescent="0.25">
      <c r="B43" s="2" t="s">
        <v>1168</v>
      </c>
      <c r="C43" s="4" t="s">
        <v>140</v>
      </c>
      <c r="D43" s="2" t="s">
        <v>261</v>
      </c>
      <c r="E43" s="2" t="s">
        <v>1169</v>
      </c>
      <c r="F43" s="5">
        <v>2356376</v>
      </c>
      <c r="G43" s="5">
        <v>2119.56</v>
      </c>
      <c r="H43" s="5">
        <v>1.0900000000000001</v>
      </c>
    </row>
    <row r="44" spans="2:8" x14ac:dyDescent="0.25">
      <c r="B44" s="2" t="s">
        <v>745</v>
      </c>
      <c r="C44" s="4" t="s">
        <v>140</v>
      </c>
      <c r="D44" s="2" t="s">
        <v>261</v>
      </c>
      <c r="E44" s="2" t="s">
        <v>746</v>
      </c>
      <c r="F44" s="5">
        <v>273973</v>
      </c>
      <c r="G44" s="5">
        <v>2087.13</v>
      </c>
      <c r="H44" s="5">
        <v>1.07</v>
      </c>
    </row>
    <row r="45" spans="2:8" x14ac:dyDescent="0.25">
      <c r="B45" s="2" t="s">
        <v>2919</v>
      </c>
      <c r="C45" s="4" t="s">
        <v>140</v>
      </c>
      <c r="D45" s="2" t="s">
        <v>266</v>
      </c>
      <c r="E45" s="2" t="s">
        <v>1170</v>
      </c>
      <c r="F45" s="5">
        <v>110000</v>
      </c>
      <c r="G45" s="5">
        <v>1952.56</v>
      </c>
      <c r="H45" s="5">
        <v>1</v>
      </c>
    </row>
    <row r="46" spans="2:8" x14ac:dyDescent="0.25">
      <c r="B46" s="2" t="s">
        <v>2920</v>
      </c>
      <c r="C46" s="4" t="s">
        <v>140</v>
      </c>
      <c r="D46" s="2" t="s">
        <v>220</v>
      </c>
      <c r="E46" s="2" t="s">
        <v>1171</v>
      </c>
      <c r="F46" s="5">
        <v>543000</v>
      </c>
      <c r="G46" s="5">
        <v>1790.81</v>
      </c>
      <c r="H46" s="5">
        <v>0.92</v>
      </c>
    </row>
    <row r="47" spans="2:8" x14ac:dyDescent="0.25">
      <c r="B47" s="2" t="s">
        <v>2744</v>
      </c>
      <c r="C47" s="4" t="s">
        <v>140</v>
      </c>
      <c r="D47" s="2" t="s">
        <v>220</v>
      </c>
      <c r="E47" s="2" t="s">
        <v>701</v>
      </c>
      <c r="F47" s="5">
        <v>700000</v>
      </c>
      <c r="G47" s="5">
        <v>726.25</v>
      </c>
      <c r="H47" s="5">
        <v>0.37</v>
      </c>
    </row>
    <row r="48" spans="2:8" x14ac:dyDescent="0.25">
      <c r="B48" s="3" t="s">
        <v>2868</v>
      </c>
      <c r="C48" s="4" t="s">
        <v>140</v>
      </c>
      <c r="D48" s="2" t="s">
        <v>261</v>
      </c>
      <c r="E48" s="2" t="s">
        <v>544</v>
      </c>
      <c r="F48" s="5">
        <v>49600</v>
      </c>
      <c r="G48" s="5">
        <v>350.18</v>
      </c>
      <c r="H48" s="5">
        <v>0.18</v>
      </c>
    </row>
    <row r="49" spans="2:8" x14ac:dyDescent="0.25">
      <c r="B49" s="3" t="s">
        <v>200</v>
      </c>
      <c r="C49" s="15"/>
      <c r="D49" s="3"/>
      <c r="E49" s="3"/>
      <c r="F49" s="11"/>
      <c r="G49" s="11">
        <f>SUM(G12:G47)</f>
        <v>187729.20999999993</v>
      </c>
      <c r="H49" s="11">
        <f>SUM(H12:H47)</f>
        <v>96.289999999999992</v>
      </c>
    </row>
    <row r="50" spans="2:8" x14ac:dyDescent="0.25">
      <c r="B50" s="3" t="s">
        <v>201</v>
      </c>
      <c r="C50" s="15"/>
      <c r="D50" s="3"/>
      <c r="E50" s="3"/>
      <c r="F50" s="11"/>
      <c r="G50" s="11">
        <v>4833</v>
      </c>
      <c r="H50" s="11">
        <v>2.48</v>
      </c>
    </row>
    <row r="51" spans="2:8" x14ac:dyDescent="0.25">
      <c r="B51" s="3" t="s">
        <v>142</v>
      </c>
      <c r="C51" s="15"/>
      <c r="D51" s="3"/>
      <c r="E51" s="3"/>
      <c r="F51" s="11"/>
      <c r="G51" s="11">
        <f>G50+G49</f>
        <v>192562.20999999993</v>
      </c>
      <c r="H51" s="11">
        <f>H50+H49</f>
        <v>98.77</v>
      </c>
    </row>
    <row r="52" spans="2:8" x14ac:dyDescent="0.25">
      <c r="B52" s="3" t="s">
        <v>143</v>
      </c>
      <c r="C52" s="15"/>
      <c r="D52" s="3"/>
      <c r="E52" s="3"/>
      <c r="F52" s="11"/>
      <c r="G52" s="11">
        <f>G53-G51</f>
        <v>2386.7221955900604</v>
      </c>
      <c r="H52" s="11">
        <f>H53-H51</f>
        <v>1.230000000000004</v>
      </c>
    </row>
    <row r="53" spans="2:8" x14ac:dyDescent="0.25">
      <c r="B53" s="3" t="s">
        <v>144</v>
      </c>
      <c r="C53" s="15"/>
      <c r="D53" s="3"/>
      <c r="E53" s="3"/>
      <c r="F53" s="11"/>
      <c r="G53" s="11">
        <v>194948.93219558999</v>
      </c>
      <c r="H53" s="11">
        <v>100</v>
      </c>
    </row>
    <row r="54" spans="2:8" x14ac:dyDescent="0.25">
      <c r="B54" s="2" t="s">
        <v>145</v>
      </c>
    </row>
    <row r="55" spans="2:8" x14ac:dyDescent="0.25">
      <c r="B55" s="3" t="s">
        <v>146</v>
      </c>
    </row>
    <row r="56" spans="2:8" x14ac:dyDescent="0.25">
      <c r="B56" s="3" t="s">
        <v>147</v>
      </c>
      <c r="C56" s="4" t="s">
        <v>148</v>
      </c>
    </row>
    <row r="57" spans="2:8" x14ac:dyDescent="0.25">
      <c r="B57" s="3" t="s">
        <v>150</v>
      </c>
      <c r="C57" s="4" t="s">
        <v>149</v>
      </c>
    </row>
    <row r="58" spans="2:8" x14ac:dyDescent="0.25">
      <c r="B58" s="3" t="s">
        <v>202</v>
      </c>
      <c r="C58" s="4" t="s">
        <v>149</v>
      </c>
    </row>
    <row r="59" spans="2:8" x14ac:dyDescent="0.25">
      <c r="B59" s="3" t="s">
        <v>151</v>
      </c>
      <c r="C59" s="4" t="s">
        <v>152</v>
      </c>
    </row>
    <row r="60" spans="2:8" x14ac:dyDescent="0.25">
      <c r="B60" s="3" t="s">
        <v>1172</v>
      </c>
      <c r="C60" s="15"/>
    </row>
    <row r="61" spans="2:8" x14ac:dyDescent="0.25">
      <c r="B61" s="3" t="s">
        <v>1173</v>
      </c>
      <c r="C61" s="15"/>
    </row>
    <row r="62" spans="2:8" x14ac:dyDescent="0.25">
      <c r="B62" s="3" t="s">
        <v>1174</v>
      </c>
      <c r="C62" s="15"/>
    </row>
    <row r="63" spans="2:8" x14ac:dyDescent="0.25">
      <c r="B63" s="3" t="s">
        <v>1175</v>
      </c>
      <c r="C63" s="15"/>
    </row>
    <row r="64" spans="2:8" x14ac:dyDescent="0.25">
      <c r="B64" s="3" t="s">
        <v>1176</v>
      </c>
      <c r="C64" s="15"/>
    </row>
    <row r="65" spans="2:3" x14ac:dyDescent="0.25">
      <c r="B65" s="3" t="s">
        <v>1177</v>
      </c>
      <c r="C65" s="15"/>
    </row>
    <row r="66" spans="2:3" x14ac:dyDescent="0.25">
      <c r="B66" s="3" t="s">
        <v>1178</v>
      </c>
      <c r="C66" s="15"/>
    </row>
    <row r="67" spans="2:3" x14ac:dyDescent="0.25">
      <c r="B67" s="3" t="s">
        <v>1179</v>
      </c>
      <c r="C67" s="15"/>
    </row>
    <row r="68" spans="2:3" x14ac:dyDescent="0.25">
      <c r="B68" s="3" t="s">
        <v>839</v>
      </c>
      <c r="C68" s="15"/>
    </row>
    <row r="69" spans="2:3" x14ac:dyDescent="0.25">
      <c r="B69" s="2" t="s">
        <v>153</v>
      </c>
    </row>
    <row r="70" spans="2:3" x14ac:dyDescent="0.25">
      <c r="B70" s="2" t="s">
        <v>204</v>
      </c>
    </row>
    <row r="73" spans="2:3" x14ac:dyDescent="0.25">
      <c r="B73" s="13" t="s">
        <v>2546</v>
      </c>
      <c r="C73" s="14"/>
    </row>
    <row r="74" spans="2:3" ht="30" x14ac:dyDescent="0.25">
      <c r="B74" s="13" t="s">
        <v>205</v>
      </c>
      <c r="C74" s="153" t="s">
        <v>206</v>
      </c>
    </row>
    <row r="75" spans="2:3" x14ac:dyDescent="0.25">
      <c r="B75" s="105" t="s">
        <v>207</v>
      </c>
      <c r="C75" s="167">
        <v>1300</v>
      </c>
    </row>
    <row r="76" spans="2:3" x14ac:dyDescent="0.25">
      <c r="B76" s="105" t="s">
        <v>208</v>
      </c>
      <c r="C76" s="167">
        <v>0</v>
      </c>
    </row>
    <row r="77" spans="2:3" x14ac:dyDescent="0.25">
      <c r="B77" s="105" t="s">
        <v>209</v>
      </c>
      <c r="C77" s="167">
        <v>0</v>
      </c>
    </row>
    <row r="78" spans="2:3" x14ac:dyDescent="0.25">
      <c r="B78" s="105" t="s">
        <v>210</v>
      </c>
      <c r="C78" s="167">
        <v>0</v>
      </c>
    </row>
    <row r="79" spans="2:3" x14ac:dyDescent="0.25">
      <c r="B79" s="105" t="s">
        <v>211</v>
      </c>
      <c r="C79" s="167">
        <v>0</v>
      </c>
    </row>
    <row r="80" spans="2:3" x14ac:dyDescent="0.25">
      <c r="B80" s="105" t="s">
        <v>212</v>
      </c>
      <c r="C80" s="167">
        <v>0</v>
      </c>
    </row>
    <row r="81" spans="2:7" x14ac:dyDescent="0.25">
      <c r="B81" s="13" t="s">
        <v>213</v>
      </c>
      <c r="C81" s="1">
        <v>1300</v>
      </c>
    </row>
    <row r="83" spans="2:7" x14ac:dyDescent="0.25">
      <c r="B83" s="105" t="s">
        <v>154</v>
      </c>
      <c r="C83" s="6"/>
      <c r="D83" s="105"/>
    </row>
    <row r="84" spans="2:7" ht="30" x14ac:dyDescent="0.25">
      <c r="B84" s="7" t="s">
        <v>155</v>
      </c>
      <c r="C84" s="8" t="s">
        <v>156</v>
      </c>
      <c r="D84" s="7" t="s">
        <v>157</v>
      </c>
    </row>
    <row r="85" spans="2:7" x14ac:dyDescent="0.25">
      <c r="B85" s="105" t="s">
        <v>149</v>
      </c>
      <c r="C85" s="6" t="s">
        <v>149</v>
      </c>
      <c r="D85" s="105" t="s">
        <v>149</v>
      </c>
    </row>
    <row r="87" spans="2:7" x14ac:dyDescent="0.25">
      <c r="B87" s="3" t="s">
        <v>158</v>
      </c>
      <c r="C87" s="168">
        <v>45322</v>
      </c>
    </row>
    <row r="88" spans="2:7" x14ac:dyDescent="0.25">
      <c r="B88" s="13" t="s">
        <v>159</v>
      </c>
      <c r="C88" s="14" t="s">
        <v>160</v>
      </c>
      <c r="D88" s="13" t="s">
        <v>161</v>
      </c>
      <c r="E88" s="17" t="s">
        <v>162</v>
      </c>
      <c r="F88" s="169" t="s">
        <v>163</v>
      </c>
      <c r="G88" s="11"/>
    </row>
    <row r="89" spans="2:7" x14ac:dyDescent="0.25">
      <c r="B89" s="105" t="s">
        <v>2869</v>
      </c>
      <c r="C89" s="6">
        <v>49600</v>
      </c>
      <c r="D89" s="105">
        <v>686.28</v>
      </c>
      <c r="E89" s="16">
        <v>706</v>
      </c>
      <c r="F89" s="10">
        <f>C81</f>
        <v>1300</v>
      </c>
    </row>
    <row r="92" spans="2:7" x14ac:dyDescent="0.25">
      <c r="B92" s="3" t="s">
        <v>164</v>
      </c>
      <c r="C92" s="171">
        <v>1.8E-3</v>
      </c>
    </row>
    <row r="93" spans="2:7" x14ac:dyDescent="0.25">
      <c r="B93" s="3"/>
    </row>
    <row r="94" spans="2:7" x14ac:dyDescent="0.25">
      <c r="B94" s="3" t="s">
        <v>165</v>
      </c>
    </row>
    <row r="95" spans="2:7" x14ac:dyDescent="0.25">
      <c r="B95" s="13" t="s">
        <v>166</v>
      </c>
      <c r="C95" s="14" t="s">
        <v>167</v>
      </c>
      <c r="D95" s="3"/>
    </row>
    <row r="96" spans="2:7" x14ac:dyDescent="0.25">
      <c r="B96" s="105" t="s">
        <v>149</v>
      </c>
      <c r="C96" s="6" t="s">
        <v>149</v>
      </c>
    </row>
    <row r="98" spans="2:7" x14ac:dyDescent="0.25">
      <c r="B98" s="13" t="s">
        <v>168</v>
      </c>
      <c r="C98" s="14" t="s">
        <v>167</v>
      </c>
    </row>
    <row r="99" spans="2:7" x14ac:dyDescent="0.25">
      <c r="B99" s="105" t="s">
        <v>149</v>
      </c>
      <c r="C99" s="6" t="s">
        <v>149</v>
      </c>
    </row>
    <row r="101" spans="2:7" x14ac:dyDescent="0.25">
      <c r="B101" s="13" t="s">
        <v>149</v>
      </c>
      <c r="C101" s="14" t="s">
        <v>149</v>
      </c>
    </row>
    <row r="102" spans="2:7" x14ac:dyDescent="0.25">
      <c r="B102" s="105" t="s">
        <v>149</v>
      </c>
      <c r="C102" s="6" t="s">
        <v>149</v>
      </c>
    </row>
    <row r="104" spans="2:7" x14ac:dyDescent="0.25">
      <c r="B104" s="17" t="s">
        <v>169</v>
      </c>
      <c r="C104" s="14" t="s">
        <v>170</v>
      </c>
    </row>
    <row r="105" spans="2:7" x14ac:dyDescent="0.25">
      <c r="B105" s="16" t="s">
        <v>149</v>
      </c>
      <c r="C105" s="6" t="s">
        <v>149</v>
      </c>
    </row>
    <row r="107" spans="2:7" x14ac:dyDescent="0.25">
      <c r="B107" s="13" t="s">
        <v>171</v>
      </c>
      <c r="C107" s="14" t="s">
        <v>149</v>
      </c>
    </row>
    <row r="109" spans="2:7" x14ac:dyDescent="0.25">
      <c r="B109" s="13" t="s">
        <v>172</v>
      </c>
      <c r="C109" s="23">
        <v>45322</v>
      </c>
      <c r="D109" s="105"/>
      <c r="E109" s="16"/>
      <c r="F109" s="22"/>
    </row>
    <row r="110" spans="2:7" x14ac:dyDescent="0.25">
      <c r="B110" s="13" t="s">
        <v>159</v>
      </c>
      <c r="C110" s="14" t="s">
        <v>160</v>
      </c>
      <c r="D110" s="13" t="s">
        <v>161</v>
      </c>
      <c r="E110" s="17" t="s">
        <v>162</v>
      </c>
      <c r="F110" s="12" t="s">
        <v>163</v>
      </c>
      <c r="G110" s="11"/>
    </row>
    <row r="111" spans="2:7" x14ac:dyDescent="0.25">
      <c r="B111" s="20" t="s">
        <v>149</v>
      </c>
      <c r="C111" s="21" t="s">
        <v>149</v>
      </c>
      <c r="D111" s="20" t="s">
        <v>149</v>
      </c>
      <c r="E111" s="19" t="s">
        <v>149</v>
      </c>
      <c r="F111" s="18" t="s">
        <v>149</v>
      </c>
    </row>
    <row r="112" spans="2:7" x14ac:dyDescent="0.25">
      <c r="B112" s="3" t="s">
        <v>164</v>
      </c>
    </row>
    <row r="113" spans="2:4" x14ac:dyDescent="0.25">
      <c r="B113" s="3"/>
    </row>
    <row r="114" spans="2:4" x14ac:dyDescent="0.25">
      <c r="B114" s="3" t="s">
        <v>165</v>
      </c>
    </row>
    <row r="115" spans="2:4" x14ac:dyDescent="0.25">
      <c r="B115" s="13" t="s">
        <v>166</v>
      </c>
      <c r="C115" s="14" t="s">
        <v>167</v>
      </c>
      <c r="D115" s="3"/>
    </row>
    <row r="116" spans="2:4" x14ac:dyDescent="0.25">
      <c r="B116" s="105" t="s">
        <v>149</v>
      </c>
      <c r="C116" s="6" t="s">
        <v>149</v>
      </c>
    </row>
    <row r="118" spans="2:4" x14ac:dyDescent="0.25">
      <c r="B118" s="13" t="s">
        <v>168</v>
      </c>
      <c r="C118" s="14" t="s">
        <v>167</v>
      </c>
    </row>
    <row r="119" spans="2:4" x14ac:dyDescent="0.25">
      <c r="B119" s="105" t="s">
        <v>149</v>
      </c>
      <c r="C119" s="6" t="s">
        <v>149</v>
      </c>
    </row>
    <row r="121" spans="2:4" x14ac:dyDescent="0.25">
      <c r="B121" s="13" t="s">
        <v>149</v>
      </c>
      <c r="C121" s="14" t="s">
        <v>149</v>
      </c>
    </row>
    <row r="122" spans="2:4" x14ac:dyDescent="0.25">
      <c r="B122" s="105" t="s">
        <v>149</v>
      </c>
      <c r="C122" s="6" t="s">
        <v>149</v>
      </c>
    </row>
    <row r="124" spans="2:4" x14ac:dyDescent="0.25">
      <c r="B124" s="17" t="s">
        <v>169</v>
      </c>
      <c r="C124" s="14" t="s">
        <v>170</v>
      </c>
    </row>
    <row r="125" spans="2:4" x14ac:dyDescent="0.25">
      <c r="B125" s="16" t="s">
        <v>149</v>
      </c>
      <c r="C125" s="6" t="s">
        <v>149</v>
      </c>
    </row>
    <row r="127" spans="2:4" x14ac:dyDescent="0.25">
      <c r="B127" s="13" t="s">
        <v>171</v>
      </c>
      <c r="C127" s="14" t="s">
        <v>149</v>
      </c>
    </row>
    <row r="130" spans="2:80" x14ac:dyDescent="0.25">
      <c r="B130" s="3" t="s">
        <v>173</v>
      </c>
    </row>
    <row r="132" spans="2:80" x14ac:dyDescent="0.25">
      <c r="B132" s="13" t="s">
        <v>159</v>
      </c>
      <c r="C132" s="14" t="s">
        <v>174</v>
      </c>
      <c r="D132" s="13" t="s">
        <v>175</v>
      </c>
      <c r="E132" s="13" t="s">
        <v>176</v>
      </c>
      <c r="F132" s="11"/>
    </row>
    <row r="133" spans="2:80" x14ac:dyDescent="0.25">
      <c r="B133" s="105" t="s">
        <v>149</v>
      </c>
      <c r="C133" s="6" t="s">
        <v>149</v>
      </c>
      <c r="D133" s="105" t="s">
        <v>149</v>
      </c>
      <c r="E133" s="105" t="s">
        <v>149</v>
      </c>
    </row>
    <row r="136" spans="2:80" x14ac:dyDescent="0.25">
      <c r="B136" s="3" t="s">
        <v>177</v>
      </c>
      <c r="C136" s="15" t="s">
        <v>149</v>
      </c>
      <c r="D136" s="3"/>
      <c r="E136" s="3"/>
      <c r="F136" s="11"/>
      <c r="G136" s="11"/>
      <c r="H136" s="11"/>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row>
    <row r="138" spans="2:80" x14ac:dyDescent="0.25">
      <c r="B138" s="3" t="s">
        <v>178</v>
      </c>
    </row>
    <row r="140" spans="2:80" x14ac:dyDescent="0.25">
      <c r="B140" s="13" t="s">
        <v>179</v>
      </c>
      <c r="C140" s="14" t="s">
        <v>167</v>
      </c>
      <c r="D140" s="3"/>
    </row>
    <row r="141" spans="2:80" x14ac:dyDescent="0.25">
      <c r="B141" s="105" t="s">
        <v>149</v>
      </c>
      <c r="C141" s="6" t="s">
        <v>149</v>
      </c>
    </row>
    <row r="144" spans="2:80" x14ac:dyDescent="0.25">
      <c r="B144" s="13" t="s">
        <v>180</v>
      </c>
      <c r="C144" s="14" t="s">
        <v>181</v>
      </c>
      <c r="D144" s="3"/>
    </row>
    <row r="145" spans="2:80" x14ac:dyDescent="0.25">
      <c r="B145" s="105" t="s">
        <v>149</v>
      </c>
      <c r="C145" s="6" t="s">
        <v>149</v>
      </c>
    </row>
    <row r="148" spans="2:80" x14ac:dyDescent="0.25">
      <c r="B148" s="3" t="s">
        <v>182</v>
      </c>
    </row>
    <row r="151" spans="2:80" x14ac:dyDescent="0.25">
      <c r="B151" s="3" t="s">
        <v>183</v>
      </c>
    </row>
    <row r="153" spans="2:80" x14ac:dyDescent="0.25">
      <c r="B153" s="13" t="s">
        <v>159</v>
      </c>
      <c r="C153" s="14" t="s">
        <v>184</v>
      </c>
      <c r="D153" s="13" t="s">
        <v>174</v>
      </c>
      <c r="E153" s="13" t="s">
        <v>175</v>
      </c>
      <c r="F153" s="12" t="s">
        <v>176</v>
      </c>
      <c r="G153" s="11"/>
    </row>
    <row r="154" spans="2:80" x14ac:dyDescent="0.25">
      <c r="B154" s="105" t="s">
        <v>149</v>
      </c>
      <c r="C154" s="6" t="s">
        <v>149</v>
      </c>
      <c r="D154" s="105" t="s">
        <v>149</v>
      </c>
      <c r="E154" s="105" t="s">
        <v>149</v>
      </c>
      <c r="F154" s="10" t="s">
        <v>149</v>
      </c>
    </row>
    <row r="157" spans="2:80" x14ac:dyDescent="0.25">
      <c r="B157" s="3" t="s">
        <v>177</v>
      </c>
      <c r="C157" s="15" t="s">
        <v>149</v>
      </c>
      <c r="D157" s="3"/>
      <c r="E157" s="3"/>
      <c r="F157" s="11"/>
      <c r="G157" s="11"/>
      <c r="H157" s="11"/>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row>
    <row r="159" spans="2:80" x14ac:dyDescent="0.25">
      <c r="B159" s="3" t="s">
        <v>178</v>
      </c>
    </row>
    <row r="161" spans="2:7" x14ac:dyDescent="0.25">
      <c r="B161" s="13" t="s">
        <v>179</v>
      </c>
      <c r="C161" s="14" t="s">
        <v>167</v>
      </c>
      <c r="D161" s="3"/>
    </row>
    <row r="162" spans="2:7" x14ac:dyDescent="0.25">
      <c r="B162" s="105" t="s">
        <v>149</v>
      </c>
      <c r="C162" s="6" t="s">
        <v>149</v>
      </c>
    </row>
    <row r="165" spans="2:7" x14ac:dyDescent="0.25">
      <c r="B165" s="13" t="s">
        <v>180</v>
      </c>
      <c r="C165" s="14" t="s">
        <v>181</v>
      </c>
      <c r="D165" s="3"/>
    </row>
    <row r="166" spans="2:7" x14ac:dyDescent="0.25">
      <c r="B166" s="105" t="s">
        <v>149</v>
      </c>
      <c r="C166" s="6" t="s">
        <v>149</v>
      </c>
    </row>
    <row r="169" spans="2:7" x14ac:dyDescent="0.25">
      <c r="B169" s="3" t="s">
        <v>182</v>
      </c>
    </row>
    <row r="172" spans="2:7" x14ac:dyDescent="0.25">
      <c r="B172" s="3" t="s">
        <v>185</v>
      </c>
    </row>
    <row r="173" spans="2:7" x14ac:dyDescent="0.25">
      <c r="B173" s="13" t="s">
        <v>159</v>
      </c>
      <c r="C173" s="14" t="s">
        <v>186</v>
      </c>
      <c r="D173" s="13" t="s">
        <v>187</v>
      </c>
      <c r="E173" s="13" t="s">
        <v>188</v>
      </c>
      <c r="F173" s="12" t="s">
        <v>189</v>
      </c>
      <c r="G173" s="11"/>
    </row>
    <row r="174" spans="2:7" x14ac:dyDescent="0.25">
      <c r="B174" s="105" t="s">
        <v>149</v>
      </c>
      <c r="C174" s="6" t="s">
        <v>149</v>
      </c>
      <c r="D174" s="105" t="s">
        <v>149</v>
      </c>
      <c r="E174" s="105" t="s">
        <v>149</v>
      </c>
      <c r="F174" s="10" t="s">
        <v>149</v>
      </c>
    </row>
    <row r="175" spans="2:7" x14ac:dyDescent="0.25">
      <c r="B175" s="2" t="s">
        <v>190</v>
      </c>
    </row>
  </sheetData>
  <mergeCells count="3">
    <mergeCell ref="B1:E1"/>
    <mergeCell ref="C3:C7"/>
    <mergeCell ref="D3:D7"/>
  </mergeCells>
  <hyperlinks>
    <hyperlink ref="A1" location="Index!A1" display="Index" xr:uid="{2E63EF44-4410-463F-8C0B-6E0A218E6518}"/>
  </hyperlinks>
  <pageMargins left="0.7" right="0.7" top="0.75" bottom="0.75" header="0.3" footer="0.3"/>
  <pageSetup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F0892-BB01-40A8-99B5-C6D0013FD4E2}">
  <sheetPr codeName="Sheet18"/>
  <dimension ref="A1:CB580"/>
  <sheetViews>
    <sheetView workbookViewId="0">
      <selection activeCell="E5" sqref="E5"/>
    </sheetView>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9" width="1.7109375" style="2" bestFit="1" customWidth="1"/>
    <col min="10" max="256" width="9.140625" style="2"/>
    <col min="257" max="257" width="5.42578125" style="2" bestFit="1" customWidth="1"/>
    <col min="258" max="258" width="130.85546875" style="2" bestFit="1" customWidth="1"/>
    <col min="259" max="259" width="19.710937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264" width="9.140625" style="2" bestFit="1"/>
    <col min="265" max="265" width="1.7109375" style="2" bestFit="1" customWidth="1"/>
    <col min="266" max="512" width="9.140625" style="2"/>
    <col min="513" max="513" width="5.42578125" style="2" bestFit="1" customWidth="1"/>
    <col min="514" max="514" width="130.85546875" style="2" bestFit="1" customWidth="1"/>
    <col min="515" max="515" width="19.710937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520" width="9.140625" style="2" bestFit="1"/>
    <col min="521" max="521" width="1.7109375" style="2" bestFit="1" customWidth="1"/>
    <col min="522" max="768" width="9.140625" style="2"/>
    <col min="769" max="769" width="5.42578125" style="2" bestFit="1" customWidth="1"/>
    <col min="770" max="770" width="130.85546875" style="2" bestFit="1" customWidth="1"/>
    <col min="771" max="771" width="19.710937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776" width="9.140625" style="2" bestFit="1"/>
    <col min="777" max="777" width="1.7109375" style="2" bestFit="1" customWidth="1"/>
    <col min="778" max="1024" width="9.140625" style="2"/>
    <col min="1025" max="1025" width="5.42578125" style="2" bestFit="1" customWidth="1"/>
    <col min="1026" max="1026" width="130.85546875" style="2" bestFit="1" customWidth="1"/>
    <col min="1027" max="1027" width="19.710937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032" width="9.140625" style="2" bestFit="1"/>
    <col min="1033" max="1033" width="1.7109375" style="2" bestFit="1" customWidth="1"/>
    <col min="1034" max="1280" width="9.140625" style="2"/>
    <col min="1281" max="1281" width="5.42578125" style="2" bestFit="1" customWidth="1"/>
    <col min="1282" max="1282" width="130.85546875" style="2" bestFit="1" customWidth="1"/>
    <col min="1283" max="1283" width="19.710937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288" width="9.140625" style="2" bestFit="1"/>
    <col min="1289" max="1289" width="1.7109375" style="2" bestFit="1" customWidth="1"/>
    <col min="1290" max="1536" width="9.140625" style="2"/>
    <col min="1537" max="1537" width="5.42578125" style="2" bestFit="1" customWidth="1"/>
    <col min="1538" max="1538" width="130.85546875" style="2" bestFit="1" customWidth="1"/>
    <col min="1539" max="1539" width="19.710937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544" width="9.140625" style="2" bestFit="1"/>
    <col min="1545" max="1545" width="1.7109375" style="2" bestFit="1" customWidth="1"/>
    <col min="1546" max="1792" width="9.140625" style="2"/>
    <col min="1793" max="1793" width="5.42578125" style="2" bestFit="1" customWidth="1"/>
    <col min="1794" max="1794" width="130.85546875" style="2" bestFit="1" customWidth="1"/>
    <col min="1795" max="1795" width="19.710937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1800" width="9.140625" style="2" bestFit="1"/>
    <col min="1801" max="1801" width="1.7109375" style="2" bestFit="1" customWidth="1"/>
    <col min="1802" max="2048" width="9.140625" style="2"/>
    <col min="2049" max="2049" width="5.42578125" style="2" bestFit="1" customWidth="1"/>
    <col min="2050" max="2050" width="130.85546875" style="2" bestFit="1" customWidth="1"/>
    <col min="2051" max="2051" width="19.710937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056" width="9.140625" style="2" bestFit="1"/>
    <col min="2057" max="2057" width="1.7109375" style="2" bestFit="1" customWidth="1"/>
    <col min="2058" max="2304" width="9.140625" style="2"/>
    <col min="2305" max="2305" width="5.42578125" style="2" bestFit="1" customWidth="1"/>
    <col min="2306" max="2306" width="130.85546875" style="2" bestFit="1" customWidth="1"/>
    <col min="2307" max="2307" width="19.710937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312" width="9.140625" style="2" bestFit="1"/>
    <col min="2313" max="2313" width="1.7109375" style="2" bestFit="1" customWidth="1"/>
    <col min="2314" max="2560" width="9.140625" style="2"/>
    <col min="2561" max="2561" width="5.42578125" style="2" bestFit="1" customWidth="1"/>
    <col min="2562" max="2562" width="130.85546875" style="2" bestFit="1" customWidth="1"/>
    <col min="2563" max="2563" width="19.710937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568" width="9.140625" style="2" bestFit="1"/>
    <col min="2569" max="2569" width="1.7109375" style="2" bestFit="1" customWidth="1"/>
    <col min="2570" max="2816" width="9.140625" style="2"/>
    <col min="2817" max="2817" width="5.42578125" style="2" bestFit="1" customWidth="1"/>
    <col min="2818" max="2818" width="130.85546875" style="2" bestFit="1" customWidth="1"/>
    <col min="2819" max="2819" width="19.710937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2824" width="9.140625" style="2" bestFit="1"/>
    <col min="2825" max="2825" width="1.7109375" style="2" bestFit="1" customWidth="1"/>
    <col min="2826" max="3072" width="9.140625" style="2"/>
    <col min="3073" max="3073" width="5.42578125" style="2" bestFit="1" customWidth="1"/>
    <col min="3074" max="3074" width="130.85546875" style="2" bestFit="1" customWidth="1"/>
    <col min="3075" max="3075" width="19.710937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080" width="9.140625" style="2" bestFit="1"/>
    <col min="3081" max="3081" width="1.7109375" style="2" bestFit="1" customWidth="1"/>
    <col min="3082" max="3328" width="9.140625" style="2"/>
    <col min="3329" max="3329" width="5.42578125" style="2" bestFit="1" customWidth="1"/>
    <col min="3330" max="3330" width="130.85546875" style="2" bestFit="1" customWidth="1"/>
    <col min="3331" max="3331" width="19.710937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336" width="9.140625" style="2" bestFit="1"/>
    <col min="3337" max="3337" width="1.7109375" style="2" bestFit="1" customWidth="1"/>
    <col min="3338" max="3584" width="9.140625" style="2"/>
    <col min="3585" max="3585" width="5.42578125" style="2" bestFit="1" customWidth="1"/>
    <col min="3586" max="3586" width="130.85546875" style="2" bestFit="1" customWidth="1"/>
    <col min="3587" max="3587" width="19.710937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592" width="9.140625" style="2" bestFit="1"/>
    <col min="3593" max="3593" width="1.7109375" style="2" bestFit="1" customWidth="1"/>
    <col min="3594" max="3840" width="9.140625" style="2"/>
    <col min="3841" max="3841" width="5.42578125" style="2" bestFit="1" customWidth="1"/>
    <col min="3842" max="3842" width="130.85546875" style="2" bestFit="1" customWidth="1"/>
    <col min="3843" max="3843" width="19.710937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3848" width="9.140625" style="2" bestFit="1"/>
    <col min="3849" max="3849" width="1.7109375" style="2" bestFit="1" customWidth="1"/>
    <col min="3850" max="4096" width="9.140625" style="2"/>
    <col min="4097" max="4097" width="5.42578125" style="2" bestFit="1" customWidth="1"/>
    <col min="4098" max="4098" width="130.85546875" style="2" bestFit="1" customWidth="1"/>
    <col min="4099" max="4099" width="19.710937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104" width="9.140625" style="2" bestFit="1"/>
    <col min="4105" max="4105" width="1.7109375" style="2" bestFit="1" customWidth="1"/>
    <col min="4106" max="4352" width="9.140625" style="2"/>
    <col min="4353" max="4353" width="5.42578125" style="2" bestFit="1" customWidth="1"/>
    <col min="4354" max="4354" width="130.85546875" style="2" bestFit="1" customWidth="1"/>
    <col min="4355" max="4355" width="19.710937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360" width="9.140625" style="2" bestFit="1"/>
    <col min="4361" max="4361" width="1.7109375" style="2" bestFit="1" customWidth="1"/>
    <col min="4362" max="4608" width="9.140625" style="2"/>
    <col min="4609" max="4609" width="5.42578125" style="2" bestFit="1" customWidth="1"/>
    <col min="4610" max="4610" width="130.85546875" style="2" bestFit="1" customWidth="1"/>
    <col min="4611" max="4611" width="19.710937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616" width="9.140625" style="2" bestFit="1"/>
    <col min="4617" max="4617" width="1.7109375" style="2" bestFit="1" customWidth="1"/>
    <col min="4618" max="4864" width="9.140625" style="2"/>
    <col min="4865" max="4865" width="5.42578125" style="2" bestFit="1" customWidth="1"/>
    <col min="4866" max="4866" width="130.85546875" style="2" bestFit="1" customWidth="1"/>
    <col min="4867" max="4867" width="19.710937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4872" width="9.140625" style="2" bestFit="1"/>
    <col min="4873" max="4873" width="1.7109375" style="2" bestFit="1" customWidth="1"/>
    <col min="4874" max="5120" width="9.140625" style="2"/>
    <col min="5121" max="5121" width="5.42578125" style="2" bestFit="1" customWidth="1"/>
    <col min="5122" max="5122" width="130.85546875" style="2" bestFit="1" customWidth="1"/>
    <col min="5123" max="5123" width="19.710937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128" width="9.140625" style="2" bestFit="1"/>
    <col min="5129" max="5129" width="1.7109375" style="2" bestFit="1" customWidth="1"/>
    <col min="5130" max="5376" width="9.140625" style="2"/>
    <col min="5377" max="5377" width="5.42578125" style="2" bestFit="1" customWidth="1"/>
    <col min="5378" max="5378" width="130.85546875" style="2" bestFit="1" customWidth="1"/>
    <col min="5379" max="5379" width="19.710937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384" width="9.140625" style="2" bestFit="1"/>
    <col min="5385" max="5385" width="1.7109375" style="2" bestFit="1" customWidth="1"/>
    <col min="5386" max="5632" width="9.140625" style="2"/>
    <col min="5633" max="5633" width="5.42578125" style="2" bestFit="1" customWidth="1"/>
    <col min="5634" max="5634" width="130.85546875" style="2" bestFit="1" customWidth="1"/>
    <col min="5635" max="5635" width="19.710937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640" width="9.140625" style="2" bestFit="1"/>
    <col min="5641" max="5641" width="1.7109375" style="2" bestFit="1" customWidth="1"/>
    <col min="5642" max="5888" width="9.140625" style="2"/>
    <col min="5889" max="5889" width="5.42578125" style="2" bestFit="1" customWidth="1"/>
    <col min="5890" max="5890" width="130.85546875" style="2" bestFit="1" customWidth="1"/>
    <col min="5891" max="5891" width="19.710937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5896" width="9.140625" style="2" bestFit="1"/>
    <col min="5897" max="5897" width="1.7109375" style="2" bestFit="1" customWidth="1"/>
    <col min="5898" max="6144" width="9.140625" style="2"/>
    <col min="6145" max="6145" width="5.42578125" style="2" bestFit="1" customWidth="1"/>
    <col min="6146" max="6146" width="130.85546875" style="2" bestFit="1" customWidth="1"/>
    <col min="6147" max="6147" width="19.710937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152" width="9.140625" style="2" bestFit="1"/>
    <col min="6153" max="6153" width="1.7109375" style="2" bestFit="1" customWidth="1"/>
    <col min="6154" max="6400" width="9.140625" style="2"/>
    <col min="6401" max="6401" width="5.42578125" style="2" bestFit="1" customWidth="1"/>
    <col min="6402" max="6402" width="130.85546875" style="2" bestFit="1" customWidth="1"/>
    <col min="6403" max="6403" width="19.710937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408" width="9.140625" style="2" bestFit="1"/>
    <col min="6409" max="6409" width="1.7109375" style="2" bestFit="1" customWidth="1"/>
    <col min="6410" max="6656" width="9.140625" style="2"/>
    <col min="6657" max="6657" width="5.42578125" style="2" bestFit="1" customWidth="1"/>
    <col min="6658" max="6658" width="130.85546875" style="2" bestFit="1" customWidth="1"/>
    <col min="6659" max="6659" width="19.710937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664" width="9.140625" style="2" bestFit="1"/>
    <col min="6665" max="6665" width="1.7109375" style="2" bestFit="1" customWidth="1"/>
    <col min="6666" max="6912" width="9.140625" style="2"/>
    <col min="6913" max="6913" width="5.42578125" style="2" bestFit="1" customWidth="1"/>
    <col min="6914" max="6914" width="130.85546875" style="2" bestFit="1" customWidth="1"/>
    <col min="6915" max="6915" width="19.710937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6920" width="9.140625" style="2" bestFit="1"/>
    <col min="6921" max="6921" width="1.7109375" style="2" bestFit="1" customWidth="1"/>
    <col min="6922" max="7168" width="9.140625" style="2"/>
    <col min="7169" max="7169" width="5.42578125" style="2" bestFit="1" customWidth="1"/>
    <col min="7170" max="7170" width="130.85546875" style="2" bestFit="1" customWidth="1"/>
    <col min="7171" max="7171" width="19.710937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176" width="9.140625" style="2" bestFit="1"/>
    <col min="7177" max="7177" width="1.7109375" style="2" bestFit="1" customWidth="1"/>
    <col min="7178" max="7424" width="9.140625" style="2"/>
    <col min="7425" max="7425" width="5.42578125" style="2" bestFit="1" customWidth="1"/>
    <col min="7426" max="7426" width="130.85546875" style="2" bestFit="1" customWidth="1"/>
    <col min="7427" max="7427" width="19.710937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432" width="9.140625" style="2" bestFit="1"/>
    <col min="7433" max="7433" width="1.7109375" style="2" bestFit="1" customWidth="1"/>
    <col min="7434" max="7680" width="9.140625" style="2"/>
    <col min="7681" max="7681" width="5.42578125" style="2" bestFit="1" customWidth="1"/>
    <col min="7682" max="7682" width="130.85546875" style="2" bestFit="1" customWidth="1"/>
    <col min="7683" max="7683" width="19.710937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688" width="9.140625" style="2" bestFit="1"/>
    <col min="7689" max="7689" width="1.7109375" style="2" bestFit="1" customWidth="1"/>
    <col min="7690" max="7936" width="9.140625" style="2"/>
    <col min="7937" max="7937" width="5.42578125" style="2" bestFit="1" customWidth="1"/>
    <col min="7938" max="7938" width="130.85546875" style="2" bestFit="1" customWidth="1"/>
    <col min="7939" max="7939" width="19.710937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7944" width="9.140625" style="2" bestFit="1"/>
    <col min="7945" max="7945" width="1.7109375" style="2" bestFit="1" customWidth="1"/>
    <col min="7946" max="8192" width="9.140625" style="2"/>
    <col min="8193" max="8193" width="5.42578125" style="2" bestFit="1" customWidth="1"/>
    <col min="8194" max="8194" width="130.85546875" style="2" bestFit="1" customWidth="1"/>
    <col min="8195" max="8195" width="19.710937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200" width="9.140625" style="2" bestFit="1"/>
    <col min="8201" max="8201" width="1.7109375" style="2" bestFit="1" customWidth="1"/>
    <col min="8202" max="8448" width="9.140625" style="2"/>
    <col min="8449" max="8449" width="5.42578125" style="2" bestFit="1" customWidth="1"/>
    <col min="8450" max="8450" width="130.85546875" style="2" bestFit="1" customWidth="1"/>
    <col min="8451" max="8451" width="19.710937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456" width="9.140625" style="2" bestFit="1"/>
    <col min="8457" max="8457" width="1.7109375" style="2" bestFit="1" customWidth="1"/>
    <col min="8458" max="8704" width="9.140625" style="2"/>
    <col min="8705" max="8705" width="5.42578125" style="2" bestFit="1" customWidth="1"/>
    <col min="8706" max="8706" width="130.85546875" style="2" bestFit="1" customWidth="1"/>
    <col min="8707" max="8707" width="19.710937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712" width="9.140625" style="2" bestFit="1"/>
    <col min="8713" max="8713" width="1.7109375" style="2" bestFit="1" customWidth="1"/>
    <col min="8714" max="8960" width="9.140625" style="2"/>
    <col min="8961" max="8961" width="5.42578125" style="2" bestFit="1" customWidth="1"/>
    <col min="8962" max="8962" width="130.85546875" style="2" bestFit="1" customWidth="1"/>
    <col min="8963" max="8963" width="19.710937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8968" width="9.140625" style="2" bestFit="1"/>
    <col min="8969" max="8969" width="1.7109375" style="2" bestFit="1" customWidth="1"/>
    <col min="8970" max="9216" width="9.140625" style="2"/>
    <col min="9217" max="9217" width="5.42578125" style="2" bestFit="1" customWidth="1"/>
    <col min="9218" max="9218" width="130.85546875" style="2" bestFit="1" customWidth="1"/>
    <col min="9219" max="9219" width="19.710937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224" width="9.140625" style="2" bestFit="1"/>
    <col min="9225" max="9225" width="1.7109375" style="2" bestFit="1" customWidth="1"/>
    <col min="9226" max="9472" width="9.140625" style="2"/>
    <col min="9473" max="9473" width="5.42578125" style="2" bestFit="1" customWidth="1"/>
    <col min="9474" max="9474" width="130.85546875" style="2" bestFit="1" customWidth="1"/>
    <col min="9475" max="9475" width="19.710937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480" width="9.140625" style="2" bestFit="1"/>
    <col min="9481" max="9481" width="1.7109375" style="2" bestFit="1" customWidth="1"/>
    <col min="9482" max="9728" width="9.140625" style="2"/>
    <col min="9729" max="9729" width="5.42578125" style="2" bestFit="1" customWidth="1"/>
    <col min="9730" max="9730" width="130.85546875" style="2" bestFit="1" customWidth="1"/>
    <col min="9731" max="9731" width="19.710937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736" width="9.140625" style="2" bestFit="1"/>
    <col min="9737" max="9737" width="1.7109375" style="2" bestFit="1" customWidth="1"/>
    <col min="9738" max="9984" width="9.140625" style="2"/>
    <col min="9985" max="9985" width="5.42578125" style="2" bestFit="1" customWidth="1"/>
    <col min="9986" max="9986" width="130.85546875" style="2" bestFit="1" customWidth="1"/>
    <col min="9987" max="9987" width="19.710937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9992" width="9.140625" style="2" bestFit="1"/>
    <col min="9993" max="9993" width="1.7109375" style="2" bestFit="1" customWidth="1"/>
    <col min="9994" max="10240" width="9.140625" style="2"/>
    <col min="10241" max="10241" width="5.42578125" style="2" bestFit="1" customWidth="1"/>
    <col min="10242" max="10242" width="130.85546875" style="2" bestFit="1" customWidth="1"/>
    <col min="10243" max="10243" width="19.710937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249" width="1.7109375" style="2" bestFit="1" customWidth="1"/>
    <col min="10250" max="10496" width="9.140625" style="2"/>
    <col min="10497" max="10497" width="5.42578125" style="2" bestFit="1" customWidth="1"/>
    <col min="10498" max="10498" width="130.85546875" style="2" bestFit="1" customWidth="1"/>
    <col min="10499" max="10499" width="19.710937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505" width="1.7109375" style="2" bestFit="1" customWidth="1"/>
    <col min="10506" max="10752" width="9.140625" style="2"/>
    <col min="10753" max="10753" width="5.42578125" style="2" bestFit="1" customWidth="1"/>
    <col min="10754" max="10754" width="130.85546875" style="2" bestFit="1" customWidth="1"/>
    <col min="10755" max="10755" width="19.710937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0761" width="1.7109375" style="2" bestFit="1" customWidth="1"/>
    <col min="10762" max="11008" width="9.140625" style="2"/>
    <col min="11009" max="11009" width="5.42578125" style="2" bestFit="1" customWidth="1"/>
    <col min="11010" max="11010" width="130.85546875" style="2" bestFit="1" customWidth="1"/>
    <col min="11011" max="11011" width="19.710937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017" width="1.7109375" style="2" bestFit="1" customWidth="1"/>
    <col min="11018" max="11264" width="9.140625" style="2"/>
    <col min="11265" max="11265" width="5.42578125" style="2" bestFit="1" customWidth="1"/>
    <col min="11266" max="11266" width="130.85546875" style="2" bestFit="1" customWidth="1"/>
    <col min="11267" max="11267" width="19.710937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273" width="1.7109375" style="2" bestFit="1" customWidth="1"/>
    <col min="11274" max="11520" width="9.140625" style="2"/>
    <col min="11521" max="11521" width="5.42578125" style="2" bestFit="1" customWidth="1"/>
    <col min="11522" max="11522" width="130.85546875" style="2" bestFit="1" customWidth="1"/>
    <col min="11523" max="11523" width="19.710937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529" width="1.7109375" style="2" bestFit="1" customWidth="1"/>
    <col min="11530" max="11776" width="9.140625" style="2"/>
    <col min="11777" max="11777" width="5.42578125" style="2" bestFit="1" customWidth="1"/>
    <col min="11778" max="11778" width="130.85546875" style="2" bestFit="1" customWidth="1"/>
    <col min="11779" max="11779" width="19.710937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1785" width="1.7109375" style="2" bestFit="1" customWidth="1"/>
    <col min="11786" max="12032" width="9.140625" style="2"/>
    <col min="12033" max="12033" width="5.42578125" style="2" bestFit="1" customWidth="1"/>
    <col min="12034" max="12034" width="130.85546875" style="2" bestFit="1" customWidth="1"/>
    <col min="12035" max="12035" width="19.710937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041" width="1.7109375" style="2" bestFit="1" customWidth="1"/>
    <col min="12042" max="12288" width="9.140625" style="2"/>
    <col min="12289" max="12289" width="5.42578125" style="2" bestFit="1" customWidth="1"/>
    <col min="12290" max="12290" width="130.85546875" style="2" bestFit="1" customWidth="1"/>
    <col min="12291" max="12291" width="19.710937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297" width="1.7109375" style="2" bestFit="1" customWidth="1"/>
    <col min="12298" max="12544" width="9.140625" style="2"/>
    <col min="12545" max="12545" width="5.42578125" style="2" bestFit="1" customWidth="1"/>
    <col min="12546" max="12546" width="130.85546875" style="2" bestFit="1" customWidth="1"/>
    <col min="12547" max="12547" width="19.710937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553" width="1.7109375" style="2" bestFit="1" customWidth="1"/>
    <col min="12554" max="12800" width="9.140625" style="2"/>
    <col min="12801" max="12801" width="5.42578125" style="2" bestFit="1" customWidth="1"/>
    <col min="12802" max="12802" width="130.85546875" style="2" bestFit="1" customWidth="1"/>
    <col min="12803" max="12803" width="19.710937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2809" width="1.7109375" style="2" bestFit="1" customWidth="1"/>
    <col min="12810" max="13056" width="9.140625" style="2"/>
    <col min="13057" max="13057" width="5.42578125" style="2" bestFit="1" customWidth="1"/>
    <col min="13058" max="13058" width="130.85546875" style="2" bestFit="1" customWidth="1"/>
    <col min="13059" max="13059" width="19.710937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065" width="1.7109375" style="2" bestFit="1" customWidth="1"/>
    <col min="13066" max="13312" width="9.140625" style="2"/>
    <col min="13313" max="13313" width="5.42578125" style="2" bestFit="1" customWidth="1"/>
    <col min="13314" max="13314" width="130.85546875" style="2" bestFit="1" customWidth="1"/>
    <col min="13315" max="13315" width="19.710937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321" width="1.7109375" style="2" bestFit="1" customWidth="1"/>
    <col min="13322" max="13568" width="9.140625" style="2"/>
    <col min="13569" max="13569" width="5.42578125" style="2" bestFit="1" customWidth="1"/>
    <col min="13570" max="13570" width="130.85546875" style="2" bestFit="1" customWidth="1"/>
    <col min="13571" max="13571" width="19.710937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577" width="1.7109375" style="2" bestFit="1" customWidth="1"/>
    <col min="13578" max="13824" width="9.140625" style="2"/>
    <col min="13825" max="13825" width="5.42578125" style="2" bestFit="1" customWidth="1"/>
    <col min="13826" max="13826" width="130.85546875" style="2" bestFit="1" customWidth="1"/>
    <col min="13827" max="13827" width="19.710937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3833" width="1.7109375" style="2" bestFit="1" customWidth="1"/>
    <col min="13834" max="14080" width="9.140625" style="2"/>
    <col min="14081" max="14081" width="5.42578125" style="2" bestFit="1" customWidth="1"/>
    <col min="14082" max="14082" width="130.85546875" style="2" bestFit="1" customWidth="1"/>
    <col min="14083" max="14083" width="19.710937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089" width="1.7109375" style="2" bestFit="1" customWidth="1"/>
    <col min="14090" max="14336" width="9.140625" style="2"/>
    <col min="14337" max="14337" width="5.42578125" style="2" bestFit="1" customWidth="1"/>
    <col min="14338" max="14338" width="130.85546875" style="2" bestFit="1" customWidth="1"/>
    <col min="14339" max="14339" width="19.710937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345" width="1.7109375" style="2" bestFit="1" customWidth="1"/>
    <col min="14346" max="14592" width="9.140625" style="2"/>
    <col min="14593" max="14593" width="5.42578125" style="2" bestFit="1" customWidth="1"/>
    <col min="14594" max="14594" width="130.85546875" style="2" bestFit="1" customWidth="1"/>
    <col min="14595" max="14595" width="19.710937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601" width="1.7109375" style="2" bestFit="1" customWidth="1"/>
    <col min="14602" max="14848" width="9.140625" style="2"/>
    <col min="14849" max="14849" width="5.42578125" style="2" bestFit="1" customWidth="1"/>
    <col min="14850" max="14850" width="130.85546875" style="2" bestFit="1" customWidth="1"/>
    <col min="14851" max="14851" width="19.710937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4857" width="1.7109375" style="2" bestFit="1" customWidth="1"/>
    <col min="14858" max="15104" width="9.140625" style="2"/>
    <col min="15105" max="15105" width="5.42578125" style="2" bestFit="1" customWidth="1"/>
    <col min="15106" max="15106" width="130.85546875" style="2" bestFit="1" customWidth="1"/>
    <col min="15107" max="15107" width="19.710937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113" width="1.7109375" style="2" bestFit="1" customWidth="1"/>
    <col min="15114" max="15360" width="9.140625" style="2"/>
    <col min="15361" max="15361" width="5.42578125" style="2" bestFit="1" customWidth="1"/>
    <col min="15362" max="15362" width="130.85546875" style="2" bestFit="1" customWidth="1"/>
    <col min="15363" max="15363" width="19.710937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369" width="1.7109375" style="2" bestFit="1" customWidth="1"/>
    <col min="15370" max="15616" width="9.140625" style="2"/>
    <col min="15617" max="15617" width="5.42578125" style="2" bestFit="1" customWidth="1"/>
    <col min="15618" max="15618" width="130.85546875" style="2" bestFit="1" customWidth="1"/>
    <col min="15619" max="15619" width="19.710937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625" width="1.7109375" style="2" bestFit="1" customWidth="1"/>
    <col min="15626" max="15872" width="9.140625" style="2"/>
    <col min="15873" max="15873" width="5.42578125" style="2" bestFit="1" customWidth="1"/>
    <col min="15874" max="15874" width="130.85546875" style="2" bestFit="1" customWidth="1"/>
    <col min="15875" max="15875" width="19.710937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5881" width="1.7109375" style="2" bestFit="1" customWidth="1"/>
    <col min="15882" max="16128" width="9.140625" style="2"/>
    <col min="16129" max="16129" width="5.42578125" style="2" bestFit="1" customWidth="1"/>
    <col min="16130" max="16130" width="130.85546875" style="2" bestFit="1" customWidth="1"/>
    <col min="16131" max="16131" width="19.710937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137" width="1.7109375" style="2" bestFit="1" customWidth="1"/>
    <col min="16138" max="16384" width="9.140625" style="2"/>
  </cols>
  <sheetData>
    <row r="1" spans="1:9" x14ac:dyDescent="0.25">
      <c r="A1" s="40" t="s">
        <v>0</v>
      </c>
      <c r="B1" s="206" t="s">
        <v>37</v>
      </c>
      <c r="C1" s="206"/>
      <c r="D1" s="206"/>
      <c r="E1" s="206"/>
    </row>
    <row r="3" spans="1:9" ht="15" customHeight="1" x14ac:dyDescent="0.25">
      <c r="B3" s="35" t="s">
        <v>1180</v>
      </c>
      <c r="C3" s="215"/>
      <c r="D3" s="216"/>
      <c r="E3" s="174"/>
    </row>
    <row r="4" spans="1:9" ht="15" customHeight="1" x14ac:dyDescent="0.25">
      <c r="B4" s="39" t="s">
        <v>1181</v>
      </c>
      <c r="C4" s="215"/>
      <c r="D4" s="216"/>
      <c r="E4" s="174"/>
    </row>
    <row r="5" spans="1:9" ht="15" customHeight="1" x14ac:dyDescent="0.25">
      <c r="B5" s="109" t="s">
        <v>115</v>
      </c>
      <c r="C5" s="215"/>
      <c r="D5" s="216"/>
      <c r="E5" s="174"/>
    </row>
    <row r="6" spans="1:9" ht="15" customHeight="1" x14ac:dyDescent="0.25">
      <c r="B6" s="109" t="s">
        <v>1182</v>
      </c>
      <c r="C6" s="215"/>
      <c r="D6" s="216"/>
      <c r="E6" s="174"/>
    </row>
    <row r="7" spans="1:9" ht="15" customHeight="1" x14ac:dyDescent="0.25">
      <c r="B7" s="39" t="s">
        <v>1183</v>
      </c>
      <c r="C7" s="215"/>
      <c r="D7" s="216"/>
      <c r="E7" s="174"/>
    </row>
    <row r="8" spans="1:9" ht="15" customHeight="1" x14ac:dyDescent="0.25">
      <c r="B8" s="109" t="s">
        <v>116</v>
      </c>
      <c r="C8" s="215"/>
      <c r="D8" s="216"/>
      <c r="E8" s="174"/>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1986</v>
      </c>
      <c r="C15" s="4" t="s">
        <v>140</v>
      </c>
      <c r="D15" s="2" t="s">
        <v>222</v>
      </c>
      <c r="E15" s="2" t="s">
        <v>223</v>
      </c>
      <c r="F15" s="5">
        <v>1334925</v>
      </c>
      <c r="G15" s="5">
        <v>38088.75</v>
      </c>
      <c r="H15" s="5">
        <v>4.47</v>
      </c>
    </row>
    <row r="16" spans="1:9" x14ac:dyDescent="0.25">
      <c r="B16" s="2" t="s">
        <v>1985</v>
      </c>
      <c r="C16" s="4" t="s">
        <v>140</v>
      </c>
      <c r="D16" s="2" t="s">
        <v>220</v>
      </c>
      <c r="E16" s="2" t="s">
        <v>221</v>
      </c>
      <c r="F16" s="5">
        <v>2228792</v>
      </c>
      <c r="G16" s="5">
        <v>32597.200000000001</v>
      </c>
      <c r="H16" s="5">
        <v>3.83</v>
      </c>
    </row>
    <row r="17" spans="2:8" x14ac:dyDescent="0.25">
      <c r="B17" s="2" t="s">
        <v>1964</v>
      </c>
      <c r="C17" s="4" t="s">
        <v>140</v>
      </c>
      <c r="D17" s="2" t="s">
        <v>220</v>
      </c>
      <c r="E17" s="2" t="s">
        <v>224</v>
      </c>
      <c r="F17" s="5">
        <v>2894525</v>
      </c>
      <c r="G17" s="5">
        <v>29760.06</v>
      </c>
      <c r="H17" s="5">
        <v>3.49</v>
      </c>
    </row>
    <row r="18" spans="2:8" x14ac:dyDescent="0.25">
      <c r="B18" s="2" t="s">
        <v>2552</v>
      </c>
      <c r="C18" s="4" t="s">
        <v>140</v>
      </c>
      <c r="D18" s="2" t="s">
        <v>234</v>
      </c>
      <c r="E18" s="2" t="s">
        <v>235</v>
      </c>
      <c r="F18" s="5">
        <v>771765</v>
      </c>
      <c r="G18" s="5">
        <v>26855.49</v>
      </c>
      <c r="H18" s="5">
        <v>3.15</v>
      </c>
    </row>
    <row r="19" spans="2:8" x14ac:dyDescent="0.25">
      <c r="B19" s="2" t="s">
        <v>1968</v>
      </c>
      <c r="C19" s="4" t="s">
        <v>140</v>
      </c>
      <c r="D19" s="2" t="s">
        <v>371</v>
      </c>
      <c r="E19" s="2" t="s">
        <v>400</v>
      </c>
      <c r="F19" s="5">
        <v>7032186</v>
      </c>
      <c r="G19" s="5">
        <v>22327.19</v>
      </c>
      <c r="H19" s="5">
        <v>2.62</v>
      </c>
    </row>
    <row r="20" spans="2:8" x14ac:dyDescent="0.25">
      <c r="B20" s="2" t="s">
        <v>1983</v>
      </c>
      <c r="C20" s="4" t="s">
        <v>140</v>
      </c>
      <c r="D20" s="2" t="s">
        <v>225</v>
      </c>
      <c r="E20" s="2" t="s">
        <v>228</v>
      </c>
      <c r="F20" s="5">
        <v>582581</v>
      </c>
      <c r="G20" s="5">
        <v>22231</v>
      </c>
      <c r="H20" s="5">
        <v>2.61</v>
      </c>
    </row>
    <row r="21" spans="2:8" x14ac:dyDescent="0.25">
      <c r="B21" s="2" t="s">
        <v>392</v>
      </c>
      <c r="C21" s="4" t="s">
        <v>140</v>
      </c>
      <c r="D21" s="2" t="s">
        <v>220</v>
      </c>
      <c r="E21" s="2" t="s">
        <v>393</v>
      </c>
      <c r="F21" s="5">
        <v>3340500</v>
      </c>
      <c r="G21" s="5">
        <v>21395.9</v>
      </c>
      <c r="H21" s="5">
        <v>2.5099999999999998</v>
      </c>
    </row>
    <row r="22" spans="2:8" x14ac:dyDescent="0.25">
      <c r="B22" s="2" t="s">
        <v>2619</v>
      </c>
      <c r="C22" s="4" t="s">
        <v>140</v>
      </c>
      <c r="D22" s="2" t="s">
        <v>390</v>
      </c>
      <c r="E22" s="2" t="s">
        <v>391</v>
      </c>
      <c r="F22" s="5">
        <v>1606051</v>
      </c>
      <c r="G22" s="5">
        <v>18802.04</v>
      </c>
      <c r="H22" s="5">
        <v>2.21</v>
      </c>
    </row>
    <row r="23" spans="2:8" x14ac:dyDescent="0.25">
      <c r="B23" s="2" t="s">
        <v>2551</v>
      </c>
      <c r="C23" s="4" t="s">
        <v>140</v>
      </c>
      <c r="D23" s="2" t="s">
        <v>220</v>
      </c>
      <c r="E23" s="2" t="s">
        <v>233</v>
      </c>
      <c r="F23" s="5">
        <v>1568227</v>
      </c>
      <c r="G23" s="5">
        <v>16744.740000000002</v>
      </c>
      <c r="H23" s="5">
        <v>1.97</v>
      </c>
    </row>
    <row r="24" spans="2:8" x14ac:dyDescent="0.25">
      <c r="B24" s="2" t="s">
        <v>2627</v>
      </c>
      <c r="C24" s="4" t="s">
        <v>140</v>
      </c>
      <c r="D24" s="2" t="s">
        <v>371</v>
      </c>
      <c r="E24" s="2" t="s">
        <v>403</v>
      </c>
      <c r="F24" s="5">
        <v>6189132</v>
      </c>
      <c r="G24" s="5">
        <v>16048.42</v>
      </c>
      <c r="H24" s="5">
        <v>1.88</v>
      </c>
    </row>
    <row r="25" spans="2:8" x14ac:dyDescent="0.25">
      <c r="B25" s="2" t="s">
        <v>2751</v>
      </c>
      <c r="C25" s="4" t="s">
        <v>140</v>
      </c>
      <c r="D25" s="2" t="s">
        <v>250</v>
      </c>
      <c r="E25" s="2" t="s">
        <v>710</v>
      </c>
      <c r="F25" s="5">
        <v>1930350</v>
      </c>
      <c r="G25" s="5">
        <v>15492.99</v>
      </c>
      <c r="H25" s="5">
        <v>1.82</v>
      </c>
    </row>
    <row r="26" spans="2:8" x14ac:dyDescent="0.25">
      <c r="B26" s="2" t="s">
        <v>1984</v>
      </c>
      <c r="C26" s="4" t="s">
        <v>140</v>
      </c>
      <c r="D26" s="2" t="s">
        <v>231</v>
      </c>
      <c r="E26" s="2" t="s">
        <v>232</v>
      </c>
      <c r="F26" s="5">
        <v>3408600</v>
      </c>
      <c r="G26" s="5">
        <v>15050.67</v>
      </c>
      <c r="H26" s="5">
        <v>1.77</v>
      </c>
    </row>
    <row r="27" spans="2:8" x14ac:dyDescent="0.25">
      <c r="B27" s="2" t="s">
        <v>2550</v>
      </c>
      <c r="C27" s="4" t="s">
        <v>140</v>
      </c>
      <c r="D27" s="2" t="s">
        <v>225</v>
      </c>
      <c r="E27" s="2" t="s">
        <v>226</v>
      </c>
      <c r="F27" s="5">
        <v>888100</v>
      </c>
      <c r="G27" s="5">
        <v>14750.45</v>
      </c>
      <c r="H27" s="5">
        <v>1.73</v>
      </c>
    </row>
    <row r="28" spans="2:8" x14ac:dyDescent="0.25">
      <c r="B28" s="2" t="s">
        <v>2733</v>
      </c>
      <c r="C28" s="4" t="s">
        <v>140</v>
      </c>
      <c r="D28" s="2" t="s">
        <v>288</v>
      </c>
      <c r="E28" s="2" t="s">
        <v>675</v>
      </c>
      <c r="F28" s="5">
        <v>207575</v>
      </c>
      <c r="G28" s="5">
        <v>13187.14</v>
      </c>
      <c r="H28" s="5">
        <v>1.55</v>
      </c>
    </row>
    <row r="29" spans="2:8" x14ac:dyDescent="0.25">
      <c r="B29" s="2" t="s">
        <v>1952</v>
      </c>
      <c r="C29" s="4" t="s">
        <v>140</v>
      </c>
      <c r="D29" s="2" t="s">
        <v>220</v>
      </c>
      <c r="E29" s="2" t="s">
        <v>236</v>
      </c>
      <c r="F29" s="5">
        <v>717200</v>
      </c>
      <c r="G29" s="5">
        <v>13090.69</v>
      </c>
      <c r="H29" s="5">
        <v>1.54</v>
      </c>
    </row>
    <row r="30" spans="2:8" x14ac:dyDescent="0.25">
      <c r="B30" s="2" t="s">
        <v>2657</v>
      </c>
      <c r="C30" s="4" t="s">
        <v>140</v>
      </c>
      <c r="D30" s="2" t="s">
        <v>520</v>
      </c>
      <c r="E30" s="2" t="s">
        <v>521</v>
      </c>
      <c r="F30" s="5">
        <v>2172500</v>
      </c>
      <c r="G30" s="5">
        <v>12586.38</v>
      </c>
      <c r="H30" s="5">
        <v>1.48</v>
      </c>
    </row>
    <row r="31" spans="2:8" x14ac:dyDescent="0.25">
      <c r="B31" s="2" t="s">
        <v>2629</v>
      </c>
      <c r="C31" s="4" t="s">
        <v>140</v>
      </c>
      <c r="D31" s="2" t="s">
        <v>220</v>
      </c>
      <c r="E31" s="2" t="s">
        <v>405</v>
      </c>
      <c r="F31" s="5">
        <v>765350</v>
      </c>
      <c r="G31" s="5">
        <v>11740.85</v>
      </c>
      <c r="H31" s="5">
        <v>1.38</v>
      </c>
    </row>
    <row r="32" spans="2:8" x14ac:dyDescent="0.25">
      <c r="B32" s="2" t="s">
        <v>2646</v>
      </c>
      <c r="C32" s="4" t="s">
        <v>140</v>
      </c>
      <c r="D32" s="2" t="s">
        <v>242</v>
      </c>
      <c r="E32" s="2" t="s">
        <v>505</v>
      </c>
      <c r="F32" s="5">
        <v>509285</v>
      </c>
      <c r="G32" s="5">
        <v>11076.95</v>
      </c>
      <c r="H32" s="5">
        <v>1.3</v>
      </c>
    </row>
    <row r="33" spans="2:8" x14ac:dyDescent="0.25">
      <c r="B33" s="2" t="s">
        <v>1980</v>
      </c>
      <c r="C33" s="4" t="s">
        <v>140</v>
      </c>
      <c r="D33" s="2" t="s">
        <v>242</v>
      </c>
      <c r="E33" s="2" t="s">
        <v>270</v>
      </c>
      <c r="F33" s="5">
        <v>422050</v>
      </c>
      <c r="G33" s="5">
        <v>10738.22</v>
      </c>
      <c r="H33" s="5">
        <v>1.26</v>
      </c>
    </row>
    <row r="34" spans="2:8" x14ac:dyDescent="0.25">
      <c r="B34" s="2" t="s">
        <v>2732</v>
      </c>
      <c r="C34" s="4" t="s">
        <v>140</v>
      </c>
      <c r="D34" s="2" t="s">
        <v>248</v>
      </c>
      <c r="E34" s="2" t="s">
        <v>674</v>
      </c>
      <c r="F34" s="5">
        <v>722646</v>
      </c>
      <c r="G34" s="5">
        <v>9762.9500000000007</v>
      </c>
      <c r="H34" s="5">
        <v>1.1499999999999999</v>
      </c>
    </row>
    <row r="35" spans="2:8" x14ac:dyDescent="0.25">
      <c r="B35" s="2" t="s">
        <v>2559</v>
      </c>
      <c r="C35" s="4" t="s">
        <v>140</v>
      </c>
      <c r="D35" s="2" t="s">
        <v>248</v>
      </c>
      <c r="E35" s="2" t="s">
        <v>249</v>
      </c>
      <c r="F35" s="5">
        <v>151134</v>
      </c>
      <c r="G35" s="5">
        <v>9251.14</v>
      </c>
      <c r="H35" s="5">
        <v>1.0900000000000001</v>
      </c>
    </row>
    <row r="36" spans="2:8" x14ac:dyDescent="0.25">
      <c r="B36" s="2" t="s">
        <v>2643</v>
      </c>
      <c r="C36" s="4" t="s">
        <v>140</v>
      </c>
      <c r="D36" s="2" t="s">
        <v>242</v>
      </c>
      <c r="E36" s="2" t="s">
        <v>499</v>
      </c>
      <c r="F36" s="5">
        <v>1636200</v>
      </c>
      <c r="G36" s="5">
        <v>9167.6299999999992</v>
      </c>
      <c r="H36" s="5">
        <v>1.08</v>
      </c>
    </row>
    <row r="37" spans="2:8" x14ac:dyDescent="0.25">
      <c r="B37" s="2" t="s">
        <v>2622</v>
      </c>
      <c r="C37" s="4" t="s">
        <v>140</v>
      </c>
      <c r="D37" s="2" t="s">
        <v>396</v>
      </c>
      <c r="E37" s="2" t="s">
        <v>397</v>
      </c>
      <c r="F37" s="5">
        <v>1036225</v>
      </c>
      <c r="G37" s="5">
        <v>9162.2999999999993</v>
      </c>
      <c r="H37" s="5">
        <v>1.08</v>
      </c>
    </row>
    <row r="38" spans="2:8" x14ac:dyDescent="0.25">
      <c r="B38" s="2" t="s">
        <v>2746</v>
      </c>
      <c r="C38" s="4" t="s">
        <v>140</v>
      </c>
      <c r="D38" s="2" t="s">
        <v>246</v>
      </c>
      <c r="E38" s="2" t="s">
        <v>703</v>
      </c>
      <c r="F38" s="5">
        <v>384850</v>
      </c>
      <c r="G38" s="5">
        <v>8827.8799999999992</v>
      </c>
      <c r="H38" s="5">
        <v>1.04</v>
      </c>
    </row>
    <row r="39" spans="2:8" x14ac:dyDescent="0.25">
      <c r="B39" s="2" t="s">
        <v>2621</v>
      </c>
      <c r="C39" s="4" t="s">
        <v>140</v>
      </c>
      <c r="D39" s="2" t="s">
        <v>225</v>
      </c>
      <c r="E39" s="2" t="s">
        <v>395</v>
      </c>
      <c r="F39" s="5">
        <v>557000</v>
      </c>
      <c r="G39" s="5">
        <v>8778.32</v>
      </c>
      <c r="H39" s="5">
        <v>1.03</v>
      </c>
    </row>
    <row r="40" spans="2:8" x14ac:dyDescent="0.25">
      <c r="B40" s="2" t="s">
        <v>2623</v>
      </c>
      <c r="C40" s="4" t="s">
        <v>140</v>
      </c>
      <c r="D40" s="2" t="s">
        <v>396</v>
      </c>
      <c r="E40" s="2" t="s">
        <v>398</v>
      </c>
      <c r="F40" s="5">
        <v>529850</v>
      </c>
      <c r="G40" s="5">
        <v>8750.74</v>
      </c>
      <c r="H40" s="5">
        <v>1.03</v>
      </c>
    </row>
    <row r="41" spans="2:8" x14ac:dyDescent="0.25">
      <c r="B41" s="2" t="s">
        <v>2624</v>
      </c>
      <c r="C41" s="4" t="s">
        <v>140</v>
      </c>
      <c r="D41" s="2" t="s">
        <v>248</v>
      </c>
      <c r="E41" s="2" t="s">
        <v>399</v>
      </c>
      <c r="F41" s="5">
        <v>594550</v>
      </c>
      <c r="G41" s="5">
        <v>8433.39</v>
      </c>
      <c r="H41" s="5">
        <v>0.99</v>
      </c>
    </row>
    <row r="42" spans="2:8" x14ac:dyDescent="0.25">
      <c r="B42" s="2" t="s">
        <v>2729</v>
      </c>
      <c r="C42" s="4" t="s">
        <v>140</v>
      </c>
      <c r="D42" s="2" t="s">
        <v>244</v>
      </c>
      <c r="E42" s="2" t="s">
        <v>670</v>
      </c>
      <c r="F42" s="5">
        <v>655000</v>
      </c>
      <c r="G42" s="5">
        <v>7910.11</v>
      </c>
      <c r="H42" s="5">
        <v>0.93</v>
      </c>
    </row>
    <row r="43" spans="2:8" x14ac:dyDescent="0.25">
      <c r="B43" s="2" t="s">
        <v>2561</v>
      </c>
      <c r="C43" s="4" t="s">
        <v>140</v>
      </c>
      <c r="D43" s="2" t="s">
        <v>231</v>
      </c>
      <c r="E43" s="2" t="s">
        <v>256</v>
      </c>
      <c r="F43" s="5">
        <v>308100</v>
      </c>
      <c r="G43" s="5">
        <v>7645.66</v>
      </c>
      <c r="H43" s="5">
        <v>0.9</v>
      </c>
    </row>
    <row r="44" spans="2:8" x14ac:dyDescent="0.25">
      <c r="B44" s="2" t="s">
        <v>2644</v>
      </c>
      <c r="C44" s="4" t="s">
        <v>140</v>
      </c>
      <c r="D44" s="2" t="s">
        <v>371</v>
      </c>
      <c r="E44" s="2" t="s">
        <v>500</v>
      </c>
      <c r="F44" s="5">
        <v>1918571</v>
      </c>
      <c r="G44" s="5">
        <v>7477.63</v>
      </c>
      <c r="H44" s="5">
        <v>0.88</v>
      </c>
    </row>
    <row r="45" spans="2:8" x14ac:dyDescent="0.25">
      <c r="B45" s="2" t="s">
        <v>2556</v>
      </c>
      <c r="C45" s="4" t="s">
        <v>140</v>
      </c>
      <c r="D45" s="2" t="s">
        <v>242</v>
      </c>
      <c r="E45" s="2" t="s">
        <v>243</v>
      </c>
      <c r="F45" s="5">
        <v>63000</v>
      </c>
      <c r="G45" s="5">
        <v>6405.43</v>
      </c>
      <c r="H45" s="5">
        <v>0.75</v>
      </c>
    </row>
    <row r="46" spans="2:8" x14ac:dyDescent="0.25">
      <c r="B46" s="2" t="s">
        <v>2767</v>
      </c>
      <c r="C46" s="4" t="s">
        <v>140</v>
      </c>
      <c r="D46" s="2" t="s">
        <v>240</v>
      </c>
      <c r="E46" s="2" t="s">
        <v>744</v>
      </c>
      <c r="F46" s="5">
        <v>868056</v>
      </c>
      <c r="G46" s="5">
        <v>5708.77</v>
      </c>
      <c r="H46" s="5">
        <v>0.67</v>
      </c>
    </row>
    <row r="47" spans="2:8" x14ac:dyDescent="0.25">
      <c r="B47" s="2" t="s">
        <v>2631</v>
      </c>
      <c r="C47" s="4" t="s">
        <v>140</v>
      </c>
      <c r="D47" s="2" t="s">
        <v>225</v>
      </c>
      <c r="E47" s="2" t="s">
        <v>409</v>
      </c>
      <c r="F47" s="5">
        <v>402600</v>
      </c>
      <c r="G47" s="5">
        <v>5369.27</v>
      </c>
      <c r="H47" s="5">
        <v>0.63</v>
      </c>
    </row>
    <row r="48" spans="2:8" x14ac:dyDescent="0.25">
      <c r="B48" s="2" t="s">
        <v>1961</v>
      </c>
      <c r="C48" s="4" t="s">
        <v>140</v>
      </c>
      <c r="D48" s="2" t="s">
        <v>396</v>
      </c>
      <c r="E48" s="2" t="s">
        <v>430</v>
      </c>
      <c r="F48" s="5">
        <v>115908</v>
      </c>
      <c r="G48" s="5">
        <v>5356.75</v>
      </c>
      <c r="H48" s="5">
        <v>0.63</v>
      </c>
    </row>
    <row r="49" spans="2:8" x14ac:dyDescent="0.25">
      <c r="B49" s="2" t="s">
        <v>2676</v>
      </c>
      <c r="C49" s="4" t="s">
        <v>140</v>
      </c>
      <c r="D49" s="2" t="s">
        <v>220</v>
      </c>
      <c r="E49" s="2" t="s">
        <v>567</v>
      </c>
      <c r="F49" s="5">
        <v>3564587</v>
      </c>
      <c r="G49" s="5">
        <v>5250.64</v>
      </c>
      <c r="H49" s="5">
        <v>0.62</v>
      </c>
    </row>
    <row r="50" spans="2:8" x14ac:dyDescent="0.25">
      <c r="B50" s="2" t="s">
        <v>2656</v>
      </c>
      <c r="C50" s="4" t="s">
        <v>140</v>
      </c>
      <c r="D50" s="2" t="s">
        <v>222</v>
      </c>
      <c r="E50" s="2" t="s">
        <v>519</v>
      </c>
      <c r="F50" s="5">
        <v>979200</v>
      </c>
      <c r="G50" s="5">
        <v>4919.01</v>
      </c>
      <c r="H50" s="5">
        <v>0.57999999999999996</v>
      </c>
    </row>
    <row r="51" spans="2:8" x14ac:dyDescent="0.25">
      <c r="B51" s="2" t="s">
        <v>2686</v>
      </c>
      <c r="C51" s="4" t="s">
        <v>140</v>
      </c>
      <c r="D51" s="2" t="s">
        <v>266</v>
      </c>
      <c r="E51" s="2" t="s">
        <v>583</v>
      </c>
      <c r="F51" s="5">
        <v>136980</v>
      </c>
      <c r="G51" s="5">
        <v>4905.9399999999996</v>
      </c>
      <c r="H51" s="5">
        <v>0.57999999999999996</v>
      </c>
    </row>
    <row r="52" spans="2:8" x14ac:dyDescent="0.25">
      <c r="B52" s="2" t="s">
        <v>2652</v>
      </c>
      <c r="C52" s="4" t="s">
        <v>140</v>
      </c>
      <c r="D52" s="2" t="s">
        <v>349</v>
      </c>
      <c r="E52" s="2" t="s">
        <v>512</v>
      </c>
      <c r="F52" s="5">
        <v>140526</v>
      </c>
      <c r="G52" s="5">
        <v>4739.45</v>
      </c>
      <c r="H52" s="5">
        <v>0.56000000000000005</v>
      </c>
    </row>
    <row r="53" spans="2:8" x14ac:dyDescent="0.25">
      <c r="B53" s="2" t="s">
        <v>2747</v>
      </c>
      <c r="C53" s="4" t="s">
        <v>140</v>
      </c>
      <c r="D53" s="2" t="s">
        <v>704</v>
      </c>
      <c r="E53" s="2" t="s">
        <v>705</v>
      </c>
      <c r="F53" s="5">
        <v>827500</v>
      </c>
      <c r="G53" s="5">
        <v>4465.1899999999996</v>
      </c>
      <c r="H53" s="5">
        <v>0.52</v>
      </c>
    </row>
    <row r="54" spans="2:8" x14ac:dyDescent="0.25">
      <c r="B54" s="2" t="s">
        <v>2673</v>
      </c>
      <c r="C54" s="4" t="s">
        <v>140</v>
      </c>
      <c r="D54" s="2" t="s">
        <v>261</v>
      </c>
      <c r="E54" s="2" t="s">
        <v>551</v>
      </c>
      <c r="F54" s="5">
        <v>1485000</v>
      </c>
      <c r="G54" s="5">
        <v>4294.62</v>
      </c>
      <c r="H54" s="5">
        <v>0.5</v>
      </c>
    </row>
    <row r="55" spans="2:8" x14ac:dyDescent="0.25">
      <c r="B55" s="2" t="s">
        <v>2674</v>
      </c>
      <c r="C55" s="4" t="s">
        <v>140</v>
      </c>
      <c r="D55" s="2" t="s">
        <v>240</v>
      </c>
      <c r="E55" s="2" t="s">
        <v>552</v>
      </c>
      <c r="F55" s="5">
        <v>100900</v>
      </c>
      <c r="G55" s="5">
        <v>4177.66</v>
      </c>
      <c r="H55" s="5">
        <v>0.49</v>
      </c>
    </row>
    <row r="56" spans="2:8" x14ac:dyDescent="0.25">
      <c r="B56" s="2" t="s">
        <v>2568</v>
      </c>
      <c r="C56" s="4" t="s">
        <v>140</v>
      </c>
      <c r="D56" s="2" t="s">
        <v>273</v>
      </c>
      <c r="E56" s="2" t="s">
        <v>274</v>
      </c>
      <c r="F56" s="5">
        <v>261119</v>
      </c>
      <c r="G56" s="5">
        <v>3909.21</v>
      </c>
      <c r="H56" s="5">
        <v>0.46</v>
      </c>
    </row>
    <row r="57" spans="2:8" x14ac:dyDescent="0.25">
      <c r="B57" s="2" t="s">
        <v>2769</v>
      </c>
      <c r="C57" s="4" t="s">
        <v>140</v>
      </c>
      <c r="D57" s="2" t="s">
        <v>273</v>
      </c>
      <c r="E57" s="2" t="s">
        <v>750</v>
      </c>
      <c r="F57" s="5">
        <v>754243</v>
      </c>
      <c r="G57" s="5">
        <v>3795.73</v>
      </c>
      <c r="H57" s="5">
        <v>0.45</v>
      </c>
    </row>
    <row r="58" spans="2:8" x14ac:dyDescent="0.25">
      <c r="B58" s="2" t="s">
        <v>2770</v>
      </c>
      <c r="C58" s="4" t="s">
        <v>140</v>
      </c>
      <c r="D58" s="2" t="s">
        <v>240</v>
      </c>
      <c r="E58" s="2" t="s">
        <v>751</v>
      </c>
      <c r="F58" s="5">
        <v>79800</v>
      </c>
      <c r="G58" s="5">
        <v>3727.94</v>
      </c>
      <c r="H58" s="5">
        <v>0.44</v>
      </c>
    </row>
    <row r="59" spans="2:8" x14ac:dyDescent="0.25">
      <c r="B59" s="2" t="s">
        <v>1956</v>
      </c>
      <c r="C59" s="4" t="s">
        <v>140</v>
      </c>
      <c r="D59" s="2" t="s">
        <v>254</v>
      </c>
      <c r="E59" s="2" t="s">
        <v>255</v>
      </c>
      <c r="F59" s="5">
        <v>339100</v>
      </c>
      <c r="G59" s="5">
        <v>3695.34</v>
      </c>
      <c r="H59" s="5">
        <v>0.43</v>
      </c>
    </row>
    <row r="60" spans="2:8" x14ac:dyDescent="0.25">
      <c r="B60" s="2" t="s">
        <v>2748</v>
      </c>
      <c r="C60" s="4" t="s">
        <v>140</v>
      </c>
      <c r="D60" s="2" t="s">
        <v>445</v>
      </c>
      <c r="E60" s="2" t="s">
        <v>706</v>
      </c>
      <c r="F60" s="5">
        <v>229852</v>
      </c>
      <c r="G60" s="5">
        <v>3344.35</v>
      </c>
      <c r="H60" s="5">
        <v>0.39</v>
      </c>
    </row>
    <row r="61" spans="2:8" x14ac:dyDescent="0.25">
      <c r="B61" s="2" t="s">
        <v>2907</v>
      </c>
      <c r="C61" s="4" t="s">
        <v>140</v>
      </c>
      <c r="D61" s="2" t="s">
        <v>280</v>
      </c>
      <c r="E61" s="2" t="s">
        <v>1126</v>
      </c>
      <c r="F61" s="5">
        <v>673262</v>
      </c>
      <c r="G61" s="5">
        <v>3316.83</v>
      </c>
      <c r="H61" s="5">
        <v>0.39</v>
      </c>
    </row>
    <row r="62" spans="2:8" x14ac:dyDescent="0.25">
      <c r="B62" s="2" t="s">
        <v>1982</v>
      </c>
      <c r="C62" s="4" t="s">
        <v>140</v>
      </c>
      <c r="D62" s="2" t="s">
        <v>252</v>
      </c>
      <c r="E62" s="2" t="s">
        <v>253</v>
      </c>
      <c r="F62" s="5">
        <v>295922</v>
      </c>
      <c r="G62" s="5">
        <v>3308.41</v>
      </c>
      <c r="H62" s="5">
        <v>0.39</v>
      </c>
    </row>
    <row r="63" spans="2:8" x14ac:dyDescent="0.25">
      <c r="B63" s="2" t="s">
        <v>1969</v>
      </c>
      <c r="C63" s="4" t="s">
        <v>140</v>
      </c>
      <c r="D63" s="2" t="s">
        <v>229</v>
      </c>
      <c r="E63" s="2" t="s">
        <v>425</v>
      </c>
      <c r="F63" s="5">
        <v>66475</v>
      </c>
      <c r="G63" s="5">
        <v>2949.53</v>
      </c>
      <c r="H63" s="5">
        <v>0.35</v>
      </c>
    </row>
    <row r="64" spans="2:8" x14ac:dyDescent="0.25">
      <c r="B64" s="2" t="s">
        <v>2829</v>
      </c>
      <c r="C64" s="4" t="s">
        <v>140</v>
      </c>
      <c r="D64" s="2" t="s">
        <v>254</v>
      </c>
      <c r="E64" s="2" t="s">
        <v>843</v>
      </c>
      <c r="F64" s="5">
        <v>214524</v>
      </c>
      <c r="G64" s="5">
        <v>2746.77</v>
      </c>
      <c r="H64" s="5">
        <v>0.32</v>
      </c>
    </row>
    <row r="65" spans="2:9" x14ac:dyDescent="0.25">
      <c r="B65" s="2" t="s">
        <v>692</v>
      </c>
      <c r="C65" s="4" t="s">
        <v>140</v>
      </c>
      <c r="D65" s="2" t="s">
        <v>280</v>
      </c>
      <c r="E65" s="2" t="s">
        <v>693</v>
      </c>
      <c r="F65" s="5">
        <v>1452315</v>
      </c>
      <c r="G65" s="5">
        <v>2595.29</v>
      </c>
      <c r="H65" s="5">
        <v>0.3</v>
      </c>
    </row>
    <row r="66" spans="2:9" x14ac:dyDescent="0.25">
      <c r="B66" s="2" t="s">
        <v>2663</v>
      </c>
      <c r="C66" s="4" t="s">
        <v>140</v>
      </c>
      <c r="D66" s="2" t="s">
        <v>349</v>
      </c>
      <c r="E66" s="2" t="s">
        <v>527</v>
      </c>
      <c r="F66" s="5">
        <v>229262</v>
      </c>
      <c r="G66" s="5">
        <v>2407.02</v>
      </c>
      <c r="H66" s="5">
        <v>0.28000000000000003</v>
      </c>
    </row>
    <row r="67" spans="2:9" x14ac:dyDescent="0.25">
      <c r="B67" s="2" t="s">
        <v>2565</v>
      </c>
      <c r="C67" s="4" t="s">
        <v>140</v>
      </c>
      <c r="D67" s="2" t="s">
        <v>263</v>
      </c>
      <c r="E67" s="2" t="s">
        <v>264</v>
      </c>
      <c r="F67" s="5">
        <v>38526</v>
      </c>
      <c r="G67" s="5">
        <v>2154.4899999999998</v>
      </c>
      <c r="H67" s="5">
        <v>0.25</v>
      </c>
    </row>
    <row r="68" spans="2:9" x14ac:dyDescent="0.25">
      <c r="B68" s="2" t="s">
        <v>2666</v>
      </c>
      <c r="C68" s="4" t="s">
        <v>140</v>
      </c>
      <c r="D68" s="2" t="s">
        <v>349</v>
      </c>
      <c r="E68" s="2" t="s">
        <v>530</v>
      </c>
      <c r="F68" s="5">
        <v>343200</v>
      </c>
      <c r="G68" s="5">
        <v>1845.39</v>
      </c>
      <c r="H68" s="5">
        <v>0.22</v>
      </c>
    </row>
    <row r="69" spans="2:9" x14ac:dyDescent="0.25">
      <c r="B69" s="2" t="s">
        <v>2574</v>
      </c>
      <c r="C69" s="4" t="s">
        <v>140</v>
      </c>
      <c r="D69" s="2" t="s">
        <v>248</v>
      </c>
      <c r="E69" s="2" t="s">
        <v>284</v>
      </c>
      <c r="F69" s="5">
        <v>48800</v>
      </c>
      <c r="G69" s="5">
        <v>1791.25</v>
      </c>
      <c r="H69" s="5">
        <v>0.21</v>
      </c>
    </row>
    <row r="70" spans="2:9" x14ac:dyDescent="0.25">
      <c r="B70" s="2" t="s">
        <v>2921</v>
      </c>
      <c r="C70" s="4" t="s">
        <v>140</v>
      </c>
      <c r="D70" s="2" t="s">
        <v>229</v>
      </c>
      <c r="E70" s="2" t="s">
        <v>1184</v>
      </c>
      <c r="F70" s="5">
        <v>118886</v>
      </c>
      <c r="G70" s="5">
        <v>1769.56</v>
      </c>
      <c r="H70" s="5">
        <v>0.21</v>
      </c>
    </row>
    <row r="71" spans="2:9" x14ac:dyDescent="0.25">
      <c r="B71" s="2" t="s">
        <v>2625</v>
      </c>
      <c r="C71" s="4" t="s">
        <v>140</v>
      </c>
      <c r="D71" s="2" t="s">
        <v>396</v>
      </c>
      <c r="E71" s="2" t="s">
        <v>401</v>
      </c>
      <c r="F71" s="5">
        <v>16400</v>
      </c>
      <c r="G71" s="5">
        <v>1670.65</v>
      </c>
      <c r="H71" s="5">
        <v>0.2</v>
      </c>
    </row>
    <row r="72" spans="2:9" x14ac:dyDescent="0.25">
      <c r="B72" s="2" t="s">
        <v>2734</v>
      </c>
      <c r="C72" s="4" t="s">
        <v>140</v>
      </c>
      <c r="D72" s="2" t="s">
        <v>273</v>
      </c>
      <c r="E72" s="2" t="s">
        <v>676</v>
      </c>
      <c r="F72" s="5">
        <v>78000</v>
      </c>
      <c r="G72" s="5">
        <v>1092.9000000000001</v>
      </c>
      <c r="H72" s="5">
        <v>0.13</v>
      </c>
    </row>
    <row r="73" spans="2:9" x14ac:dyDescent="0.25">
      <c r="B73" s="2" t="s">
        <v>2753</v>
      </c>
      <c r="C73" s="4" t="s">
        <v>140</v>
      </c>
      <c r="D73" s="2" t="s">
        <v>445</v>
      </c>
      <c r="E73" s="2" t="s">
        <v>714</v>
      </c>
      <c r="F73" s="5">
        <v>624678</v>
      </c>
      <c r="G73" s="5">
        <v>1081.32</v>
      </c>
      <c r="H73" s="5">
        <v>0.13</v>
      </c>
    </row>
    <row r="74" spans="2:9" x14ac:dyDescent="0.25">
      <c r="B74" s="2" t="s">
        <v>2772</v>
      </c>
      <c r="C74" s="4" t="s">
        <v>140</v>
      </c>
      <c r="D74" s="2" t="s">
        <v>390</v>
      </c>
      <c r="E74" s="2" t="s">
        <v>753</v>
      </c>
      <c r="F74" s="5">
        <v>104384</v>
      </c>
      <c r="G74" s="5">
        <v>803.7</v>
      </c>
      <c r="H74" s="5">
        <v>0.09</v>
      </c>
    </row>
    <row r="75" spans="2:9" x14ac:dyDescent="0.25">
      <c r="B75" s="2" t="s">
        <v>2628</v>
      </c>
      <c r="C75" s="4" t="s">
        <v>140</v>
      </c>
      <c r="D75" s="2" t="s">
        <v>361</v>
      </c>
      <c r="E75" s="2" t="s">
        <v>404</v>
      </c>
      <c r="F75" s="5">
        <v>535000</v>
      </c>
      <c r="G75" s="5">
        <v>727.33</v>
      </c>
      <c r="H75" s="5">
        <v>0.09</v>
      </c>
    </row>
    <row r="76" spans="2:9" x14ac:dyDescent="0.25">
      <c r="B76" s="2" t="s">
        <v>1962</v>
      </c>
      <c r="C76" s="4" t="s">
        <v>140</v>
      </c>
      <c r="D76" s="2" t="s">
        <v>229</v>
      </c>
      <c r="E76" s="2" t="s">
        <v>230</v>
      </c>
      <c r="F76" s="5">
        <v>18025</v>
      </c>
      <c r="G76" s="5">
        <v>666.48</v>
      </c>
      <c r="H76" s="5">
        <v>0.08</v>
      </c>
    </row>
    <row r="77" spans="2:9" x14ac:dyDescent="0.25">
      <c r="B77" s="2" t="s">
        <v>2667</v>
      </c>
      <c r="C77" s="4" t="s">
        <v>140</v>
      </c>
      <c r="D77" s="2" t="s">
        <v>242</v>
      </c>
      <c r="E77" s="2" t="s">
        <v>531</v>
      </c>
      <c r="F77" s="5">
        <v>17975</v>
      </c>
      <c r="G77" s="5">
        <v>138.37</v>
      </c>
      <c r="H77" s="5">
        <v>0.02</v>
      </c>
    </row>
    <row r="78" spans="2:9" x14ac:dyDescent="0.25">
      <c r="B78" s="2" t="s">
        <v>2736</v>
      </c>
      <c r="C78" s="4" t="s">
        <v>140</v>
      </c>
      <c r="D78" s="2" t="s">
        <v>396</v>
      </c>
      <c r="E78" s="2" t="s">
        <v>678</v>
      </c>
      <c r="F78" s="5">
        <v>85</v>
      </c>
      <c r="G78" s="5">
        <v>3.26</v>
      </c>
      <c r="H78" s="5">
        <v>0</v>
      </c>
      <c r="I78" s="2" t="s">
        <v>754</v>
      </c>
    </row>
    <row r="79" spans="2:9" x14ac:dyDescent="0.25">
      <c r="B79" s="2" t="s">
        <v>2668</v>
      </c>
      <c r="C79" s="4" t="s">
        <v>140</v>
      </c>
      <c r="D79" s="2" t="s">
        <v>261</v>
      </c>
      <c r="E79" s="2" t="s">
        <v>544</v>
      </c>
      <c r="F79" s="5">
        <v>400</v>
      </c>
      <c r="G79" s="5">
        <v>2.86</v>
      </c>
      <c r="H79" s="5">
        <v>0</v>
      </c>
      <c r="I79" s="2" t="s">
        <v>754</v>
      </c>
    </row>
    <row r="80" spans="2:9" x14ac:dyDescent="0.25">
      <c r="B80" s="2" t="s">
        <v>2922</v>
      </c>
      <c r="C80" s="4" t="s">
        <v>140</v>
      </c>
      <c r="D80" s="2" t="s">
        <v>250</v>
      </c>
      <c r="E80" s="2" t="s">
        <v>1185</v>
      </c>
      <c r="F80" s="5">
        <v>83</v>
      </c>
      <c r="G80" s="5">
        <v>1.97</v>
      </c>
      <c r="H80" s="5">
        <v>0</v>
      </c>
      <c r="I80" s="2" t="s">
        <v>754</v>
      </c>
    </row>
    <row r="81" spans="2:9" x14ac:dyDescent="0.25">
      <c r="B81" s="2" t="s">
        <v>2583</v>
      </c>
      <c r="C81" s="4" t="s">
        <v>140</v>
      </c>
      <c r="D81" s="2" t="s">
        <v>261</v>
      </c>
      <c r="E81" s="2" t="s">
        <v>312</v>
      </c>
      <c r="F81" s="5">
        <v>1160</v>
      </c>
      <c r="G81" s="5">
        <v>1.39</v>
      </c>
      <c r="H81" s="5">
        <v>0</v>
      </c>
      <c r="I81" s="2" t="s">
        <v>754</v>
      </c>
    </row>
    <row r="82" spans="2:9" x14ac:dyDescent="0.25">
      <c r="B82" s="3" t="s">
        <v>2868</v>
      </c>
      <c r="C82" s="4" t="s">
        <v>140</v>
      </c>
      <c r="D82" s="2" t="s">
        <v>261</v>
      </c>
      <c r="E82" s="2" t="s">
        <v>544</v>
      </c>
      <c r="F82" s="5">
        <v>93600</v>
      </c>
      <c r="G82" s="5">
        <v>660.82</v>
      </c>
      <c r="H82" s="5">
        <v>0.08</v>
      </c>
    </row>
    <row r="83" spans="2:9" x14ac:dyDescent="0.25">
      <c r="B83" s="2" t="s">
        <v>2923</v>
      </c>
      <c r="C83" s="4" t="s">
        <v>140</v>
      </c>
      <c r="D83" s="2" t="s">
        <v>240</v>
      </c>
      <c r="E83" s="2" t="s">
        <v>552</v>
      </c>
      <c r="F83" s="5">
        <v>-4650</v>
      </c>
      <c r="G83" s="5">
        <v>-193.36</v>
      </c>
      <c r="H83" s="5">
        <v>-0.02</v>
      </c>
    </row>
    <row r="84" spans="2:9" x14ac:dyDescent="0.25">
      <c r="B84" s="2" t="s">
        <v>2924</v>
      </c>
      <c r="C84" s="4" t="s">
        <v>140</v>
      </c>
      <c r="D84" s="2" t="s">
        <v>248</v>
      </c>
      <c r="E84" s="2" t="s">
        <v>674</v>
      </c>
      <c r="F84" s="5">
        <v>-23400</v>
      </c>
      <c r="G84" s="5">
        <v>-317.39999999999998</v>
      </c>
      <c r="H84" s="5">
        <v>-0.04</v>
      </c>
    </row>
    <row r="85" spans="2:9" x14ac:dyDescent="0.25">
      <c r="B85" s="2" t="s">
        <v>2925</v>
      </c>
      <c r="C85" s="4" t="s">
        <v>140</v>
      </c>
      <c r="D85" s="2" t="s">
        <v>396</v>
      </c>
      <c r="E85" s="2" t="s">
        <v>398</v>
      </c>
      <c r="F85" s="5">
        <v>-23800</v>
      </c>
      <c r="G85" s="5">
        <v>-395.52</v>
      </c>
      <c r="H85" s="5">
        <v>-0.05</v>
      </c>
    </row>
    <row r="86" spans="2:9" x14ac:dyDescent="0.25">
      <c r="B86" s="2" t="s">
        <v>2926</v>
      </c>
      <c r="C86" s="4" t="s">
        <v>140</v>
      </c>
      <c r="D86" s="2" t="s">
        <v>396</v>
      </c>
      <c r="E86" s="2" t="s">
        <v>397</v>
      </c>
      <c r="F86" s="5">
        <v>-74100</v>
      </c>
      <c r="G86" s="5">
        <v>-656.82</v>
      </c>
      <c r="H86" s="5">
        <v>-0.08</v>
      </c>
    </row>
    <row r="87" spans="2:9" x14ac:dyDescent="0.25">
      <c r="B87" s="2" t="s">
        <v>2927</v>
      </c>
      <c r="C87" s="4" t="s">
        <v>140</v>
      </c>
      <c r="D87" s="2" t="s">
        <v>220</v>
      </c>
      <c r="E87" s="2" t="s">
        <v>567</v>
      </c>
      <c r="F87" s="5">
        <v>-445000</v>
      </c>
      <c r="G87" s="5">
        <v>-659.27</v>
      </c>
      <c r="H87" s="5">
        <v>-0.08</v>
      </c>
    </row>
    <row r="88" spans="2:9" x14ac:dyDescent="0.25">
      <c r="B88" s="2" t="s">
        <v>2773</v>
      </c>
      <c r="C88" s="4" t="s">
        <v>140</v>
      </c>
      <c r="D88" s="2" t="s">
        <v>229</v>
      </c>
      <c r="E88" s="2" t="s">
        <v>230</v>
      </c>
      <c r="F88" s="5">
        <v>-18025</v>
      </c>
      <c r="G88" s="5">
        <v>-668.43</v>
      </c>
      <c r="H88" s="5">
        <v>-0.08</v>
      </c>
    </row>
    <row r="89" spans="2:9" x14ac:dyDescent="0.25">
      <c r="B89" s="2" t="s">
        <v>2928</v>
      </c>
      <c r="C89" s="4" t="s">
        <v>140</v>
      </c>
      <c r="D89" s="2" t="s">
        <v>361</v>
      </c>
      <c r="E89" s="2" t="s">
        <v>404</v>
      </c>
      <c r="F89" s="5">
        <v>-533500</v>
      </c>
      <c r="G89" s="5">
        <v>-728.49</v>
      </c>
      <c r="H89" s="5">
        <v>-0.09</v>
      </c>
    </row>
    <row r="90" spans="2:9" x14ac:dyDescent="0.25">
      <c r="B90" s="2" t="s">
        <v>2779</v>
      </c>
      <c r="C90" s="4" t="s">
        <v>140</v>
      </c>
      <c r="D90" s="2" t="s">
        <v>273</v>
      </c>
      <c r="E90" s="2" t="s">
        <v>676</v>
      </c>
      <c r="F90" s="5">
        <v>-78000</v>
      </c>
      <c r="G90" s="5">
        <v>-1099.72</v>
      </c>
      <c r="H90" s="5">
        <v>-0.13</v>
      </c>
    </row>
    <row r="91" spans="2:9" x14ac:dyDescent="0.25">
      <c r="B91" s="2" t="s">
        <v>2775</v>
      </c>
      <c r="C91" s="4" t="s">
        <v>140</v>
      </c>
      <c r="D91" s="2" t="s">
        <v>244</v>
      </c>
      <c r="E91" s="2" t="s">
        <v>670</v>
      </c>
      <c r="F91" s="5">
        <v>-112000</v>
      </c>
      <c r="G91" s="5">
        <v>-1358.62</v>
      </c>
      <c r="H91" s="5">
        <v>-0.16</v>
      </c>
    </row>
    <row r="92" spans="2:9" x14ac:dyDescent="0.25">
      <c r="B92" s="2" t="s">
        <v>2781</v>
      </c>
      <c r="C92" s="4" t="s">
        <v>140</v>
      </c>
      <c r="D92" s="2" t="s">
        <v>396</v>
      </c>
      <c r="E92" s="2" t="s">
        <v>401</v>
      </c>
      <c r="F92" s="5">
        <v>-16400</v>
      </c>
      <c r="G92" s="5">
        <v>-1682.13</v>
      </c>
      <c r="H92" s="5">
        <v>-0.2</v>
      </c>
    </row>
    <row r="93" spans="2:9" x14ac:dyDescent="0.25">
      <c r="B93" s="2" t="s">
        <v>2880</v>
      </c>
      <c r="C93" s="4" t="s">
        <v>140</v>
      </c>
      <c r="D93" s="2" t="s">
        <v>349</v>
      </c>
      <c r="E93" s="2" t="s">
        <v>530</v>
      </c>
      <c r="F93" s="5">
        <v>-343200</v>
      </c>
      <c r="G93" s="5">
        <v>-1858.94</v>
      </c>
      <c r="H93" s="5">
        <v>-0.22</v>
      </c>
    </row>
    <row r="94" spans="2:9" x14ac:dyDescent="0.25">
      <c r="B94" s="2" t="s">
        <v>2929</v>
      </c>
      <c r="C94" s="4" t="s">
        <v>140</v>
      </c>
      <c r="D94" s="2" t="s">
        <v>371</v>
      </c>
      <c r="E94" s="2" t="s">
        <v>500</v>
      </c>
      <c r="F94" s="5">
        <v>-492750</v>
      </c>
      <c r="G94" s="5">
        <v>-1934.78</v>
      </c>
      <c r="H94" s="5">
        <v>-0.23</v>
      </c>
    </row>
    <row r="95" spans="2:9" x14ac:dyDescent="0.25">
      <c r="B95" s="2" t="s">
        <v>2776</v>
      </c>
      <c r="C95" s="4" t="s">
        <v>140</v>
      </c>
      <c r="D95" s="2" t="s">
        <v>231</v>
      </c>
      <c r="E95" s="2" t="s">
        <v>256</v>
      </c>
      <c r="F95" s="5">
        <v>-78000</v>
      </c>
      <c r="G95" s="5">
        <v>-1944.03</v>
      </c>
      <c r="H95" s="5">
        <v>-0.23</v>
      </c>
    </row>
    <row r="96" spans="2:9" x14ac:dyDescent="0.25">
      <c r="B96" s="2" t="s">
        <v>2930</v>
      </c>
      <c r="C96" s="4" t="s">
        <v>140</v>
      </c>
      <c r="D96" s="2" t="s">
        <v>371</v>
      </c>
      <c r="E96" s="2" t="s">
        <v>403</v>
      </c>
      <c r="F96" s="5">
        <v>-950400</v>
      </c>
      <c r="G96" s="5">
        <v>-2434.92</v>
      </c>
      <c r="H96" s="5">
        <v>-0.28999999999999998</v>
      </c>
    </row>
    <row r="97" spans="2:8" x14ac:dyDescent="0.25">
      <c r="B97" s="2" t="s">
        <v>2784</v>
      </c>
      <c r="C97" s="4" t="s">
        <v>140</v>
      </c>
      <c r="D97" s="2" t="s">
        <v>220</v>
      </c>
      <c r="E97" s="2" t="s">
        <v>224</v>
      </c>
      <c r="F97" s="5">
        <v>-294700</v>
      </c>
      <c r="G97" s="5">
        <v>-3046.61</v>
      </c>
      <c r="H97" s="5">
        <v>-0.36</v>
      </c>
    </row>
    <row r="98" spans="2:8" x14ac:dyDescent="0.25">
      <c r="B98" s="2" t="s">
        <v>2931</v>
      </c>
      <c r="C98" s="4" t="s">
        <v>140</v>
      </c>
      <c r="D98" s="2" t="s">
        <v>390</v>
      </c>
      <c r="E98" s="2" t="s">
        <v>391</v>
      </c>
      <c r="F98" s="5">
        <v>-261250</v>
      </c>
      <c r="G98" s="5">
        <v>-3073.08</v>
      </c>
      <c r="H98" s="5">
        <v>-0.36</v>
      </c>
    </row>
    <row r="99" spans="2:8" x14ac:dyDescent="0.25">
      <c r="B99" s="2" t="s">
        <v>2932</v>
      </c>
      <c r="C99" s="4" t="s">
        <v>140</v>
      </c>
      <c r="D99" s="2" t="s">
        <v>225</v>
      </c>
      <c r="E99" s="2" t="s">
        <v>226</v>
      </c>
      <c r="F99" s="5">
        <v>-187600</v>
      </c>
      <c r="G99" s="5">
        <v>-3133.48</v>
      </c>
      <c r="H99" s="5">
        <v>-0.37</v>
      </c>
    </row>
    <row r="100" spans="2:8" x14ac:dyDescent="0.25">
      <c r="B100" s="2" t="s">
        <v>2878</v>
      </c>
      <c r="C100" s="4" t="s">
        <v>140</v>
      </c>
      <c r="D100" s="2" t="s">
        <v>248</v>
      </c>
      <c r="E100" s="2" t="s">
        <v>249</v>
      </c>
      <c r="F100" s="5">
        <v>-56750</v>
      </c>
      <c r="G100" s="5">
        <v>-3488.96</v>
      </c>
      <c r="H100" s="5">
        <v>-0.41</v>
      </c>
    </row>
    <row r="101" spans="2:8" x14ac:dyDescent="0.25">
      <c r="B101" s="2" t="s">
        <v>2933</v>
      </c>
      <c r="C101" s="4" t="s">
        <v>140</v>
      </c>
      <c r="D101" s="2" t="s">
        <v>254</v>
      </c>
      <c r="E101" s="2" t="s">
        <v>255</v>
      </c>
      <c r="F101" s="5">
        <v>-338800</v>
      </c>
      <c r="G101" s="5">
        <v>-3711.89</v>
      </c>
      <c r="H101" s="5">
        <v>-0.44</v>
      </c>
    </row>
    <row r="102" spans="2:8" x14ac:dyDescent="0.25">
      <c r="B102" s="2" t="s">
        <v>2783</v>
      </c>
      <c r="C102" s="4" t="s">
        <v>140</v>
      </c>
      <c r="D102" s="2" t="s">
        <v>220</v>
      </c>
      <c r="E102" s="2" t="s">
        <v>233</v>
      </c>
      <c r="F102" s="5">
        <v>-370625</v>
      </c>
      <c r="G102" s="5">
        <v>-3984.59</v>
      </c>
      <c r="H102" s="5">
        <v>-0.47</v>
      </c>
    </row>
    <row r="103" spans="2:8" x14ac:dyDescent="0.25">
      <c r="B103" s="2" t="s">
        <v>2934</v>
      </c>
      <c r="C103" s="4" t="s">
        <v>140</v>
      </c>
      <c r="D103" s="2" t="s">
        <v>704</v>
      </c>
      <c r="E103" s="2" t="s">
        <v>705</v>
      </c>
      <c r="F103" s="5">
        <v>-827500</v>
      </c>
      <c r="G103" s="5">
        <v>-4500.7700000000004</v>
      </c>
      <c r="H103" s="5">
        <v>-0.53</v>
      </c>
    </row>
    <row r="104" spans="2:8" x14ac:dyDescent="0.25">
      <c r="B104" s="2" t="s">
        <v>2883</v>
      </c>
      <c r="C104" s="4" t="s">
        <v>140</v>
      </c>
      <c r="D104" s="2" t="s">
        <v>242</v>
      </c>
      <c r="E104" s="2" t="s">
        <v>499</v>
      </c>
      <c r="F104" s="5">
        <v>-828000</v>
      </c>
      <c r="G104" s="5">
        <v>-4659.9799999999996</v>
      </c>
      <c r="H104" s="5">
        <v>-0.55000000000000004</v>
      </c>
    </row>
    <row r="105" spans="2:8" x14ac:dyDescent="0.25">
      <c r="B105" s="2" t="s">
        <v>2935</v>
      </c>
      <c r="C105" s="4" t="s">
        <v>140</v>
      </c>
      <c r="D105" s="2" t="s">
        <v>222</v>
      </c>
      <c r="E105" s="2" t="s">
        <v>519</v>
      </c>
      <c r="F105" s="5">
        <v>-979200</v>
      </c>
      <c r="G105" s="5">
        <v>-4942.0200000000004</v>
      </c>
      <c r="H105" s="5">
        <v>-0.57999999999999996</v>
      </c>
    </row>
    <row r="106" spans="2:8" x14ac:dyDescent="0.25">
      <c r="B106" s="2" t="s">
        <v>2936</v>
      </c>
      <c r="C106" s="4" t="s">
        <v>140</v>
      </c>
      <c r="D106" s="2" t="s">
        <v>288</v>
      </c>
      <c r="E106" s="2" t="s">
        <v>675</v>
      </c>
      <c r="F106" s="5">
        <v>-81875</v>
      </c>
      <c r="G106" s="5">
        <v>-5227.2299999999996</v>
      </c>
      <c r="H106" s="5">
        <v>-0.61</v>
      </c>
    </row>
    <row r="107" spans="2:8" x14ac:dyDescent="0.25">
      <c r="B107" s="2" t="s">
        <v>2937</v>
      </c>
      <c r="C107" s="4" t="s">
        <v>140</v>
      </c>
      <c r="D107" s="2" t="s">
        <v>225</v>
      </c>
      <c r="E107" s="2" t="s">
        <v>409</v>
      </c>
      <c r="F107" s="5">
        <v>-402600</v>
      </c>
      <c r="G107" s="5">
        <v>-5392.83</v>
      </c>
      <c r="H107" s="5">
        <v>-0.63</v>
      </c>
    </row>
    <row r="108" spans="2:8" x14ac:dyDescent="0.25">
      <c r="B108" s="2" t="s">
        <v>2881</v>
      </c>
      <c r="C108" s="4" t="s">
        <v>140</v>
      </c>
      <c r="D108" s="2" t="s">
        <v>231</v>
      </c>
      <c r="E108" s="2" t="s">
        <v>232</v>
      </c>
      <c r="F108" s="5">
        <v>-1268800</v>
      </c>
      <c r="G108" s="5">
        <v>-5556.08</v>
      </c>
      <c r="H108" s="5">
        <v>-0.65</v>
      </c>
    </row>
    <row r="109" spans="2:8" x14ac:dyDescent="0.25">
      <c r="B109" s="2" t="s">
        <v>2938</v>
      </c>
      <c r="C109" s="4" t="s">
        <v>140</v>
      </c>
      <c r="D109" s="2" t="s">
        <v>220</v>
      </c>
      <c r="E109" s="2" t="s">
        <v>405</v>
      </c>
      <c r="F109" s="5">
        <v>-368000</v>
      </c>
      <c r="G109" s="5">
        <v>-5690.38</v>
      </c>
      <c r="H109" s="5">
        <v>-0.67</v>
      </c>
    </row>
    <row r="110" spans="2:8" x14ac:dyDescent="0.25">
      <c r="B110" s="2" t="s">
        <v>2939</v>
      </c>
      <c r="C110" s="4" t="s">
        <v>140</v>
      </c>
      <c r="D110" s="2" t="s">
        <v>371</v>
      </c>
      <c r="E110" s="2" t="s">
        <v>400</v>
      </c>
      <c r="F110" s="5">
        <v>-1812000</v>
      </c>
      <c r="G110" s="5">
        <v>-5753.1</v>
      </c>
      <c r="H110" s="5">
        <v>-0.68</v>
      </c>
    </row>
    <row r="111" spans="2:8" x14ac:dyDescent="0.25">
      <c r="B111" s="2" t="s">
        <v>2782</v>
      </c>
      <c r="C111" s="4" t="s">
        <v>140</v>
      </c>
      <c r="D111" s="2" t="s">
        <v>520</v>
      </c>
      <c r="E111" s="2" t="s">
        <v>521</v>
      </c>
      <c r="F111" s="5">
        <v>-991200</v>
      </c>
      <c r="G111" s="5">
        <v>-5769.78</v>
      </c>
      <c r="H111" s="5">
        <v>-0.68</v>
      </c>
    </row>
    <row r="112" spans="2:8" x14ac:dyDescent="0.25">
      <c r="B112" s="2" t="s">
        <v>2940</v>
      </c>
      <c r="C112" s="4" t="s">
        <v>140</v>
      </c>
      <c r="D112" s="2" t="s">
        <v>220</v>
      </c>
      <c r="E112" s="2" t="s">
        <v>236</v>
      </c>
      <c r="F112" s="5">
        <v>-319200</v>
      </c>
      <c r="G112" s="5">
        <v>-5854.61</v>
      </c>
      <c r="H112" s="5">
        <v>-0.69</v>
      </c>
    </row>
    <row r="113" spans="2:8" x14ac:dyDescent="0.25">
      <c r="B113" s="2" t="s">
        <v>2941</v>
      </c>
      <c r="C113" s="4" t="s">
        <v>140</v>
      </c>
      <c r="D113" s="2" t="s">
        <v>222</v>
      </c>
      <c r="E113" s="2" t="s">
        <v>223</v>
      </c>
      <c r="F113" s="5">
        <v>-247500</v>
      </c>
      <c r="G113" s="5">
        <v>-7109.56</v>
      </c>
      <c r="H113" s="5">
        <v>-0.83</v>
      </c>
    </row>
    <row r="114" spans="2:8" x14ac:dyDescent="0.25">
      <c r="B114" s="2" t="s">
        <v>763</v>
      </c>
      <c r="C114" s="4" t="s">
        <v>140</v>
      </c>
      <c r="D114" s="2" t="s">
        <v>220</v>
      </c>
      <c r="E114" s="2" t="s">
        <v>393</v>
      </c>
      <c r="F114" s="5">
        <v>-1122000</v>
      </c>
      <c r="G114" s="5">
        <v>-7244.19</v>
      </c>
      <c r="H114" s="5">
        <v>-0.85</v>
      </c>
    </row>
    <row r="115" spans="2:8" x14ac:dyDescent="0.25">
      <c r="B115" s="2" t="s">
        <v>2942</v>
      </c>
      <c r="C115" s="4" t="s">
        <v>140</v>
      </c>
      <c r="D115" s="2" t="s">
        <v>242</v>
      </c>
      <c r="E115" s="2" t="s">
        <v>505</v>
      </c>
      <c r="F115" s="5">
        <v>-360135</v>
      </c>
      <c r="G115" s="5">
        <v>-7853.46</v>
      </c>
      <c r="H115" s="5">
        <v>-0.92</v>
      </c>
    </row>
    <row r="116" spans="2:8" x14ac:dyDescent="0.25">
      <c r="B116" s="2" t="s">
        <v>2943</v>
      </c>
      <c r="C116" s="4" t="s">
        <v>140</v>
      </c>
      <c r="D116" s="2" t="s">
        <v>250</v>
      </c>
      <c r="E116" s="2" t="s">
        <v>710</v>
      </c>
      <c r="F116" s="5">
        <v>-1009800</v>
      </c>
      <c r="G116" s="5">
        <v>-8137.98</v>
      </c>
      <c r="H116" s="5">
        <v>-0.96</v>
      </c>
    </row>
    <row r="117" spans="2:8" x14ac:dyDescent="0.25">
      <c r="B117" s="2" t="s">
        <v>2774</v>
      </c>
      <c r="C117" s="4" t="s">
        <v>140</v>
      </c>
      <c r="D117" s="2" t="s">
        <v>225</v>
      </c>
      <c r="E117" s="2" t="s">
        <v>228</v>
      </c>
      <c r="F117" s="5">
        <v>-224875</v>
      </c>
      <c r="G117" s="5">
        <v>-8624.86</v>
      </c>
      <c r="H117" s="5">
        <v>-1.01</v>
      </c>
    </row>
    <row r="118" spans="2:8" x14ac:dyDescent="0.25">
      <c r="B118" s="2" t="s">
        <v>2785</v>
      </c>
      <c r="C118" s="4" t="s">
        <v>140</v>
      </c>
      <c r="D118" s="2" t="s">
        <v>234</v>
      </c>
      <c r="E118" s="2" t="s">
        <v>235</v>
      </c>
      <c r="F118" s="5">
        <v>-284700</v>
      </c>
      <c r="G118" s="5">
        <v>-9951.83</v>
      </c>
      <c r="H118" s="5">
        <v>-1.17</v>
      </c>
    </row>
    <row r="119" spans="2:8" x14ac:dyDescent="0.25">
      <c r="B119" s="2" t="s">
        <v>1186</v>
      </c>
      <c r="C119" s="4" t="s">
        <v>140</v>
      </c>
      <c r="F119" s="5">
        <v>-79100</v>
      </c>
      <c r="G119" s="5">
        <v>-17250.599999999999</v>
      </c>
      <c r="H119" s="5">
        <v>-2.0299999999999998</v>
      </c>
    </row>
    <row r="120" spans="2:8" x14ac:dyDescent="0.25">
      <c r="B120" s="3" t="s">
        <v>300</v>
      </c>
      <c r="G120" s="11">
        <f>SUM(G9:G81)</f>
        <v>562872.94999999995</v>
      </c>
      <c r="H120" s="11">
        <f>SUM(H9:H81)</f>
        <v>66.129999999999981</v>
      </c>
    </row>
    <row r="121" spans="2:8" x14ac:dyDescent="0.25">
      <c r="B121" s="2" t="s">
        <v>1187</v>
      </c>
      <c r="C121" s="4" t="s">
        <v>140</v>
      </c>
      <c r="D121" s="2" t="s">
        <v>390</v>
      </c>
      <c r="E121" s="2" t="s">
        <v>1188</v>
      </c>
      <c r="F121" s="5">
        <v>5000000</v>
      </c>
      <c r="G121" s="5">
        <v>7645</v>
      </c>
      <c r="H121" s="5">
        <v>0.9</v>
      </c>
    </row>
    <row r="122" spans="2:8" x14ac:dyDescent="0.25">
      <c r="B122" s="2" t="s">
        <v>301</v>
      </c>
      <c r="C122" s="4" t="s">
        <v>140</v>
      </c>
      <c r="D122" s="2" t="s">
        <v>250</v>
      </c>
      <c r="E122" s="2" t="s">
        <v>302</v>
      </c>
      <c r="F122" s="5">
        <v>1863159</v>
      </c>
      <c r="G122" s="5">
        <v>4725.72</v>
      </c>
      <c r="H122" s="5">
        <v>0.55000000000000004</v>
      </c>
    </row>
    <row r="123" spans="2:8" x14ac:dyDescent="0.25">
      <c r="B123" s="3" t="s">
        <v>200</v>
      </c>
      <c r="C123" s="15"/>
      <c r="D123" s="3"/>
      <c r="E123" s="3"/>
      <c r="F123" s="11"/>
      <c r="G123" s="11">
        <f>SUM(G120:G122)</f>
        <v>575243.66999999993</v>
      </c>
      <c r="H123" s="11">
        <f>SUM(H120:H122)</f>
        <v>67.579999999999984</v>
      </c>
    </row>
    <row r="124" spans="2:8" x14ac:dyDescent="0.25">
      <c r="B124" s="3" t="s">
        <v>654</v>
      </c>
    </row>
    <row r="125" spans="2:8" x14ac:dyDescent="0.25">
      <c r="B125" s="2" t="s">
        <v>18</v>
      </c>
      <c r="C125" s="4" t="s">
        <v>140</v>
      </c>
      <c r="D125" s="2" t="s">
        <v>655</v>
      </c>
      <c r="E125" s="2" t="s">
        <v>1189</v>
      </c>
      <c r="F125" s="5">
        <v>14999250.037</v>
      </c>
      <c r="G125" s="5">
        <v>1615.36</v>
      </c>
      <c r="H125" s="5">
        <v>0.19</v>
      </c>
    </row>
    <row r="126" spans="2:8" x14ac:dyDescent="0.25">
      <c r="B126" s="3" t="s">
        <v>200</v>
      </c>
      <c r="C126" s="15"/>
      <c r="D126" s="3"/>
      <c r="E126" s="3"/>
      <c r="F126" s="11"/>
      <c r="G126" s="11">
        <f>SUM(G124:G125)</f>
        <v>1615.36</v>
      </c>
      <c r="H126" s="11">
        <f>SUM(H124:H125)</f>
        <v>0.19</v>
      </c>
    </row>
    <row r="127" spans="2:8" x14ac:dyDescent="0.25">
      <c r="B127" s="31" t="s">
        <v>120</v>
      </c>
      <c r="C127" s="32" t="s">
        <v>121</v>
      </c>
      <c r="D127" s="31" t="s">
        <v>122</v>
      </c>
      <c r="E127" s="31" t="s">
        <v>123</v>
      </c>
      <c r="F127" s="30" t="s">
        <v>124</v>
      </c>
      <c r="G127" s="30" t="s">
        <v>125</v>
      </c>
      <c r="H127" s="30" t="s">
        <v>126</v>
      </c>
    </row>
    <row r="128" spans="2:8" x14ac:dyDescent="0.25">
      <c r="B128" s="3" t="s">
        <v>127</v>
      </c>
    </row>
    <row r="129" spans="2:8" x14ac:dyDescent="0.25">
      <c r="B129" s="3" t="s">
        <v>128</v>
      </c>
    </row>
    <row r="130" spans="2:8" x14ac:dyDescent="0.25">
      <c r="B130" s="3" t="s">
        <v>129</v>
      </c>
    </row>
    <row r="131" spans="2:8" x14ac:dyDescent="0.25">
      <c r="B131" s="2" t="s">
        <v>1358</v>
      </c>
      <c r="C131" s="4">
        <v>7</v>
      </c>
      <c r="D131" s="2" t="s">
        <v>130</v>
      </c>
      <c r="E131" s="2" t="s">
        <v>771</v>
      </c>
      <c r="F131" s="5">
        <v>16000000</v>
      </c>
      <c r="G131" s="5">
        <v>15559.18</v>
      </c>
      <c r="H131" s="5">
        <v>1.83</v>
      </c>
    </row>
    <row r="132" spans="2:8" x14ac:dyDescent="0.25">
      <c r="B132" s="2" t="s">
        <v>1359</v>
      </c>
      <c r="C132" s="4">
        <v>7.03</v>
      </c>
      <c r="D132" s="2" t="s">
        <v>130</v>
      </c>
      <c r="E132" s="2" t="s">
        <v>1074</v>
      </c>
      <c r="F132" s="5">
        <v>8000000</v>
      </c>
      <c r="G132" s="5">
        <v>7742.49</v>
      </c>
      <c r="H132" s="5">
        <v>0.91</v>
      </c>
    </row>
    <row r="133" spans="2:8" x14ac:dyDescent="0.25">
      <c r="B133" s="2" t="s">
        <v>1360</v>
      </c>
      <c r="C133" s="4">
        <v>7.16</v>
      </c>
      <c r="D133" s="2" t="s">
        <v>130</v>
      </c>
      <c r="E133" s="2" t="s">
        <v>1190</v>
      </c>
      <c r="F133" s="5">
        <v>7500000</v>
      </c>
      <c r="G133" s="5">
        <v>7486.22</v>
      </c>
      <c r="H133" s="5">
        <v>0.88</v>
      </c>
    </row>
    <row r="134" spans="2:8" x14ac:dyDescent="0.25">
      <c r="B134" s="2" t="s">
        <v>766</v>
      </c>
      <c r="C134" s="4">
        <v>7.23</v>
      </c>
      <c r="D134" s="2" t="s">
        <v>130</v>
      </c>
      <c r="E134" s="2" t="s">
        <v>767</v>
      </c>
      <c r="F134" s="5">
        <v>7500000</v>
      </c>
      <c r="G134" s="5">
        <v>7467.48</v>
      </c>
      <c r="H134" s="5">
        <v>0.88</v>
      </c>
    </row>
    <row r="135" spans="2:8" x14ac:dyDescent="0.25">
      <c r="B135" s="2" t="s">
        <v>1357</v>
      </c>
      <c r="C135" s="4">
        <v>7.02</v>
      </c>
      <c r="D135" s="2" t="s">
        <v>130</v>
      </c>
      <c r="E135" s="2" t="s">
        <v>1191</v>
      </c>
      <c r="F135" s="5">
        <v>6500000</v>
      </c>
      <c r="G135" s="5">
        <v>6349.2</v>
      </c>
      <c r="H135" s="5">
        <v>0.75</v>
      </c>
    </row>
    <row r="136" spans="2:8" x14ac:dyDescent="0.25">
      <c r="B136" s="2" t="s">
        <v>1192</v>
      </c>
      <c r="C136" s="4">
        <v>7.61</v>
      </c>
      <c r="D136" s="2" t="s">
        <v>130</v>
      </c>
      <c r="E136" s="2" t="s">
        <v>1193</v>
      </c>
      <c r="F136" s="5">
        <v>5000000</v>
      </c>
      <c r="G136" s="5">
        <v>5016.37</v>
      </c>
      <c r="H136" s="5">
        <v>0.59</v>
      </c>
    </row>
    <row r="137" spans="2:8" x14ac:dyDescent="0.25">
      <c r="B137" s="2" t="s">
        <v>1194</v>
      </c>
      <c r="C137" s="4">
        <v>7.14</v>
      </c>
      <c r="D137" s="2" t="s">
        <v>130</v>
      </c>
      <c r="E137" s="2" t="s">
        <v>1195</v>
      </c>
      <c r="F137" s="5">
        <v>5000000</v>
      </c>
      <c r="G137" s="5">
        <v>5011.8500000000004</v>
      </c>
      <c r="H137" s="5">
        <v>0.59</v>
      </c>
    </row>
    <row r="138" spans="2:8" x14ac:dyDescent="0.25">
      <c r="B138" s="2" t="s">
        <v>1196</v>
      </c>
      <c r="C138" s="4">
        <v>7.61</v>
      </c>
      <c r="D138" s="2" t="s">
        <v>130</v>
      </c>
      <c r="E138" s="2" t="s">
        <v>1197</v>
      </c>
      <c r="F138" s="5">
        <v>2500000</v>
      </c>
      <c r="G138" s="5">
        <v>2510.5</v>
      </c>
      <c r="H138" s="5">
        <v>0.28999999999999998</v>
      </c>
    </row>
    <row r="139" spans="2:8" x14ac:dyDescent="0.25">
      <c r="B139" s="2" t="s">
        <v>1198</v>
      </c>
      <c r="C139" s="4">
        <v>7.37</v>
      </c>
      <c r="D139" s="2" t="s">
        <v>130</v>
      </c>
      <c r="E139" s="2" t="s">
        <v>1199</v>
      </c>
      <c r="F139" s="5">
        <v>2500000</v>
      </c>
      <c r="G139" s="5">
        <v>2481.56</v>
      </c>
      <c r="H139" s="5">
        <v>0.28999999999999998</v>
      </c>
    </row>
    <row r="140" spans="2:8" x14ac:dyDescent="0.25">
      <c r="B140" s="2" t="s">
        <v>1356</v>
      </c>
      <c r="C140" s="4">
        <v>7</v>
      </c>
      <c r="D140" s="2" t="s">
        <v>130</v>
      </c>
      <c r="E140" s="2" t="s">
        <v>1200</v>
      </c>
      <c r="F140" s="5">
        <v>2500000</v>
      </c>
      <c r="G140" s="5">
        <v>2423.75</v>
      </c>
      <c r="H140" s="5">
        <v>0.28000000000000003</v>
      </c>
    </row>
    <row r="141" spans="2:8" x14ac:dyDescent="0.25">
      <c r="B141" s="2" t="s">
        <v>1201</v>
      </c>
      <c r="C141" s="4">
        <v>7.56</v>
      </c>
      <c r="D141" s="2" t="s">
        <v>130</v>
      </c>
      <c r="E141" s="2" t="s">
        <v>1202</v>
      </c>
      <c r="F141" s="5">
        <v>2500000</v>
      </c>
      <c r="G141" s="5">
        <v>2362.9499999999998</v>
      </c>
      <c r="H141" s="5">
        <v>0.28000000000000003</v>
      </c>
    </row>
    <row r="142" spans="2:8" x14ac:dyDescent="0.25">
      <c r="B142" s="2" t="s">
        <v>1203</v>
      </c>
      <c r="C142" s="4">
        <v>7.59</v>
      </c>
      <c r="D142" s="2" t="s">
        <v>130</v>
      </c>
      <c r="E142" s="2" t="s">
        <v>1204</v>
      </c>
      <c r="F142" s="5">
        <v>2000000</v>
      </c>
      <c r="G142" s="5">
        <v>1910.9</v>
      </c>
      <c r="H142" s="5">
        <v>0.22</v>
      </c>
    </row>
    <row r="143" spans="2:8" x14ac:dyDescent="0.25">
      <c r="B143" s="2" t="s">
        <v>1205</v>
      </c>
      <c r="C143" s="4">
        <v>7.19</v>
      </c>
      <c r="D143" s="2" t="s">
        <v>130</v>
      </c>
      <c r="E143" s="2" t="s">
        <v>1206</v>
      </c>
      <c r="F143" s="5">
        <v>1230000</v>
      </c>
      <c r="G143" s="5">
        <v>1235.82</v>
      </c>
      <c r="H143" s="5">
        <v>0.15</v>
      </c>
    </row>
    <row r="144" spans="2:8" x14ac:dyDescent="0.25">
      <c r="B144" s="2" t="s">
        <v>1207</v>
      </c>
      <c r="C144" s="4">
        <v>7.66</v>
      </c>
      <c r="D144" s="2" t="s">
        <v>130</v>
      </c>
      <c r="E144" s="2" t="s">
        <v>1208</v>
      </c>
      <c r="F144" s="5">
        <v>931800</v>
      </c>
      <c r="G144" s="5">
        <v>931.98</v>
      </c>
      <c r="H144" s="5">
        <v>0.11</v>
      </c>
    </row>
    <row r="145" spans="2:8" x14ac:dyDescent="0.25">
      <c r="B145" s="2" t="s">
        <v>1361</v>
      </c>
      <c r="C145" s="4">
        <v>7.03</v>
      </c>
      <c r="D145" s="2" t="s">
        <v>130</v>
      </c>
      <c r="E145" s="2" t="s">
        <v>1209</v>
      </c>
      <c r="F145" s="5">
        <v>500000</v>
      </c>
      <c r="G145" s="5">
        <v>499.31</v>
      </c>
      <c r="H145" s="5">
        <v>0.06</v>
      </c>
    </row>
    <row r="146" spans="2:8" x14ac:dyDescent="0.25">
      <c r="B146" s="2" t="s">
        <v>1210</v>
      </c>
      <c r="C146" s="4">
        <v>7.56</v>
      </c>
      <c r="D146" s="2" t="s">
        <v>130</v>
      </c>
      <c r="E146" s="2" t="s">
        <v>1211</v>
      </c>
      <c r="F146" s="5">
        <v>500000</v>
      </c>
      <c r="G146" s="5">
        <v>482.88</v>
      </c>
      <c r="H146" s="5">
        <v>0.06</v>
      </c>
    </row>
    <row r="147" spans="2:8" x14ac:dyDescent="0.25">
      <c r="B147" s="2" t="s">
        <v>1212</v>
      </c>
      <c r="C147" s="4">
        <v>7.6</v>
      </c>
      <c r="D147" s="2" t="s">
        <v>130</v>
      </c>
      <c r="E147" s="2" t="s">
        <v>1213</v>
      </c>
      <c r="F147" s="5">
        <v>475000</v>
      </c>
      <c r="G147" s="5">
        <v>479.75</v>
      </c>
      <c r="H147" s="5">
        <v>0.06</v>
      </c>
    </row>
    <row r="148" spans="2:8" x14ac:dyDescent="0.25">
      <c r="B148" s="2" t="s">
        <v>1214</v>
      </c>
      <c r="C148" s="4">
        <v>7.61</v>
      </c>
      <c r="D148" s="2" t="s">
        <v>130</v>
      </c>
      <c r="E148" s="2" t="s">
        <v>1215</v>
      </c>
      <c r="F148" s="5">
        <v>14900</v>
      </c>
      <c r="G148" s="5">
        <v>15.03</v>
      </c>
      <c r="H148" s="5">
        <v>0</v>
      </c>
    </row>
    <row r="149" spans="2:8" x14ac:dyDescent="0.25">
      <c r="B149" s="2" t="s">
        <v>1216</v>
      </c>
      <c r="C149" s="4">
        <v>7.61</v>
      </c>
      <c r="D149" s="2" t="s">
        <v>130</v>
      </c>
      <c r="E149" s="2" t="s">
        <v>1217</v>
      </c>
      <c r="F149" s="5">
        <v>3400</v>
      </c>
      <c r="G149" s="5">
        <v>3.42</v>
      </c>
      <c r="H149" s="5">
        <v>0</v>
      </c>
    </row>
    <row r="150" spans="2:8" x14ac:dyDescent="0.25">
      <c r="B150" s="2" t="s">
        <v>776</v>
      </c>
      <c r="C150" s="4">
        <v>7.11</v>
      </c>
      <c r="D150" s="2" t="s">
        <v>130</v>
      </c>
      <c r="E150" s="2" t="s">
        <v>777</v>
      </c>
      <c r="F150" s="5">
        <v>1700</v>
      </c>
      <c r="G150" s="5">
        <v>1.58</v>
      </c>
      <c r="H150" s="5">
        <v>0</v>
      </c>
    </row>
    <row r="151" spans="2:8" x14ac:dyDescent="0.25">
      <c r="B151" s="3" t="s">
        <v>131</v>
      </c>
      <c r="C151" s="15"/>
      <c r="D151" s="3"/>
      <c r="E151" s="3"/>
      <c r="F151" s="11"/>
      <c r="G151" s="11">
        <f>SUM(G127:G150)</f>
        <v>69972.219999999987</v>
      </c>
      <c r="H151" s="11">
        <f>SUM(H127:H150)</f>
        <v>8.2300000000000022</v>
      </c>
    </row>
    <row r="152" spans="2:8" x14ac:dyDescent="0.25">
      <c r="B152" s="3" t="s">
        <v>1218</v>
      </c>
    </row>
    <row r="153" spans="2:8" x14ac:dyDescent="0.25">
      <c r="B153" s="2" t="s">
        <v>1219</v>
      </c>
      <c r="C153" s="4">
        <v>7.82</v>
      </c>
      <c r="D153" s="2" t="s">
        <v>134</v>
      </c>
      <c r="E153" s="2" t="s">
        <v>1220</v>
      </c>
      <c r="F153" s="5">
        <v>12500</v>
      </c>
      <c r="G153" s="5">
        <v>12437.49</v>
      </c>
      <c r="H153" s="5">
        <v>1.46</v>
      </c>
    </row>
    <row r="154" spans="2:8" x14ac:dyDescent="0.25">
      <c r="B154" s="2" t="s">
        <v>2382</v>
      </c>
      <c r="C154" s="4">
        <v>7.94</v>
      </c>
      <c r="D154" s="2" t="s">
        <v>134</v>
      </c>
      <c r="E154" s="2" t="s">
        <v>979</v>
      </c>
      <c r="F154" s="5">
        <v>1000</v>
      </c>
      <c r="G154" s="5">
        <v>9762.07</v>
      </c>
      <c r="H154" s="5">
        <v>1.1499999999999999</v>
      </c>
    </row>
    <row r="155" spans="2:8" x14ac:dyDescent="0.25">
      <c r="B155" s="2" t="s">
        <v>1221</v>
      </c>
      <c r="C155" s="4">
        <v>7.65</v>
      </c>
      <c r="D155" s="2" t="s">
        <v>134</v>
      </c>
      <c r="E155" s="2" t="s">
        <v>1222</v>
      </c>
      <c r="F155" s="5">
        <v>750</v>
      </c>
      <c r="G155" s="5">
        <v>7483.97</v>
      </c>
      <c r="H155" s="5">
        <v>0.88</v>
      </c>
    </row>
    <row r="156" spans="2:8" x14ac:dyDescent="0.25">
      <c r="B156" s="2" t="s">
        <v>1223</v>
      </c>
      <c r="C156" s="4">
        <v>7.88</v>
      </c>
      <c r="D156" s="2" t="s">
        <v>134</v>
      </c>
      <c r="E156" s="2" t="s">
        <v>1224</v>
      </c>
      <c r="F156" s="5">
        <v>750</v>
      </c>
      <c r="G156" s="5">
        <v>7418.99</v>
      </c>
      <c r="H156" s="5">
        <v>0.87</v>
      </c>
    </row>
    <row r="157" spans="2:8" x14ac:dyDescent="0.25">
      <c r="B157" s="2" t="s">
        <v>2944</v>
      </c>
      <c r="C157" s="4">
        <v>7.91</v>
      </c>
      <c r="D157" s="2" t="s">
        <v>134</v>
      </c>
      <c r="E157" s="2" t="s">
        <v>1225</v>
      </c>
      <c r="F157" s="5">
        <v>571</v>
      </c>
      <c r="G157" s="5">
        <v>6326.55</v>
      </c>
      <c r="H157" s="5">
        <v>0.74</v>
      </c>
    </row>
    <row r="158" spans="2:8" x14ac:dyDescent="0.25">
      <c r="B158" s="2" t="s">
        <v>781</v>
      </c>
      <c r="C158" s="4">
        <v>8.61</v>
      </c>
      <c r="D158" s="2" t="s">
        <v>133</v>
      </c>
      <c r="E158" s="2" t="s">
        <v>782</v>
      </c>
      <c r="F158" s="5">
        <v>6000</v>
      </c>
      <c r="G158" s="5">
        <v>5872.47</v>
      </c>
      <c r="H158" s="5">
        <v>0.69</v>
      </c>
    </row>
    <row r="159" spans="2:8" x14ac:dyDescent="0.25">
      <c r="B159" s="2" t="s">
        <v>1226</v>
      </c>
      <c r="C159" s="4">
        <v>7.76</v>
      </c>
      <c r="D159" s="2" t="s">
        <v>134</v>
      </c>
      <c r="E159" s="2" t="s">
        <v>1227</v>
      </c>
      <c r="F159" s="5">
        <v>5000</v>
      </c>
      <c r="G159" s="5">
        <v>5006.21</v>
      </c>
      <c r="H159" s="5">
        <v>0.59</v>
      </c>
    </row>
    <row r="160" spans="2:8" x14ac:dyDescent="0.25">
      <c r="B160" s="2" t="s">
        <v>2854</v>
      </c>
      <c r="C160" s="4">
        <v>8.83</v>
      </c>
      <c r="D160" s="2" t="s">
        <v>482</v>
      </c>
      <c r="E160" s="2" t="s">
        <v>963</v>
      </c>
      <c r="F160" s="5">
        <v>5000</v>
      </c>
      <c r="G160" s="5">
        <v>5002.88</v>
      </c>
      <c r="H160" s="5">
        <v>0.59</v>
      </c>
    </row>
    <row r="161" spans="2:8" x14ac:dyDescent="0.25">
      <c r="B161" s="2" t="s">
        <v>2422</v>
      </c>
      <c r="C161" s="4">
        <v>9.24</v>
      </c>
      <c r="D161" s="2" t="s">
        <v>482</v>
      </c>
      <c r="E161" s="2" t="s">
        <v>1228</v>
      </c>
      <c r="F161" s="5">
        <v>5000</v>
      </c>
      <c r="G161" s="5">
        <v>4998.6899999999996</v>
      </c>
      <c r="H161" s="5">
        <v>0.59</v>
      </c>
    </row>
    <row r="162" spans="2:8" x14ac:dyDescent="0.25">
      <c r="B162" s="2" t="s">
        <v>2421</v>
      </c>
      <c r="C162" s="4">
        <v>8.36</v>
      </c>
      <c r="D162" s="2" t="s">
        <v>971</v>
      </c>
      <c r="E162" s="2" t="s">
        <v>972</v>
      </c>
      <c r="F162" s="5">
        <v>5000</v>
      </c>
      <c r="G162" s="5">
        <v>4974.38</v>
      </c>
      <c r="H162" s="5">
        <v>0.57999999999999996</v>
      </c>
    </row>
    <row r="163" spans="2:8" x14ac:dyDescent="0.25">
      <c r="B163" s="2" t="s">
        <v>1229</v>
      </c>
      <c r="C163" s="4">
        <v>7.69</v>
      </c>
      <c r="D163" s="2" t="s">
        <v>134</v>
      </c>
      <c r="E163" s="2" t="s">
        <v>1230</v>
      </c>
      <c r="F163" s="5">
        <v>500</v>
      </c>
      <c r="G163" s="5">
        <v>4967.09</v>
      </c>
      <c r="H163" s="5">
        <v>0.57999999999999996</v>
      </c>
    </row>
    <row r="164" spans="2:8" x14ac:dyDescent="0.25">
      <c r="B164" s="2" t="s">
        <v>1231</v>
      </c>
      <c r="C164" s="4">
        <v>7.91</v>
      </c>
      <c r="D164" s="2" t="s">
        <v>134</v>
      </c>
      <c r="E164" s="2" t="s">
        <v>1232</v>
      </c>
      <c r="F164" s="5">
        <v>500</v>
      </c>
      <c r="G164" s="5">
        <v>4950.6099999999997</v>
      </c>
      <c r="H164" s="5">
        <v>0.57999999999999996</v>
      </c>
    </row>
    <row r="165" spans="2:8" x14ac:dyDescent="0.25">
      <c r="B165" s="2" t="s">
        <v>1233</v>
      </c>
      <c r="C165" s="4">
        <v>7.88</v>
      </c>
      <c r="D165" s="2" t="s">
        <v>134</v>
      </c>
      <c r="E165" s="2" t="s">
        <v>1234</v>
      </c>
      <c r="F165" s="5">
        <v>500</v>
      </c>
      <c r="G165" s="5">
        <v>4849.0600000000004</v>
      </c>
      <c r="H165" s="5">
        <v>0.56999999999999995</v>
      </c>
    </row>
    <row r="166" spans="2:8" x14ac:dyDescent="0.25">
      <c r="B166" s="2" t="s">
        <v>1895</v>
      </c>
      <c r="C166" s="4">
        <v>7.95</v>
      </c>
      <c r="D166" s="2" t="s">
        <v>134</v>
      </c>
      <c r="E166" s="2" t="s">
        <v>479</v>
      </c>
      <c r="F166" s="5">
        <v>500</v>
      </c>
      <c r="G166" s="5">
        <v>4817.88</v>
      </c>
      <c r="H166" s="5">
        <v>0.56999999999999995</v>
      </c>
    </row>
    <row r="167" spans="2:8" x14ac:dyDescent="0.25">
      <c r="B167" s="2" t="s">
        <v>961</v>
      </c>
      <c r="C167" s="4">
        <v>7.71</v>
      </c>
      <c r="D167" s="2" t="s">
        <v>134</v>
      </c>
      <c r="E167" s="2" t="s">
        <v>962</v>
      </c>
      <c r="F167" s="5">
        <v>45</v>
      </c>
      <c r="G167" s="5">
        <v>4536.79</v>
      </c>
      <c r="H167" s="5">
        <v>0.53</v>
      </c>
    </row>
    <row r="168" spans="2:8" x14ac:dyDescent="0.25">
      <c r="B168" s="2" t="s">
        <v>2945</v>
      </c>
      <c r="C168" s="4">
        <v>8.61</v>
      </c>
      <c r="D168" s="2" t="s">
        <v>971</v>
      </c>
      <c r="E168" s="2" t="s">
        <v>1235</v>
      </c>
      <c r="F168" s="5">
        <v>400</v>
      </c>
      <c r="G168" s="5">
        <v>3977.86</v>
      </c>
      <c r="H168" s="5">
        <v>0.47</v>
      </c>
    </row>
    <row r="169" spans="2:8" x14ac:dyDescent="0.25">
      <c r="B169" s="2" t="s">
        <v>1236</v>
      </c>
      <c r="C169" s="4">
        <v>7.86</v>
      </c>
      <c r="D169" s="2" t="s">
        <v>134</v>
      </c>
      <c r="E169" s="2" t="s">
        <v>1237</v>
      </c>
      <c r="F169" s="5">
        <v>350</v>
      </c>
      <c r="G169" s="5">
        <v>3511.02</v>
      </c>
      <c r="H169" s="5">
        <v>0.41</v>
      </c>
    </row>
    <row r="170" spans="2:8" x14ac:dyDescent="0.25">
      <c r="B170" s="2" t="s">
        <v>2946</v>
      </c>
      <c r="C170" s="4">
        <v>7.7</v>
      </c>
      <c r="D170" s="2" t="s">
        <v>134</v>
      </c>
      <c r="E170" s="2" t="s">
        <v>1238</v>
      </c>
      <c r="F170" s="5">
        <v>3000</v>
      </c>
      <c r="G170" s="5">
        <v>2980.48</v>
      </c>
      <c r="H170" s="5">
        <v>0.35</v>
      </c>
    </row>
    <row r="171" spans="2:8" x14ac:dyDescent="0.25">
      <c r="B171" s="2" t="s">
        <v>2855</v>
      </c>
      <c r="C171" s="4">
        <v>8.36</v>
      </c>
      <c r="D171" s="2" t="s">
        <v>134</v>
      </c>
      <c r="E171" s="2" t="s">
        <v>964</v>
      </c>
      <c r="F171" s="5">
        <v>2500</v>
      </c>
      <c r="G171" s="5">
        <v>2494.77</v>
      </c>
      <c r="H171" s="5">
        <v>0.28999999999999998</v>
      </c>
    </row>
    <row r="172" spans="2:8" x14ac:dyDescent="0.25">
      <c r="B172" s="2" t="s">
        <v>2947</v>
      </c>
      <c r="C172" s="4">
        <v>8.83</v>
      </c>
      <c r="D172" s="2" t="s">
        <v>482</v>
      </c>
      <c r="E172" s="2" t="s">
        <v>1239</v>
      </c>
      <c r="F172" s="5">
        <v>250</v>
      </c>
      <c r="G172" s="5">
        <v>2493.3200000000002</v>
      </c>
      <c r="H172" s="5">
        <v>0.28999999999999998</v>
      </c>
    </row>
    <row r="173" spans="2:8" x14ac:dyDescent="0.25">
      <c r="B173" s="2" t="s">
        <v>1240</v>
      </c>
      <c r="C173" s="4">
        <v>8.25</v>
      </c>
      <c r="D173" s="2" t="s">
        <v>134</v>
      </c>
      <c r="E173" s="2" t="s">
        <v>1241</v>
      </c>
      <c r="F173" s="5">
        <v>250</v>
      </c>
      <c r="G173" s="5">
        <v>2492.79</v>
      </c>
      <c r="H173" s="5">
        <v>0.28999999999999998</v>
      </c>
    </row>
    <row r="174" spans="2:8" x14ac:dyDescent="0.25">
      <c r="B174" s="2" t="s">
        <v>2948</v>
      </c>
      <c r="C174" s="4">
        <v>7.96</v>
      </c>
      <c r="D174" s="2" t="s">
        <v>134</v>
      </c>
      <c r="E174" s="2" t="s">
        <v>1242</v>
      </c>
      <c r="F174" s="5">
        <v>2500</v>
      </c>
      <c r="G174" s="5">
        <v>2492.6</v>
      </c>
      <c r="H174" s="5">
        <v>0.28999999999999998</v>
      </c>
    </row>
    <row r="175" spans="2:8" x14ac:dyDescent="0.25">
      <c r="B175" s="2" t="s">
        <v>1243</v>
      </c>
      <c r="C175" s="4">
        <v>7.63</v>
      </c>
      <c r="D175" s="2" t="s">
        <v>134</v>
      </c>
      <c r="E175" s="2" t="s">
        <v>1244</v>
      </c>
      <c r="F175" s="5">
        <v>2500</v>
      </c>
      <c r="G175" s="5">
        <v>2488.81</v>
      </c>
      <c r="H175" s="5">
        <v>0.28999999999999998</v>
      </c>
    </row>
    <row r="176" spans="2:8" x14ac:dyDescent="0.25">
      <c r="B176" s="2" t="s">
        <v>1898</v>
      </c>
      <c r="C176" s="4">
        <v>7.91</v>
      </c>
      <c r="D176" s="2" t="s">
        <v>134</v>
      </c>
      <c r="E176" s="2" t="s">
        <v>1245</v>
      </c>
      <c r="F176" s="5">
        <v>250</v>
      </c>
      <c r="G176" s="5">
        <v>2488.1799999999998</v>
      </c>
      <c r="H176" s="5">
        <v>0.28999999999999998</v>
      </c>
    </row>
    <row r="177" spans="2:8" x14ac:dyDescent="0.25">
      <c r="B177" s="2" t="s">
        <v>1677</v>
      </c>
      <c r="C177" s="4">
        <v>8.35</v>
      </c>
      <c r="D177" s="2" t="s">
        <v>971</v>
      </c>
      <c r="E177" s="2" t="s">
        <v>1246</v>
      </c>
      <c r="F177" s="5">
        <v>250</v>
      </c>
      <c r="G177" s="5">
        <v>2487.63</v>
      </c>
      <c r="H177" s="5">
        <v>0.28999999999999998</v>
      </c>
    </row>
    <row r="178" spans="2:8" x14ac:dyDescent="0.25">
      <c r="B178" s="2" t="s">
        <v>2949</v>
      </c>
      <c r="C178" s="4">
        <v>8.7799999999999994</v>
      </c>
      <c r="D178" s="2" t="s">
        <v>482</v>
      </c>
      <c r="E178" s="2" t="s">
        <v>1247</v>
      </c>
      <c r="F178" s="5">
        <v>2500</v>
      </c>
      <c r="G178" s="5">
        <v>2487.63</v>
      </c>
      <c r="H178" s="5">
        <v>0.28999999999999998</v>
      </c>
    </row>
    <row r="179" spans="2:8" x14ac:dyDescent="0.25">
      <c r="B179" s="2" t="s">
        <v>1248</v>
      </c>
      <c r="C179" s="4">
        <v>7.79</v>
      </c>
      <c r="D179" s="2" t="s">
        <v>134</v>
      </c>
      <c r="E179" s="2" t="s">
        <v>1249</v>
      </c>
      <c r="F179" s="5">
        <v>2500</v>
      </c>
      <c r="G179" s="5">
        <v>2481.92</v>
      </c>
      <c r="H179" s="5">
        <v>0.28999999999999998</v>
      </c>
    </row>
    <row r="180" spans="2:8" x14ac:dyDescent="0.25">
      <c r="B180" s="2" t="s">
        <v>2950</v>
      </c>
      <c r="C180" s="4">
        <v>7.9</v>
      </c>
      <c r="D180" s="2" t="s">
        <v>134</v>
      </c>
      <c r="E180" s="2" t="s">
        <v>1250</v>
      </c>
      <c r="F180" s="5">
        <v>250</v>
      </c>
      <c r="G180" s="5">
        <v>2473.44</v>
      </c>
      <c r="H180" s="5">
        <v>0.28999999999999998</v>
      </c>
    </row>
    <row r="181" spans="2:8" x14ac:dyDescent="0.25">
      <c r="B181" s="2" t="s">
        <v>1750</v>
      </c>
      <c r="C181" s="4">
        <v>8.26</v>
      </c>
      <c r="D181" s="2" t="s">
        <v>134</v>
      </c>
      <c r="E181" s="2" t="s">
        <v>1251</v>
      </c>
      <c r="F181" s="5">
        <v>250</v>
      </c>
      <c r="G181" s="5">
        <v>2462.85</v>
      </c>
      <c r="H181" s="5">
        <v>0.28999999999999998</v>
      </c>
    </row>
    <row r="182" spans="2:8" x14ac:dyDescent="0.25">
      <c r="B182" s="2" t="s">
        <v>2951</v>
      </c>
      <c r="C182" s="4">
        <v>7.91</v>
      </c>
      <c r="D182" s="2" t="s">
        <v>134</v>
      </c>
      <c r="E182" s="2" t="s">
        <v>1252</v>
      </c>
      <c r="F182" s="5">
        <v>250</v>
      </c>
      <c r="G182" s="5">
        <v>2446.1799999999998</v>
      </c>
      <c r="H182" s="5">
        <v>0.28999999999999998</v>
      </c>
    </row>
    <row r="183" spans="2:8" x14ac:dyDescent="0.25">
      <c r="B183" s="2" t="s">
        <v>2952</v>
      </c>
      <c r="C183" s="4">
        <v>7.94</v>
      </c>
      <c r="D183" s="2" t="s">
        <v>134</v>
      </c>
      <c r="E183" s="2" t="s">
        <v>1253</v>
      </c>
      <c r="F183" s="5">
        <v>250</v>
      </c>
      <c r="G183" s="5">
        <v>2405.2199999999998</v>
      </c>
      <c r="H183" s="5">
        <v>0.28000000000000003</v>
      </c>
    </row>
    <row r="184" spans="2:8" x14ac:dyDescent="0.25">
      <c r="B184" s="2" t="s">
        <v>1254</v>
      </c>
      <c r="C184" s="4">
        <v>7.67</v>
      </c>
      <c r="D184" s="2" t="s">
        <v>134</v>
      </c>
      <c r="E184" s="2" t="s">
        <v>1255</v>
      </c>
      <c r="F184" s="5">
        <v>250</v>
      </c>
      <c r="G184" s="5">
        <v>2388.63</v>
      </c>
      <c r="H184" s="5">
        <v>0.28000000000000003</v>
      </c>
    </row>
    <row r="185" spans="2:8" x14ac:dyDescent="0.25">
      <c r="B185" s="2" t="s">
        <v>1935</v>
      </c>
      <c r="C185" s="4">
        <v>8.43</v>
      </c>
      <c r="D185" s="2" t="s">
        <v>974</v>
      </c>
      <c r="E185" s="2" t="s">
        <v>975</v>
      </c>
      <c r="F185" s="5">
        <v>250</v>
      </c>
      <c r="G185" s="5">
        <v>2152.2600000000002</v>
      </c>
      <c r="H185" s="5">
        <v>0.25</v>
      </c>
    </row>
    <row r="186" spans="2:8" x14ac:dyDescent="0.25">
      <c r="B186" s="2" t="s">
        <v>2953</v>
      </c>
      <c r="C186" s="4">
        <v>7.95</v>
      </c>
      <c r="D186" s="2" t="s">
        <v>134</v>
      </c>
      <c r="E186" s="2" t="s">
        <v>1256</v>
      </c>
      <c r="F186" s="5">
        <v>200</v>
      </c>
      <c r="G186" s="5">
        <v>2020.17</v>
      </c>
      <c r="H186" s="5">
        <v>0.24</v>
      </c>
    </row>
    <row r="187" spans="2:8" x14ac:dyDescent="0.25">
      <c r="B187" s="2" t="s">
        <v>2954</v>
      </c>
      <c r="C187" s="4">
        <v>8.1300000000000008</v>
      </c>
      <c r="D187" s="2" t="s">
        <v>482</v>
      </c>
      <c r="E187" s="2" t="s">
        <v>1257</v>
      </c>
      <c r="F187" s="5">
        <v>200</v>
      </c>
      <c r="G187" s="5">
        <v>1997.09</v>
      </c>
      <c r="H187" s="5">
        <v>0.23</v>
      </c>
    </row>
    <row r="188" spans="2:8" x14ac:dyDescent="0.25">
      <c r="B188" s="2" t="s">
        <v>2402</v>
      </c>
      <c r="C188" s="4">
        <v>8.26</v>
      </c>
      <c r="D188" s="2" t="s">
        <v>1258</v>
      </c>
      <c r="E188" s="2" t="s">
        <v>1259</v>
      </c>
      <c r="F188" s="5">
        <v>200</v>
      </c>
      <c r="G188" s="5">
        <v>1984.02</v>
      </c>
      <c r="H188" s="5">
        <v>0.23</v>
      </c>
    </row>
    <row r="189" spans="2:8" x14ac:dyDescent="0.25">
      <c r="B189" s="2" t="s">
        <v>2405</v>
      </c>
      <c r="C189" s="4">
        <v>8.7899999999999991</v>
      </c>
      <c r="D189" s="2" t="s">
        <v>482</v>
      </c>
      <c r="E189" s="2" t="s">
        <v>1260</v>
      </c>
      <c r="F189" s="5">
        <v>150</v>
      </c>
      <c r="G189" s="5">
        <v>1496.42</v>
      </c>
      <c r="H189" s="5">
        <v>0.18</v>
      </c>
    </row>
    <row r="190" spans="2:8" x14ac:dyDescent="0.25">
      <c r="B190" s="2" t="s">
        <v>1261</v>
      </c>
      <c r="C190" s="4">
        <v>7.85</v>
      </c>
      <c r="D190" s="2" t="s">
        <v>134</v>
      </c>
      <c r="E190" s="2" t="s">
        <v>1262</v>
      </c>
      <c r="F190" s="5">
        <v>150</v>
      </c>
      <c r="G190" s="5">
        <v>1490.11</v>
      </c>
      <c r="H190" s="5">
        <v>0.17</v>
      </c>
    </row>
    <row r="191" spans="2:8" x14ac:dyDescent="0.25">
      <c r="B191" s="2" t="s">
        <v>2955</v>
      </c>
      <c r="C191" s="4">
        <v>7.94</v>
      </c>
      <c r="D191" s="2" t="s">
        <v>134</v>
      </c>
      <c r="E191" s="2" t="s">
        <v>1263</v>
      </c>
      <c r="F191" s="5">
        <v>100</v>
      </c>
      <c r="G191" s="5">
        <v>1005.56</v>
      </c>
      <c r="H191" s="5">
        <v>0.12</v>
      </c>
    </row>
    <row r="192" spans="2:8" x14ac:dyDescent="0.25">
      <c r="B192" s="2" t="s">
        <v>1934</v>
      </c>
      <c r="C192" s="4">
        <v>8.83</v>
      </c>
      <c r="D192" s="2" t="s">
        <v>482</v>
      </c>
      <c r="E192" s="2" t="s">
        <v>485</v>
      </c>
      <c r="F192" s="5">
        <v>100</v>
      </c>
      <c r="G192" s="5">
        <v>995.71</v>
      </c>
      <c r="H192" s="5">
        <v>0.12</v>
      </c>
    </row>
    <row r="193" spans="2:8" x14ac:dyDescent="0.25">
      <c r="B193" s="2" t="s">
        <v>1264</v>
      </c>
      <c r="C193" s="4">
        <v>7.77</v>
      </c>
      <c r="D193" s="2" t="s">
        <v>134</v>
      </c>
      <c r="E193" s="2" t="s">
        <v>1265</v>
      </c>
      <c r="F193" s="5">
        <v>1000</v>
      </c>
      <c r="G193" s="5">
        <v>991.55</v>
      </c>
      <c r="H193" s="5">
        <v>0.12</v>
      </c>
    </row>
    <row r="194" spans="2:8" x14ac:dyDescent="0.25">
      <c r="B194" s="2" t="s">
        <v>1686</v>
      </c>
      <c r="C194" s="4">
        <v>8.4600000000000009</v>
      </c>
      <c r="D194" s="2" t="s">
        <v>134</v>
      </c>
      <c r="E194" s="2" t="s">
        <v>481</v>
      </c>
      <c r="F194" s="5">
        <v>100</v>
      </c>
      <c r="G194" s="5">
        <v>871.57</v>
      </c>
      <c r="H194" s="5">
        <v>0.1</v>
      </c>
    </row>
    <row r="195" spans="2:8" x14ac:dyDescent="0.25">
      <c r="B195" s="2" t="s">
        <v>2956</v>
      </c>
      <c r="C195" s="4">
        <v>8.26</v>
      </c>
      <c r="D195" s="2" t="s">
        <v>134</v>
      </c>
      <c r="E195" s="2" t="s">
        <v>1266</v>
      </c>
      <c r="F195" s="5">
        <v>50</v>
      </c>
      <c r="G195" s="5">
        <v>549.92999999999995</v>
      </c>
      <c r="H195" s="5">
        <v>0.06</v>
      </c>
    </row>
    <row r="196" spans="2:8" x14ac:dyDescent="0.25">
      <c r="B196" s="2" t="s">
        <v>1747</v>
      </c>
      <c r="C196" s="4">
        <v>7.73</v>
      </c>
      <c r="D196" s="2" t="s">
        <v>134</v>
      </c>
      <c r="E196" s="2" t="s">
        <v>1267</v>
      </c>
      <c r="F196" s="5">
        <v>50</v>
      </c>
      <c r="G196" s="5">
        <v>507.35</v>
      </c>
      <c r="H196" s="5">
        <v>0.06</v>
      </c>
    </row>
    <row r="197" spans="2:8" x14ac:dyDescent="0.25">
      <c r="B197" s="2" t="s">
        <v>1742</v>
      </c>
      <c r="C197" s="4">
        <v>7.79</v>
      </c>
      <c r="D197" s="2" t="s">
        <v>134</v>
      </c>
      <c r="E197" s="2" t="s">
        <v>1268</v>
      </c>
      <c r="F197" s="5">
        <v>50</v>
      </c>
      <c r="G197" s="5">
        <v>506.74</v>
      </c>
      <c r="H197" s="5">
        <v>0.06</v>
      </c>
    </row>
    <row r="198" spans="2:8" x14ac:dyDescent="0.25">
      <c r="B198" s="2" t="s">
        <v>2957</v>
      </c>
      <c r="C198" s="4">
        <v>7.86</v>
      </c>
      <c r="D198" s="2" t="s">
        <v>134</v>
      </c>
      <c r="E198" s="2" t="s">
        <v>1269</v>
      </c>
      <c r="F198" s="5">
        <v>50</v>
      </c>
      <c r="G198" s="5">
        <v>497.7</v>
      </c>
      <c r="H198" s="5">
        <v>0.06</v>
      </c>
    </row>
    <row r="199" spans="2:8" x14ac:dyDescent="0.25">
      <c r="B199" s="2" t="s">
        <v>1770</v>
      </c>
      <c r="C199" s="4">
        <v>7.81</v>
      </c>
      <c r="D199" s="2" t="s">
        <v>134</v>
      </c>
      <c r="E199" s="2" t="s">
        <v>1270</v>
      </c>
      <c r="F199" s="5">
        <v>50</v>
      </c>
      <c r="G199" s="5">
        <v>495.65</v>
      </c>
      <c r="H199" s="5">
        <v>0.06</v>
      </c>
    </row>
    <row r="200" spans="2:8" x14ac:dyDescent="0.25">
      <c r="B200" s="2" t="s">
        <v>2958</v>
      </c>
      <c r="C200" s="4">
        <v>7.58</v>
      </c>
      <c r="D200" s="2" t="s">
        <v>133</v>
      </c>
      <c r="E200" s="2" t="s">
        <v>1271</v>
      </c>
      <c r="F200" s="5">
        <v>250</v>
      </c>
      <c r="G200" s="5">
        <v>492.48</v>
      </c>
      <c r="H200" s="5">
        <v>0.06</v>
      </c>
    </row>
    <row r="201" spans="2:8" x14ac:dyDescent="0.25">
      <c r="B201" s="2" t="s">
        <v>2959</v>
      </c>
      <c r="C201" s="4">
        <v>7.86</v>
      </c>
      <c r="D201" s="2" t="s">
        <v>134</v>
      </c>
      <c r="E201" s="2" t="s">
        <v>1272</v>
      </c>
      <c r="F201" s="5">
        <v>43</v>
      </c>
      <c r="G201" s="5">
        <v>432.18</v>
      </c>
      <c r="H201" s="5">
        <v>0.05</v>
      </c>
    </row>
    <row r="202" spans="2:8" x14ac:dyDescent="0.25">
      <c r="B202" s="2" t="s">
        <v>2390</v>
      </c>
      <c r="C202" s="4">
        <v>8.4600000000000009</v>
      </c>
      <c r="D202" s="2" t="s">
        <v>134</v>
      </c>
      <c r="E202" s="2" t="s">
        <v>484</v>
      </c>
      <c r="F202" s="5">
        <v>30</v>
      </c>
      <c r="G202" s="5">
        <v>256.05</v>
      </c>
      <c r="H202" s="5">
        <v>0.03</v>
      </c>
    </row>
    <row r="203" spans="2:8" x14ac:dyDescent="0.25">
      <c r="B203" s="2" t="s">
        <v>2960</v>
      </c>
      <c r="C203" s="4">
        <v>8.4600000000000009</v>
      </c>
      <c r="D203" s="2" t="s">
        <v>134</v>
      </c>
      <c r="E203" s="2" t="s">
        <v>1273</v>
      </c>
      <c r="F203" s="5">
        <v>20</v>
      </c>
      <c r="G203" s="5">
        <v>156.82</v>
      </c>
      <c r="H203" s="5">
        <v>0.02</v>
      </c>
    </row>
    <row r="204" spans="2:8" x14ac:dyDescent="0.25">
      <c r="B204" s="3" t="s">
        <v>135</v>
      </c>
      <c r="C204" s="15"/>
      <c r="D204" s="3"/>
      <c r="E204" s="3"/>
      <c r="F204" s="11"/>
      <c r="G204" s="11">
        <f>SUM(G152:G203)</f>
        <v>157357.81999999998</v>
      </c>
      <c r="H204" s="11">
        <f>SUM(H152:H203)</f>
        <v>18.459999999999987</v>
      </c>
    </row>
    <row r="205" spans="2:8" x14ac:dyDescent="0.25">
      <c r="B205" s="3" t="s">
        <v>136</v>
      </c>
    </row>
    <row r="206" spans="2:8" x14ac:dyDescent="0.25">
      <c r="B206" s="2" t="s">
        <v>1735</v>
      </c>
      <c r="C206" s="4">
        <v>8.7200000000000006</v>
      </c>
      <c r="D206" s="2" t="s">
        <v>137</v>
      </c>
      <c r="E206" s="2" t="s">
        <v>1274</v>
      </c>
      <c r="F206" s="5">
        <v>1000</v>
      </c>
      <c r="G206" s="5">
        <v>4643.97</v>
      </c>
      <c r="H206" s="5">
        <v>0.55000000000000004</v>
      </c>
    </row>
    <row r="207" spans="2:8" x14ac:dyDescent="0.25">
      <c r="B207" s="3" t="s">
        <v>139</v>
      </c>
      <c r="C207" s="15"/>
      <c r="D207" s="3"/>
      <c r="E207" s="3"/>
      <c r="F207" s="11"/>
      <c r="G207" s="11">
        <f>SUM(G205:G206)</f>
        <v>4643.97</v>
      </c>
      <c r="H207" s="11">
        <f>SUM(H205:H206)</f>
        <v>0.55000000000000004</v>
      </c>
    </row>
    <row r="208" spans="2:8" x14ac:dyDescent="0.25">
      <c r="B208" s="3" t="s">
        <v>141</v>
      </c>
      <c r="C208" s="15"/>
      <c r="D208" s="3"/>
      <c r="E208" s="3"/>
      <c r="F208" s="11"/>
      <c r="G208" s="11">
        <v>10566</v>
      </c>
      <c r="H208" s="11">
        <v>1.24</v>
      </c>
    </row>
    <row r="209" spans="2:8" x14ac:dyDescent="0.25">
      <c r="B209" s="3" t="s">
        <v>1275</v>
      </c>
      <c r="C209" s="15"/>
      <c r="D209" s="3"/>
      <c r="E209" s="3"/>
      <c r="F209" s="11"/>
      <c r="G209" s="11">
        <v>26045.69</v>
      </c>
      <c r="H209" s="11">
        <v>3.06</v>
      </c>
    </row>
    <row r="210" spans="2:8" x14ac:dyDescent="0.25">
      <c r="B210" s="3" t="s">
        <v>142</v>
      </c>
      <c r="C210" s="15"/>
      <c r="D210" s="3"/>
      <c r="E210" s="3"/>
      <c r="F210" s="11"/>
      <c r="G210" s="11">
        <f>G209+G208+G207+G204+G151+G126+G123</f>
        <v>845444.72999999986</v>
      </c>
      <c r="H210" s="11">
        <f>H209+H208+H207+H204+H151+H126+H123</f>
        <v>99.309999999999974</v>
      </c>
    </row>
    <row r="211" spans="2:8" x14ac:dyDescent="0.25">
      <c r="B211" s="3" t="s">
        <v>143</v>
      </c>
      <c r="C211" s="15"/>
      <c r="D211" s="3"/>
      <c r="E211" s="3"/>
      <c r="F211" s="11"/>
      <c r="G211" s="11">
        <f>G212-G210</f>
        <v>6250.1228482701117</v>
      </c>
      <c r="H211" s="11">
        <f>H212-H210</f>
        <v>0.69000000000002615</v>
      </c>
    </row>
    <row r="212" spans="2:8" x14ac:dyDescent="0.25">
      <c r="B212" s="3" t="s">
        <v>144</v>
      </c>
      <c r="C212" s="15"/>
      <c r="D212" s="3"/>
      <c r="E212" s="3"/>
      <c r="F212" s="11"/>
      <c r="G212" s="11">
        <v>851694.85284826998</v>
      </c>
      <c r="H212" s="11">
        <v>100</v>
      </c>
    </row>
    <row r="213" spans="2:8" x14ac:dyDescent="0.25">
      <c r="B213" s="2" t="s">
        <v>145</v>
      </c>
    </row>
    <row r="214" spans="2:8" x14ac:dyDescent="0.25">
      <c r="B214" s="3" t="s">
        <v>1355</v>
      </c>
    </row>
    <row r="215" spans="2:8" x14ac:dyDescent="0.25">
      <c r="B215" s="3" t="s">
        <v>146</v>
      </c>
    </row>
    <row r="216" spans="2:8" x14ac:dyDescent="0.25">
      <c r="B216" s="3" t="s">
        <v>147</v>
      </c>
      <c r="C216" s="4" t="s">
        <v>148</v>
      </c>
    </row>
    <row r="217" spans="2:8" x14ac:dyDescent="0.25">
      <c r="B217" s="3" t="s">
        <v>150</v>
      </c>
      <c r="C217" s="4" t="s">
        <v>149</v>
      </c>
    </row>
    <row r="218" spans="2:8" x14ac:dyDescent="0.25">
      <c r="B218" s="3" t="s">
        <v>202</v>
      </c>
      <c r="C218" s="4" t="s">
        <v>149</v>
      </c>
    </row>
    <row r="219" spans="2:8" x14ac:dyDescent="0.25">
      <c r="B219" s="3" t="s">
        <v>151</v>
      </c>
      <c r="C219" s="4" t="s">
        <v>152</v>
      </c>
    </row>
    <row r="220" spans="2:8" x14ac:dyDescent="0.25">
      <c r="B220" s="3" t="s">
        <v>1276</v>
      </c>
      <c r="C220" s="15"/>
    </row>
    <row r="221" spans="2:8" x14ac:dyDescent="0.25">
      <c r="B221" s="3" t="s">
        <v>1277</v>
      </c>
      <c r="C221" s="15"/>
    </row>
    <row r="222" spans="2:8" x14ac:dyDescent="0.25">
      <c r="B222" s="3" t="s">
        <v>1278</v>
      </c>
      <c r="C222" s="15"/>
    </row>
    <row r="223" spans="2:8" x14ac:dyDescent="0.25">
      <c r="B223" s="3" t="s">
        <v>1279</v>
      </c>
      <c r="C223" s="15"/>
    </row>
    <row r="224" spans="2:8" x14ac:dyDescent="0.25">
      <c r="B224" s="3" t="s">
        <v>1280</v>
      </c>
      <c r="C224" s="15"/>
    </row>
    <row r="225" spans="2:3" x14ac:dyDescent="0.25">
      <c r="B225" s="3" t="s">
        <v>1281</v>
      </c>
      <c r="C225" s="15"/>
    </row>
    <row r="226" spans="2:3" x14ac:dyDescent="0.25">
      <c r="B226" s="3" t="s">
        <v>1282</v>
      </c>
      <c r="C226" s="15"/>
    </row>
    <row r="227" spans="2:3" x14ac:dyDescent="0.25">
      <c r="B227" s="3" t="s">
        <v>1283</v>
      </c>
      <c r="C227" s="15"/>
    </row>
    <row r="228" spans="2:3" x14ac:dyDescent="0.25">
      <c r="B228" s="3" t="s">
        <v>3434</v>
      </c>
      <c r="C228" s="15"/>
    </row>
    <row r="229" spans="2:3" x14ac:dyDescent="0.25">
      <c r="B229" s="2" t="s">
        <v>153</v>
      </c>
    </row>
    <row r="230" spans="2:3" x14ac:dyDescent="0.25">
      <c r="B230" s="2" t="s">
        <v>204</v>
      </c>
    </row>
    <row r="231" spans="2:3" x14ac:dyDescent="0.25">
      <c r="B231" s="3" t="s">
        <v>3437</v>
      </c>
      <c r="C231" s="15"/>
    </row>
    <row r="233" spans="2:3" x14ac:dyDescent="0.25">
      <c r="B233" s="13" t="s">
        <v>2546</v>
      </c>
      <c r="C233" s="14"/>
    </row>
    <row r="234" spans="2:3" ht="30" x14ac:dyDescent="0.25">
      <c r="B234" s="13" t="s">
        <v>205</v>
      </c>
      <c r="C234" s="153" t="s">
        <v>206</v>
      </c>
    </row>
    <row r="235" spans="2:3" x14ac:dyDescent="0.25">
      <c r="B235" s="105" t="s">
        <v>207</v>
      </c>
      <c r="C235" s="167">
        <v>0</v>
      </c>
    </row>
    <row r="236" spans="2:3" x14ac:dyDescent="0.25">
      <c r="B236" s="105" t="s">
        <v>208</v>
      </c>
      <c r="C236" s="167">
        <v>0</v>
      </c>
    </row>
    <row r="237" spans="2:3" x14ac:dyDescent="0.25">
      <c r="B237" s="105" t="s">
        <v>209</v>
      </c>
      <c r="C237" s="167">
        <v>41000</v>
      </c>
    </row>
    <row r="238" spans="2:3" x14ac:dyDescent="0.25">
      <c r="B238" s="105" t="s">
        <v>210</v>
      </c>
      <c r="C238" s="167">
        <v>0</v>
      </c>
    </row>
    <row r="239" spans="2:3" x14ac:dyDescent="0.25">
      <c r="B239" s="105" t="s">
        <v>211</v>
      </c>
      <c r="C239" s="167">
        <v>0</v>
      </c>
    </row>
    <row r="240" spans="2:3" x14ac:dyDescent="0.25">
      <c r="B240" s="105" t="s">
        <v>212</v>
      </c>
      <c r="C240" s="167">
        <v>0</v>
      </c>
    </row>
    <row r="241" spans="2:8" x14ac:dyDescent="0.25">
      <c r="B241" s="13" t="s">
        <v>213</v>
      </c>
      <c r="C241" s="1">
        <v>41000</v>
      </c>
    </row>
    <row r="242" spans="2:8" s="24" customFormat="1" x14ac:dyDescent="0.25">
      <c r="F242" s="25"/>
      <c r="G242" s="25"/>
      <c r="H242" s="25"/>
    </row>
    <row r="243" spans="2:8" s="24" customFormat="1" x14ac:dyDescent="0.25">
      <c r="B243" s="213" t="s">
        <v>1593</v>
      </c>
      <c r="C243" s="213"/>
      <c r="D243" s="213"/>
      <c r="E243" s="213"/>
      <c r="F243" s="213"/>
      <c r="G243" s="25"/>
      <c r="H243" s="25"/>
    </row>
    <row r="244" spans="2:8" s="24" customFormat="1" x14ac:dyDescent="0.25">
      <c r="B244" s="213"/>
      <c r="C244" s="213"/>
      <c r="D244" s="213"/>
      <c r="E244" s="213"/>
      <c r="F244" s="213"/>
      <c r="G244" s="25"/>
      <c r="H244" s="25"/>
    </row>
    <row r="245" spans="2:8" s="24" customFormat="1" x14ac:dyDescent="0.25">
      <c r="B245" s="213"/>
      <c r="C245" s="213"/>
      <c r="D245" s="213"/>
      <c r="E245" s="213"/>
      <c r="F245" s="213"/>
      <c r="G245" s="25"/>
      <c r="H245" s="25"/>
    </row>
    <row r="246" spans="2:8" s="24" customFormat="1" x14ac:dyDescent="0.25">
      <c r="B246" s="213"/>
      <c r="C246" s="213"/>
      <c r="D246" s="213"/>
      <c r="E246" s="213"/>
      <c r="F246" s="213"/>
      <c r="G246" s="25"/>
      <c r="H246" s="25"/>
    </row>
    <row r="247" spans="2:8" s="24" customFormat="1" x14ac:dyDescent="0.25">
      <c r="B247" s="213"/>
      <c r="C247" s="213"/>
      <c r="D247" s="213"/>
      <c r="E247" s="213"/>
      <c r="F247" s="213"/>
      <c r="G247" s="25"/>
      <c r="H247" s="25"/>
    </row>
    <row r="248" spans="2:8" s="24" customFormat="1" x14ac:dyDescent="0.25">
      <c r="C248" s="46"/>
      <c r="F248" s="25"/>
      <c r="G248" s="25"/>
      <c r="H248" s="25"/>
    </row>
    <row r="250" spans="2:8" x14ac:dyDescent="0.25">
      <c r="B250" s="105" t="s">
        <v>154</v>
      </c>
      <c r="C250" s="6"/>
      <c r="D250" s="105"/>
    </row>
    <row r="251" spans="2:8" ht="30" x14ac:dyDescent="0.25">
      <c r="B251" s="7" t="s">
        <v>155</v>
      </c>
      <c r="C251" s="8" t="s">
        <v>156</v>
      </c>
      <c r="D251" s="7" t="s">
        <v>157</v>
      </c>
    </row>
    <row r="252" spans="2:8" x14ac:dyDescent="0.25">
      <c r="B252" s="105" t="s">
        <v>149</v>
      </c>
      <c r="C252" s="6" t="s">
        <v>149</v>
      </c>
      <c r="D252" s="105" t="s">
        <v>149</v>
      </c>
    </row>
    <row r="254" spans="2:8" x14ac:dyDescent="0.25">
      <c r="B254" s="3" t="s">
        <v>158</v>
      </c>
      <c r="C254" s="168">
        <v>45322</v>
      </c>
    </row>
    <row r="255" spans="2:8" x14ac:dyDescent="0.25">
      <c r="B255" s="13" t="s">
        <v>159</v>
      </c>
      <c r="C255" s="14" t="s">
        <v>160</v>
      </c>
      <c r="D255" s="13" t="s">
        <v>161</v>
      </c>
      <c r="E255" s="17" t="s">
        <v>162</v>
      </c>
      <c r="F255" s="169" t="s">
        <v>163</v>
      </c>
      <c r="G255" s="11"/>
    </row>
    <row r="256" spans="2:8" x14ac:dyDescent="0.25">
      <c r="B256" s="105" t="s">
        <v>2961</v>
      </c>
      <c r="C256" s="6">
        <v>-1009800</v>
      </c>
      <c r="D256" s="105">
        <v>767.82</v>
      </c>
      <c r="E256" s="16">
        <v>805.9</v>
      </c>
      <c r="F256" s="22">
        <f>C241</f>
        <v>41000</v>
      </c>
    </row>
    <row r="257" spans="2:6" x14ac:dyDescent="0.25">
      <c r="B257" s="105" t="s">
        <v>2885</v>
      </c>
      <c r="C257" s="6">
        <v>-1268800</v>
      </c>
      <c r="D257" s="105">
        <v>464.63</v>
      </c>
      <c r="E257" s="16">
        <v>437.9</v>
      </c>
      <c r="F257" s="170"/>
    </row>
    <row r="258" spans="2:6" x14ac:dyDescent="0.25">
      <c r="B258" s="105" t="s">
        <v>2886</v>
      </c>
      <c r="C258" s="6">
        <v>-343200</v>
      </c>
      <c r="D258" s="105">
        <v>549.41999999999996</v>
      </c>
      <c r="E258" s="16">
        <v>541.65</v>
      </c>
      <c r="F258" s="170"/>
    </row>
    <row r="259" spans="2:6" x14ac:dyDescent="0.25">
      <c r="B259" s="105" t="s">
        <v>2962</v>
      </c>
      <c r="C259" s="6">
        <v>-1812000</v>
      </c>
      <c r="D259" s="105">
        <v>307.98</v>
      </c>
      <c r="E259" s="16">
        <v>317.5</v>
      </c>
      <c r="F259" s="170"/>
    </row>
    <row r="260" spans="2:6" x14ac:dyDescent="0.25">
      <c r="B260" s="105" t="s">
        <v>2963</v>
      </c>
      <c r="C260" s="6">
        <v>-23400</v>
      </c>
      <c r="D260" s="105">
        <v>1370.55</v>
      </c>
      <c r="E260" s="16">
        <v>1356.4</v>
      </c>
      <c r="F260" s="170"/>
    </row>
    <row r="261" spans="2:6" x14ac:dyDescent="0.25">
      <c r="B261" s="105" t="s">
        <v>2964</v>
      </c>
      <c r="C261" s="6">
        <v>-187600</v>
      </c>
      <c r="D261" s="105">
        <v>1667.58</v>
      </c>
      <c r="E261" s="16">
        <v>1670.3</v>
      </c>
      <c r="F261" s="170"/>
    </row>
    <row r="262" spans="2:6" x14ac:dyDescent="0.25">
      <c r="B262" s="105" t="s">
        <v>2965</v>
      </c>
      <c r="C262" s="6">
        <v>-4650</v>
      </c>
      <c r="D262" s="105">
        <v>4116.67</v>
      </c>
      <c r="E262" s="16">
        <v>4158.3500000000004</v>
      </c>
      <c r="F262" s="170"/>
    </row>
    <row r="263" spans="2:6" x14ac:dyDescent="0.25">
      <c r="B263" s="105" t="s">
        <v>2786</v>
      </c>
      <c r="C263" s="6">
        <v>-370625</v>
      </c>
      <c r="D263" s="105">
        <v>1070.4100000000001</v>
      </c>
      <c r="E263" s="16">
        <v>1075.0999999999999</v>
      </c>
      <c r="F263" s="170"/>
    </row>
    <row r="264" spans="2:6" x14ac:dyDescent="0.25">
      <c r="B264" s="105" t="s">
        <v>2788</v>
      </c>
      <c r="C264" s="6">
        <v>-294700</v>
      </c>
      <c r="D264" s="105">
        <v>1033.7</v>
      </c>
      <c r="E264" s="16">
        <v>1033.8</v>
      </c>
      <c r="F264" s="170"/>
    </row>
    <row r="265" spans="2:6" x14ac:dyDescent="0.25">
      <c r="B265" s="105" t="s">
        <v>2966</v>
      </c>
      <c r="C265" s="6">
        <v>-533500</v>
      </c>
      <c r="D265" s="105">
        <v>133.06</v>
      </c>
      <c r="E265" s="16">
        <v>136.55000000000001</v>
      </c>
      <c r="F265" s="170"/>
    </row>
    <row r="266" spans="2:6" x14ac:dyDescent="0.25">
      <c r="B266" s="105" t="s">
        <v>2967</v>
      </c>
      <c r="C266" s="6">
        <v>-827500</v>
      </c>
      <c r="D266" s="105">
        <v>535.97</v>
      </c>
      <c r="E266" s="16">
        <v>543.9</v>
      </c>
      <c r="F266" s="170"/>
    </row>
    <row r="267" spans="2:6" x14ac:dyDescent="0.25">
      <c r="B267" s="105" t="s">
        <v>2968</v>
      </c>
      <c r="C267" s="6">
        <v>-74100</v>
      </c>
      <c r="D267" s="105">
        <v>831</v>
      </c>
      <c r="E267" s="16">
        <v>886.4</v>
      </c>
      <c r="F267" s="170"/>
    </row>
    <row r="268" spans="2:6" x14ac:dyDescent="0.25">
      <c r="B268" s="105" t="s">
        <v>2969</v>
      </c>
      <c r="C268" s="6">
        <v>-445000</v>
      </c>
      <c r="D268" s="105">
        <v>145.01</v>
      </c>
      <c r="E268" s="16">
        <v>148.15</v>
      </c>
      <c r="F268" s="170"/>
    </row>
    <row r="269" spans="2:6" x14ac:dyDescent="0.25">
      <c r="B269" s="105" t="s">
        <v>2970</v>
      </c>
      <c r="C269" s="6">
        <v>-261250</v>
      </c>
      <c r="D269" s="105">
        <v>1139.03</v>
      </c>
      <c r="E269" s="16">
        <v>1176.3</v>
      </c>
      <c r="F269" s="170"/>
    </row>
    <row r="270" spans="2:6" x14ac:dyDescent="0.25">
      <c r="B270" s="105" t="s">
        <v>2971</v>
      </c>
      <c r="C270" s="6">
        <v>-368000</v>
      </c>
      <c r="D270" s="105">
        <v>1573.83</v>
      </c>
      <c r="E270" s="16">
        <v>1546.3</v>
      </c>
      <c r="F270" s="170"/>
    </row>
    <row r="271" spans="2:6" x14ac:dyDescent="0.25">
      <c r="B271" s="105" t="s">
        <v>2972</v>
      </c>
      <c r="C271" s="6">
        <v>-402600</v>
      </c>
      <c r="D271" s="105">
        <v>1387.94</v>
      </c>
      <c r="E271" s="16">
        <v>1339.5</v>
      </c>
      <c r="F271" s="170"/>
    </row>
    <row r="272" spans="2:6" x14ac:dyDescent="0.25">
      <c r="B272" s="105" t="s">
        <v>2789</v>
      </c>
      <c r="C272" s="6">
        <v>-18025</v>
      </c>
      <c r="D272" s="105">
        <v>3781.72</v>
      </c>
      <c r="E272" s="16">
        <v>3708.35</v>
      </c>
      <c r="F272" s="170"/>
    </row>
    <row r="273" spans="2:6" x14ac:dyDescent="0.25">
      <c r="B273" s="105" t="s">
        <v>2887</v>
      </c>
      <c r="C273" s="6">
        <v>-828000</v>
      </c>
      <c r="D273" s="105">
        <v>536.75</v>
      </c>
      <c r="E273" s="16">
        <v>562.79999999999995</v>
      </c>
      <c r="F273" s="170"/>
    </row>
    <row r="274" spans="2:6" x14ac:dyDescent="0.25">
      <c r="B274" s="105" t="s">
        <v>792</v>
      </c>
      <c r="C274" s="6">
        <v>-1122000</v>
      </c>
      <c r="D274" s="105">
        <v>611.39</v>
      </c>
      <c r="E274" s="16">
        <v>645.65</v>
      </c>
      <c r="F274" s="170"/>
    </row>
    <row r="275" spans="2:6" x14ac:dyDescent="0.25">
      <c r="B275" s="105" t="s">
        <v>2973</v>
      </c>
      <c r="C275" s="6">
        <v>-338800</v>
      </c>
      <c r="D275" s="105">
        <v>1110.19</v>
      </c>
      <c r="E275" s="16">
        <v>1095.5999999999999</v>
      </c>
      <c r="F275" s="170"/>
    </row>
    <row r="276" spans="2:6" x14ac:dyDescent="0.25">
      <c r="B276" s="105" t="s">
        <v>2790</v>
      </c>
      <c r="C276" s="6">
        <v>-284700</v>
      </c>
      <c r="D276" s="105">
        <v>3628.7</v>
      </c>
      <c r="E276" s="16">
        <v>3495.55</v>
      </c>
      <c r="F276" s="170"/>
    </row>
    <row r="277" spans="2:6" x14ac:dyDescent="0.25">
      <c r="B277" s="105" t="s">
        <v>2974</v>
      </c>
      <c r="C277" s="6">
        <v>-360135</v>
      </c>
      <c r="D277" s="105">
        <v>2084.0500000000002</v>
      </c>
      <c r="E277" s="16">
        <v>2180.6999999999998</v>
      </c>
      <c r="F277" s="170"/>
    </row>
    <row r="278" spans="2:6" x14ac:dyDescent="0.25">
      <c r="B278" s="105" t="s">
        <v>2793</v>
      </c>
      <c r="C278" s="6">
        <v>-78000</v>
      </c>
      <c r="D278" s="105">
        <v>2551.71</v>
      </c>
      <c r="E278" s="16">
        <v>2492.35</v>
      </c>
      <c r="F278" s="170"/>
    </row>
    <row r="279" spans="2:6" x14ac:dyDescent="0.25">
      <c r="B279" s="105" t="s">
        <v>2975</v>
      </c>
      <c r="C279" s="6">
        <v>-492750</v>
      </c>
      <c r="D279" s="105">
        <v>353.72</v>
      </c>
      <c r="E279" s="16">
        <v>392.65</v>
      </c>
      <c r="F279" s="170"/>
    </row>
    <row r="280" spans="2:6" x14ac:dyDescent="0.25">
      <c r="B280" s="105" t="s">
        <v>2794</v>
      </c>
      <c r="C280" s="6">
        <v>-991200</v>
      </c>
      <c r="D280" s="105">
        <v>557.46</v>
      </c>
      <c r="E280" s="16">
        <v>582.1</v>
      </c>
      <c r="F280" s="170"/>
    </row>
    <row r="281" spans="2:6" x14ac:dyDescent="0.25">
      <c r="B281" s="105" t="s">
        <v>2976</v>
      </c>
      <c r="C281" s="6">
        <v>-319200</v>
      </c>
      <c r="D281" s="105">
        <v>1798.64</v>
      </c>
      <c r="E281" s="16">
        <v>1834.15</v>
      </c>
      <c r="F281" s="170"/>
    </row>
    <row r="282" spans="2:6" x14ac:dyDescent="0.25">
      <c r="B282" s="105" t="s">
        <v>2977</v>
      </c>
      <c r="C282" s="6">
        <v>-23800</v>
      </c>
      <c r="D282" s="105">
        <v>1631.12</v>
      </c>
      <c r="E282" s="16">
        <v>1661.85</v>
      </c>
      <c r="F282" s="170"/>
    </row>
    <row r="283" spans="2:6" x14ac:dyDescent="0.25">
      <c r="B283" s="105" t="s">
        <v>2795</v>
      </c>
      <c r="C283" s="6">
        <v>-16400</v>
      </c>
      <c r="D283" s="105">
        <v>10065.959999999999</v>
      </c>
      <c r="E283" s="16">
        <v>10256.9</v>
      </c>
      <c r="F283" s="170"/>
    </row>
    <row r="284" spans="2:6" x14ac:dyDescent="0.25">
      <c r="B284" s="105" t="s">
        <v>2978</v>
      </c>
      <c r="C284" s="6">
        <v>-247500</v>
      </c>
      <c r="D284" s="105">
        <v>2708.55</v>
      </c>
      <c r="E284" s="16">
        <v>2872.55</v>
      </c>
      <c r="F284" s="170"/>
    </row>
    <row r="285" spans="2:6" x14ac:dyDescent="0.25">
      <c r="B285" s="105" t="s">
        <v>2889</v>
      </c>
      <c r="C285" s="6">
        <v>-56750</v>
      </c>
      <c r="D285" s="105">
        <v>5748.1</v>
      </c>
      <c r="E285" s="16">
        <v>6147.95</v>
      </c>
      <c r="F285" s="170"/>
    </row>
    <row r="286" spans="2:6" x14ac:dyDescent="0.25">
      <c r="B286" s="105" t="s">
        <v>2796</v>
      </c>
      <c r="C286" s="6">
        <v>-224875</v>
      </c>
      <c r="D286" s="105">
        <v>3878.61</v>
      </c>
      <c r="E286" s="16">
        <v>3835.4</v>
      </c>
      <c r="F286" s="170"/>
    </row>
    <row r="287" spans="2:6" x14ac:dyDescent="0.25">
      <c r="B287" s="105" t="s">
        <v>2797</v>
      </c>
      <c r="C287" s="6">
        <v>-78000</v>
      </c>
      <c r="D287" s="105">
        <v>1418.07</v>
      </c>
      <c r="E287" s="16">
        <v>1409.9</v>
      </c>
      <c r="F287" s="170"/>
    </row>
    <row r="288" spans="2:6" x14ac:dyDescent="0.25">
      <c r="B288" s="105" t="s">
        <v>2979</v>
      </c>
      <c r="C288" s="6">
        <v>-81875</v>
      </c>
      <c r="D288" s="105">
        <v>6213.03</v>
      </c>
      <c r="E288" s="16">
        <v>6384.4</v>
      </c>
      <c r="F288" s="170"/>
    </row>
    <row r="289" spans="2:6" x14ac:dyDescent="0.25">
      <c r="B289" s="105" t="s">
        <v>2980</v>
      </c>
      <c r="C289" s="6">
        <v>-979200</v>
      </c>
      <c r="D289" s="105">
        <v>478.86</v>
      </c>
      <c r="E289" s="16">
        <v>504.7</v>
      </c>
      <c r="F289" s="170"/>
    </row>
    <row r="290" spans="2:6" x14ac:dyDescent="0.25">
      <c r="B290" s="105" t="s">
        <v>2869</v>
      </c>
      <c r="C290" s="6">
        <v>93600</v>
      </c>
      <c r="D290" s="105">
        <v>687</v>
      </c>
      <c r="E290" s="16">
        <v>706</v>
      </c>
      <c r="F290" s="170"/>
    </row>
    <row r="291" spans="2:6" x14ac:dyDescent="0.25">
      <c r="B291" s="105" t="s">
        <v>2981</v>
      </c>
      <c r="C291" s="6">
        <v>-950400</v>
      </c>
      <c r="D291" s="105">
        <v>243.67</v>
      </c>
      <c r="E291" s="16">
        <v>256.2</v>
      </c>
      <c r="F291" s="170"/>
    </row>
    <row r="292" spans="2:6" x14ac:dyDescent="0.25">
      <c r="B292" s="105" t="s">
        <v>2798</v>
      </c>
      <c r="C292" s="6">
        <v>-112000</v>
      </c>
      <c r="D292" s="105">
        <v>1168.48</v>
      </c>
      <c r="E292" s="16">
        <v>1213.05</v>
      </c>
      <c r="F292" s="18"/>
    </row>
    <row r="295" spans="2:6" x14ac:dyDescent="0.25">
      <c r="B295" s="3" t="s">
        <v>164</v>
      </c>
      <c r="C295" s="171">
        <v>0.1827</v>
      </c>
    </row>
    <row r="296" spans="2:6" x14ac:dyDescent="0.25">
      <c r="B296" s="3"/>
    </row>
    <row r="297" spans="2:6" x14ac:dyDescent="0.25">
      <c r="B297" s="3" t="s">
        <v>165</v>
      </c>
    </row>
    <row r="298" spans="2:6" x14ac:dyDescent="0.25">
      <c r="B298" s="17" t="s">
        <v>166</v>
      </c>
      <c r="C298" s="14" t="s">
        <v>167</v>
      </c>
      <c r="D298" s="3"/>
    </row>
    <row r="299" spans="2:6" x14ac:dyDescent="0.25">
      <c r="B299" s="16" t="s">
        <v>2799</v>
      </c>
      <c r="C299" s="6">
        <v>42</v>
      </c>
    </row>
    <row r="300" spans="2:6" x14ac:dyDescent="0.25">
      <c r="B300" s="16" t="s">
        <v>2891</v>
      </c>
      <c r="C300" s="6">
        <v>558</v>
      </c>
    </row>
    <row r="301" spans="2:6" x14ac:dyDescent="0.25">
      <c r="B301" s="16" t="s">
        <v>2887</v>
      </c>
      <c r="C301" s="6">
        <v>50</v>
      </c>
    </row>
    <row r="302" spans="2:6" x14ac:dyDescent="0.25">
      <c r="B302" s="16" t="s">
        <v>2982</v>
      </c>
      <c r="C302" s="6">
        <v>164</v>
      </c>
    </row>
    <row r="303" spans="2:6" x14ac:dyDescent="0.25">
      <c r="B303" s="16" t="s">
        <v>2800</v>
      </c>
      <c r="C303" s="6">
        <v>247</v>
      </c>
    </row>
    <row r="304" spans="2:6" x14ac:dyDescent="0.25">
      <c r="B304" s="16" t="s">
        <v>2983</v>
      </c>
      <c r="C304" s="6">
        <v>546</v>
      </c>
    </row>
    <row r="305" spans="2:3" x14ac:dyDescent="0.25">
      <c r="B305" s="16" t="s">
        <v>2980</v>
      </c>
      <c r="C305" s="6">
        <v>1</v>
      </c>
    </row>
    <row r="306" spans="2:3" x14ac:dyDescent="0.25">
      <c r="B306" s="16" t="s">
        <v>2984</v>
      </c>
      <c r="C306" s="6">
        <v>77</v>
      </c>
    </row>
    <row r="307" spans="2:3" x14ac:dyDescent="0.25">
      <c r="B307" s="16" t="s">
        <v>2985</v>
      </c>
      <c r="C307" s="6">
        <v>662</v>
      </c>
    </row>
    <row r="308" spans="2:3" x14ac:dyDescent="0.25">
      <c r="B308" s="16" t="s">
        <v>2986</v>
      </c>
      <c r="C308" s="6">
        <v>326</v>
      </c>
    </row>
    <row r="309" spans="2:3" x14ac:dyDescent="0.25">
      <c r="B309" s="16" t="s">
        <v>2961</v>
      </c>
      <c r="C309" s="6">
        <v>20</v>
      </c>
    </row>
    <row r="310" spans="2:3" x14ac:dyDescent="0.25">
      <c r="B310" s="16" t="s">
        <v>2893</v>
      </c>
      <c r="C310" s="6">
        <v>406</v>
      </c>
    </row>
    <row r="311" spans="2:3" x14ac:dyDescent="0.25">
      <c r="B311" s="16" t="s">
        <v>2987</v>
      </c>
      <c r="C311" s="6">
        <v>69</v>
      </c>
    </row>
    <row r="312" spans="2:3" x14ac:dyDescent="0.25">
      <c r="B312" s="16" t="s">
        <v>2969</v>
      </c>
      <c r="C312" s="6">
        <v>3</v>
      </c>
    </row>
    <row r="313" spans="2:3" x14ac:dyDescent="0.25">
      <c r="B313" s="16" t="s">
        <v>2988</v>
      </c>
      <c r="C313" s="6">
        <v>815</v>
      </c>
    </row>
    <row r="314" spans="2:3" x14ac:dyDescent="0.25">
      <c r="B314" s="16" t="s">
        <v>2974</v>
      </c>
      <c r="C314" s="6">
        <v>11</v>
      </c>
    </row>
    <row r="315" spans="2:3" x14ac:dyDescent="0.25">
      <c r="B315" s="16" t="s">
        <v>2803</v>
      </c>
      <c r="C315" s="6">
        <v>55</v>
      </c>
    </row>
    <row r="316" spans="2:3" x14ac:dyDescent="0.25">
      <c r="B316" s="16" t="s">
        <v>2804</v>
      </c>
      <c r="C316" s="6">
        <v>229</v>
      </c>
    </row>
    <row r="317" spans="2:3" x14ac:dyDescent="0.25">
      <c r="B317" s="16" t="s">
        <v>2805</v>
      </c>
      <c r="C317" s="6">
        <v>187</v>
      </c>
    </row>
    <row r="318" spans="2:3" x14ac:dyDescent="0.25">
      <c r="B318" s="16" t="s">
        <v>2806</v>
      </c>
      <c r="C318" s="6">
        <v>374</v>
      </c>
    </row>
    <row r="319" spans="2:3" x14ac:dyDescent="0.25">
      <c r="B319" s="16" t="s">
        <v>2788</v>
      </c>
      <c r="C319" s="6">
        <v>88</v>
      </c>
    </row>
    <row r="320" spans="2:3" x14ac:dyDescent="0.25">
      <c r="B320" s="16" t="s">
        <v>2989</v>
      </c>
      <c r="C320" s="6">
        <v>285</v>
      </c>
    </row>
    <row r="321" spans="2:3" x14ac:dyDescent="0.25">
      <c r="B321" s="16" t="s">
        <v>2990</v>
      </c>
      <c r="C321" s="6">
        <v>405</v>
      </c>
    </row>
    <row r="322" spans="2:3" x14ac:dyDescent="0.25">
      <c r="B322" s="16" t="s">
        <v>2964</v>
      </c>
      <c r="C322" s="6">
        <v>32</v>
      </c>
    </row>
    <row r="323" spans="2:3" x14ac:dyDescent="0.25">
      <c r="B323" s="16" t="s">
        <v>2894</v>
      </c>
      <c r="C323" s="6">
        <v>399</v>
      </c>
    </row>
    <row r="324" spans="2:3" x14ac:dyDescent="0.25">
      <c r="B324" s="16" t="s">
        <v>2991</v>
      </c>
      <c r="C324" s="6">
        <v>527</v>
      </c>
    </row>
    <row r="325" spans="2:3" x14ac:dyDescent="0.25">
      <c r="B325" s="16" t="s">
        <v>2807</v>
      </c>
      <c r="C325" s="6">
        <v>536</v>
      </c>
    </row>
    <row r="326" spans="2:3" x14ac:dyDescent="0.25">
      <c r="B326" s="16" t="s">
        <v>2790</v>
      </c>
      <c r="C326" s="6">
        <v>41</v>
      </c>
    </row>
    <row r="327" spans="2:3" x14ac:dyDescent="0.25">
      <c r="B327" s="16" t="s">
        <v>2992</v>
      </c>
      <c r="C327" s="6">
        <v>8</v>
      </c>
    </row>
    <row r="328" spans="2:3" x14ac:dyDescent="0.25">
      <c r="B328" s="16" t="s">
        <v>2857</v>
      </c>
      <c r="C328" s="6">
        <v>106</v>
      </c>
    </row>
    <row r="329" spans="2:3" x14ac:dyDescent="0.25">
      <c r="B329" s="16" t="s">
        <v>2808</v>
      </c>
      <c r="C329" s="6">
        <v>75</v>
      </c>
    </row>
    <row r="330" spans="2:3" x14ac:dyDescent="0.25">
      <c r="B330" s="16" t="s">
        <v>2993</v>
      </c>
      <c r="C330" s="6">
        <v>346</v>
      </c>
    </row>
    <row r="331" spans="2:3" x14ac:dyDescent="0.25">
      <c r="B331" s="16" t="s">
        <v>2994</v>
      </c>
      <c r="C331" s="6">
        <v>179</v>
      </c>
    </row>
    <row r="332" spans="2:3" x14ac:dyDescent="0.25">
      <c r="B332" s="16" t="s">
        <v>2995</v>
      </c>
      <c r="C332" s="6">
        <v>1011</v>
      </c>
    </row>
    <row r="333" spans="2:3" x14ac:dyDescent="0.25">
      <c r="B333" s="16" t="s">
        <v>2978</v>
      </c>
      <c r="C333" s="6">
        <v>111</v>
      </c>
    </row>
    <row r="334" spans="2:3" x14ac:dyDescent="0.25">
      <c r="B334" s="16" t="s">
        <v>2809</v>
      </c>
      <c r="C334" s="6">
        <v>68</v>
      </c>
    </row>
    <row r="335" spans="2:3" x14ac:dyDescent="0.25">
      <c r="B335" s="16" t="s">
        <v>2996</v>
      </c>
      <c r="C335" s="6">
        <v>8</v>
      </c>
    </row>
    <row r="336" spans="2:3" x14ac:dyDescent="0.25">
      <c r="B336" s="16" t="s">
        <v>2965</v>
      </c>
      <c r="C336" s="6">
        <v>0</v>
      </c>
    </row>
    <row r="337" spans="2:3" x14ac:dyDescent="0.25">
      <c r="B337" s="16" t="s">
        <v>793</v>
      </c>
      <c r="C337" s="6">
        <v>375</v>
      </c>
    </row>
    <row r="338" spans="2:3" x14ac:dyDescent="0.25">
      <c r="B338" s="16" t="s">
        <v>2895</v>
      </c>
      <c r="C338" s="6">
        <v>723</v>
      </c>
    </row>
    <row r="339" spans="2:3" x14ac:dyDescent="0.25">
      <c r="B339" s="16" t="s">
        <v>2896</v>
      </c>
      <c r="C339" s="6">
        <v>311</v>
      </c>
    </row>
    <row r="340" spans="2:3" x14ac:dyDescent="0.25">
      <c r="B340" s="16" t="s">
        <v>2997</v>
      </c>
      <c r="C340" s="6">
        <v>98</v>
      </c>
    </row>
    <row r="341" spans="2:3" x14ac:dyDescent="0.25">
      <c r="B341" s="16" t="s">
        <v>2968</v>
      </c>
      <c r="C341" s="6">
        <v>84</v>
      </c>
    </row>
    <row r="342" spans="2:3" x14ac:dyDescent="0.25">
      <c r="B342" s="16" t="s">
        <v>2998</v>
      </c>
      <c r="C342" s="6">
        <v>35</v>
      </c>
    </row>
    <row r="343" spans="2:3" x14ac:dyDescent="0.25">
      <c r="B343" s="16" t="s">
        <v>2999</v>
      </c>
      <c r="C343" s="6">
        <v>43</v>
      </c>
    </row>
    <row r="344" spans="2:3" x14ac:dyDescent="0.25">
      <c r="B344" s="16" t="s">
        <v>3000</v>
      </c>
      <c r="C344" s="6">
        <v>304</v>
      </c>
    </row>
    <row r="345" spans="2:3" x14ac:dyDescent="0.25">
      <c r="B345" s="16" t="s">
        <v>2810</v>
      </c>
      <c r="C345" s="6">
        <v>28</v>
      </c>
    </row>
    <row r="346" spans="2:3" x14ac:dyDescent="0.25">
      <c r="B346" s="16" t="s">
        <v>3001</v>
      </c>
      <c r="C346" s="6">
        <v>271</v>
      </c>
    </row>
    <row r="347" spans="2:3" x14ac:dyDescent="0.25">
      <c r="B347" s="16" t="s">
        <v>2897</v>
      </c>
      <c r="C347" s="6">
        <v>267</v>
      </c>
    </row>
    <row r="349" spans="2:3" x14ac:dyDescent="0.25">
      <c r="B349" s="17" t="s">
        <v>168</v>
      </c>
      <c r="C349" s="14" t="s">
        <v>167</v>
      </c>
    </row>
    <row r="350" spans="2:3" x14ac:dyDescent="0.25">
      <c r="B350" s="16" t="s">
        <v>2799</v>
      </c>
      <c r="C350" s="6">
        <v>42</v>
      </c>
    </row>
    <row r="351" spans="2:3" x14ac:dyDescent="0.25">
      <c r="B351" s="16" t="s">
        <v>2891</v>
      </c>
      <c r="C351" s="6">
        <v>558</v>
      </c>
    </row>
    <row r="352" spans="2:3" x14ac:dyDescent="0.25">
      <c r="B352" s="16" t="s">
        <v>2887</v>
      </c>
      <c r="C352" s="6">
        <v>50</v>
      </c>
    </row>
    <row r="353" spans="2:3" x14ac:dyDescent="0.25">
      <c r="B353" s="16" t="s">
        <v>2982</v>
      </c>
      <c r="C353" s="6">
        <v>164</v>
      </c>
    </row>
    <row r="354" spans="2:3" x14ac:dyDescent="0.25">
      <c r="B354" s="16" t="s">
        <v>2800</v>
      </c>
      <c r="C354" s="6">
        <v>247</v>
      </c>
    </row>
    <row r="355" spans="2:3" x14ac:dyDescent="0.25">
      <c r="B355" s="16" t="s">
        <v>2983</v>
      </c>
      <c r="C355" s="6">
        <v>546</v>
      </c>
    </row>
    <row r="356" spans="2:3" x14ac:dyDescent="0.25">
      <c r="B356" s="16" t="s">
        <v>2980</v>
      </c>
      <c r="C356" s="6">
        <v>1</v>
      </c>
    </row>
    <row r="357" spans="2:3" x14ac:dyDescent="0.25">
      <c r="B357" s="16" t="s">
        <v>2984</v>
      </c>
      <c r="C357" s="6">
        <v>77</v>
      </c>
    </row>
    <row r="358" spans="2:3" x14ac:dyDescent="0.25">
      <c r="B358" s="16" t="s">
        <v>2985</v>
      </c>
      <c r="C358" s="6">
        <v>662</v>
      </c>
    </row>
    <row r="359" spans="2:3" x14ac:dyDescent="0.25">
      <c r="B359" s="16" t="s">
        <v>2986</v>
      </c>
      <c r="C359" s="6">
        <v>326</v>
      </c>
    </row>
    <row r="360" spans="2:3" x14ac:dyDescent="0.25">
      <c r="B360" s="16" t="s">
        <v>2961</v>
      </c>
      <c r="C360" s="6">
        <v>20</v>
      </c>
    </row>
    <row r="361" spans="2:3" x14ac:dyDescent="0.25">
      <c r="B361" s="16" t="s">
        <v>2893</v>
      </c>
      <c r="C361" s="6">
        <v>406</v>
      </c>
    </row>
    <row r="362" spans="2:3" x14ac:dyDescent="0.25">
      <c r="B362" s="16" t="s">
        <v>2987</v>
      </c>
      <c r="C362" s="6">
        <v>69</v>
      </c>
    </row>
    <row r="363" spans="2:3" x14ac:dyDescent="0.25">
      <c r="B363" s="16" t="s">
        <v>2969</v>
      </c>
      <c r="C363" s="6">
        <v>3</v>
      </c>
    </row>
    <row r="364" spans="2:3" x14ac:dyDescent="0.25">
      <c r="B364" s="16" t="s">
        <v>2988</v>
      </c>
      <c r="C364" s="6">
        <v>815</v>
      </c>
    </row>
    <row r="365" spans="2:3" x14ac:dyDescent="0.25">
      <c r="B365" s="16" t="s">
        <v>2974</v>
      </c>
      <c r="C365" s="6">
        <v>11</v>
      </c>
    </row>
    <row r="366" spans="2:3" x14ac:dyDescent="0.25">
      <c r="B366" s="16" t="s">
        <v>2803</v>
      </c>
      <c r="C366" s="6">
        <v>55</v>
      </c>
    </row>
    <row r="367" spans="2:3" x14ac:dyDescent="0.25">
      <c r="B367" s="16" t="s">
        <v>2804</v>
      </c>
      <c r="C367" s="6">
        <v>229</v>
      </c>
    </row>
    <row r="368" spans="2:3" x14ac:dyDescent="0.25">
      <c r="B368" s="16" t="s">
        <v>2805</v>
      </c>
      <c r="C368" s="6">
        <v>187</v>
      </c>
    </row>
    <row r="369" spans="2:3" x14ac:dyDescent="0.25">
      <c r="B369" s="16" t="s">
        <v>2806</v>
      </c>
      <c r="C369" s="6">
        <v>374</v>
      </c>
    </row>
    <row r="370" spans="2:3" x14ac:dyDescent="0.25">
      <c r="B370" s="16" t="s">
        <v>2788</v>
      </c>
      <c r="C370" s="6">
        <v>88</v>
      </c>
    </row>
    <row r="371" spans="2:3" x14ac:dyDescent="0.25">
      <c r="B371" s="16" t="s">
        <v>2989</v>
      </c>
      <c r="C371" s="6">
        <v>285</v>
      </c>
    </row>
    <row r="372" spans="2:3" x14ac:dyDescent="0.25">
      <c r="B372" s="16" t="s">
        <v>2990</v>
      </c>
      <c r="C372" s="6">
        <v>405</v>
      </c>
    </row>
    <row r="373" spans="2:3" x14ac:dyDescent="0.25">
      <c r="B373" s="16" t="s">
        <v>2964</v>
      </c>
      <c r="C373" s="6">
        <v>32</v>
      </c>
    </row>
    <row r="374" spans="2:3" x14ac:dyDescent="0.25">
      <c r="B374" s="16" t="s">
        <v>2894</v>
      </c>
      <c r="C374" s="6">
        <v>399</v>
      </c>
    </row>
    <row r="375" spans="2:3" x14ac:dyDescent="0.25">
      <c r="B375" s="16" t="s">
        <v>2991</v>
      </c>
      <c r="C375" s="6">
        <v>527</v>
      </c>
    </row>
    <row r="376" spans="2:3" x14ac:dyDescent="0.25">
      <c r="B376" s="16" t="s">
        <v>2807</v>
      </c>
      <c r="C376" s="6">
        <v>536</v>
      </c>
    </row>
    <row r="377" spans="2:3" x14ac:dyDescent="0.25">
      <c r="B377" s="16" t="s">
        <v>2790</v>
      </c>
      <c r="C377" s="6">
        <v>41</v>
      </c>
    </row>
    <row r="378" spans="2:3" x14ac:dyDescent="0.25">
      <c r="B378" s="16" t="s">
        <v>2992</v>
      </c>
      <c r="C378" s="6">
        <v>8</v>
      </c>
    </row>
    <row r="379" spans="2:3" x14ac:dyDescent="0.25">
      <c r="B379" s="16" t="s">
        <v>2857</v>
      </c>
      <c r="C379" s="6">
        <v>106</v>
      </c>
    </row>
    <row r="380" spans="2:3" x14ac:dyDescent="0.25">
      <c r="B380" s="16" t="s">
        <v>2808</v>
      </c>
      <c r="C380" s="6">
        <v>75</v>
      </c>
    </row>
    <row r="381" spans="2:3" x14ac:dyDescent="0.25">
      <c r="B381" s="16" t="s">
        <v>2993</v>
      </c>
      <c r="C381" s="6">
        <v>346</v>
      </c>
    </row>
    <row r="382" spans="2:3" x14ac:dyDescent="0.25">
      <c r="B382" s="16" t="s">
        <v>2994</v>
      </c>
      <c r="C382" s="6">
        <v>179</v>
      </c>
    </row>
    <row r="383" spans="2:3" x14ac:dyDescent="0.25">
      <c r="B383" s="16" t="s">
        <v>2995</v>
      </c>
      <c r="C383" s="6">
        <v>1011</v>
      </c>
    </row>
    <row r="384" spans="2:3" x14ac:dyDescent="0.25">
      <c r="B384" s="16" t="s">
        <v>2978</v>
      </c>
      <c r="C384" s="6">
        <v>111</v>
      </c>
    </row>
    <row r="385" spans="2:3" x14ac:dyDescent="0.25">
      <c r="B385" s="16" t="s">
        <v>2809</v>
      </c>
      <c r="C385" s="6">
        <v>68</v>
      </c>
    </row>
    <row r="386" spans="2:3" x14ac:dyDescent="0.25">
      <c r="B386" s="16" t="s">
        <v>2996</v>
      </c>
      <c r="C386" s="6">
        <v>8</v>
      </c>
    </row>
    <row r="387" spans="2:3" x14ac:dyDescent="0.25">
      <c r="B387" s="16" t="s">
        <v>2965</v>
      </c>
      <c r="C387" s="6">
        <v>0</v>
      </c>
    </row>
    <row r="388" spans="2:3" x14ac:dyDescent="0.25">
      <c r="B388" s="16" t="s">
        <v>793</v>
      </c>
      <c r="C388" s="6">
        <v>375</v>
      </c>
    </row>
    <row r="389" spans="2:3" x14ac:dyDescent="0.25">
      <c r="B389" s="16" t="s">
        <v>2895</v>
      </c>
      <c r="C389" s="6">
        <v>723</v>
      </c>
    </row>
    <row r="390" spans="2:3" x14ac:dyDescent="0.25">
      <c r="B390" s="16" t="s">
        <v>2896</v>
      </c>
      <c r="C390" s="6">
        <v>311</v>
      </c>
    </row>
    <row r="391" spans="2:3" x14ac:dyDescent="0.25">
      <c r="B391" s="16" t="s">
        <v>2997</v>
      </c>
      <c r="C391" s="6">
        <v>98</v>
      </c>
    </row>
    <row r="392" spans="2:3" x14ac:dyDescent="0.25">
      <c r="B392" s="16" t="s">
        <v>2968</v>
      </c>
      <c r="C392" s="6">
        <v>84</v>
      </c>
    </row>
    <row r="393" spans="2:3" x14ac:dyDescent="0.25">
      <c r="B393" s="16" t="s">
        <v>2998</v>
      </c>
      <c r="C393" s="6">
        <v>35</v>
      </c>
    </row>
    <row r="394" spans="2:3" x14ac:dyDescent="0.25">
      <c r="B394" s="16" t="s">
        <v>2999</v>
      </c>
      <c r="C394" s="6">
        <v>43</v>
      </c>
    </row>
    <row r="395" spans="2:3" x14ac:dyDescent="0.25">
      <c r="B395" s="16" t="s">
        <v>3000</v>
      </c>
      <c r="C395" s="6">
        <v>304</v>
      </c>
    </row>
    <row r="396" spans="2:3" x14ac:dyDescent="0.25">
      <c r="B396" s="16" t="s">
        <v>2810</v>
      </c>
      <c r="C396" s="6">
        <v>28</v>
      </c>
    </row>
    <row r="397" spans="2:3" x14ac:dyDescent="0.25">
      <c r="B397" s="16" t="s">
        <v>3001</v>
      </c>
      <c r="C397" s="6">
        <v>271</v>
      </c>
    </row>
    <row r="398" spans="2:3" x14ac:dyDescent="0.25">
      <c r="B398" s="16" t="s">
        <v>2897</v>
      </c>
      <c r="C398" s="6">
        <v>267</v>
      </c>
    </row>
    <row r="401" spans="2:3" x14ac:dyDescent="0.25">
      <c r="B401" s="17" t="s">
        <v>732</v>
      </c>
      <c r="C401" s="14" t="s">
        <v>170</v>
      </c>
    </row>
    <row r="402" spans="2:3" x14ac:dyDescent="0.25">
      <c r="B402" s="16" t="s">
        <v>2799</v>
      </c>
      <c r="C402" s="6">
        <v>123461918.40000001</v>
      </c>
    </row>
    <row r="403" spans="2:3" x14ac:dyDescent="0.25">
      <c r="B403" s="16" t="s">
        <v>2891</v>
      </c>
      <c r="C403" s="6">
        <v>534912931.44</v>
      </c>
    </row>
    <row r="404" spans="2:3" x14ac:dyDescent="0.25">
      <c r="B404" s="16" t="s">
        <v>2887</v>
      </c>
      <c r="C404" s="6">
        <v>48928320</v>
      </c>
    </row>
    <row r="405" spans="2:3" x14ac:dyDescent="0.25">
      <c r="B405" s="16" t="s">
        <v>2982</v>
      </c>
      <c r="C405" s="6">
        <v>504528261.88</v>
      </c>
    </row>
    <row r="406" spans="2:3" x14ac:dyDescent="0.25">
      <c r="B406" s="16" t="s">
        <v>2800</v>
      </c>
      <c r="C406" s="6">
        <v>310716303.75</v>
      </c>
    </row>
    <row r="407" spans="2:3" x14ac:dyDescent="0.25">
      <c r="B407" s="16" t="s">
        <v>2983</v>
      </c>
      <c r="C407" s="6">
        <v>466987252.13999999</v>
      </c>
    </row>
    <row r="408" spans="2:3" x14ac:dyDescent="0.25">
      <c r="B408" s="16" t="s">
        <v>2980</v>
      </c>
      <c r="C408" s="6">
        <v>871740</v>
      </c>
    </row>
    <row r="409" spans="2:3" x14ac:dyDescent="0.25">
      <c r="B409" s="16" t="s">
        <v>2984</v>
      </c>
      <c r="C409" s="6">
        <v>160451198.47999999</v>
      </c>
    </row>
    <row r="410" spans="2:3" x14ac:dyDescent="0.25">
      <c r="B410" s="16" t="s">
        <v>2985</v>
      </c>
      <c r="C410" s="6">
        <v>439826804.5</v>
      </c>
    </row>
    <row r="411" spans="2:3" x14ac:dyDescent="0.25">
      <c r="B411" s="16" t="s">
        <v>2986</v>
      </c>
      <c r="C411" s="6">
        <v>818016718.70000005</v>
      </c>
    </row>
    <row r="412" spans="2:3" x14ac:dyDescent="0.25">
      <c r="B412" s="16" t="s">
        <v>2961</v>
      </c>
      <c r="C412" s="6">
        <v>49602961.979999997</v>
      </c>
    </row>
    <row r="413" spans="2:3" x14ac:dyDescent="0.25">
      <c r="B413" s="16" t="s">
        <v>2893</v>
      </c>
      <c r="C413" s="6">
        <v>288368963.04000002</v>
      </c>
    </row>
    <row r="414" spans="2:3" x14ac:dyDescent="0.25">
      <c r="B414" s="16" t="s">
        <v>2987</v>
      </c>
      <c r="C414" s="6">
        <v>98977242</v>
      </c>
    </row>
    <row r="415" spans="2:3" x14ac:dyDescent="0.25">
      <c r="B415" s="16" t="s">
        <v>2969</v>
      </c>
      <c r="C415" s="6">
        <v>3664750</v>
      </c>
    </row>
    <row r="416" spans="2:3" x14ac:dyDescent="0.25">
      <c r="B416" s="16" t="s">
        <v>2988</v>
      </c>
      <c r="C416" s="6">
        <v>802504005.84000003</v>
      </c>
    </row>
    <row r="417" spans="2:3" x14ac:dyDescent="0.25">
      <c r="B417" s="16" t="s">
        <v>2974</v>
      </c>
      <c r="C417" s="6">
        <v>11165830.65</v>
      </c>
    </row>
    <row r="418" spans="2:3" x14ac:dyDescent="0.25">
      <c r="B418" s="16" t="s">
        <v>2803</v>
      </c>
      <c r="C418" s="6">
        <v>50900656.840000004</v>
      </c>
    </row>
    <row r="419" spans="2:3" x14ac:dyDescent="0.25">
      <c r="B419" s="16" t="s">
        <v>2804</v>
      </c>
      <c r="C419" s="6">
        <v>543403001.12</v>
      </c>
    </row>
    <row r="420" spans="2:3" x14ac:dyDescent="0.25">
      <c r="B420" s="16" t="s">
        <v>2805</v>
      </c>
      <c r="C420" s="6">
        <v>143780294.46000001</v>
      </c>
    </row>
    <row r="421" spans="2:3" x14ac:dyDescent="0.25">
      <c r="B421" s="16" t="s">
        <v>2806</v>
      </c>
      <c r="C421" s="6">
        <v>527260913.19999999</v>
      </c>
    </row>
    <row r="422" spans="2:3" x14ac:dyDescent="0.25">
      <c r="B422" s="16" t="s">
        <v>2788</v>
      </c>
      <c r="C422" s="6">
        <v>123511290.84</v>
      </c>
    </row>
    <row r="423" spans="2:3" x14ac:dyDescent="0.25">
      <c r="B423" s="16" t="s">
        <v>2989</v>
      </c>
      <c r="C423" s="6">
        <v>411520670.75</v>
      </c>
    </row>
    <row r="424" spans="2:3" x14ac:dyDescent="0.25">
      <c r="B424" s="16" t="s">
        <v>2990</v>
      </c>
      <c r="C424" s="6">
        <v>389883344.31999999</v>
      </c>
    </row>
    <row r="425" spans="2:3" x14ac:dyDescent="0.25">
      <c r="B425" s="16" t="s">
        <v>2964</v>
      </c>
      <c r="C425" s="6">
        <v>31995300</v>
      </c>
    </row>
    <row r="426" spans="2:3" x14ac:dyDescent="0.25">
      <c r="B426" s="16" t="s">
        <v>2894</v>
      </c>
      <c r="C426" s="6">
        <v>592878083.20000005</v>
      </c>
    </row>
    <row r="427" spans="2:3" x14ac:dyDescent="0.25">
      <c r="B427" s="16" t="s">
        <v>2991</v>
      </c>
      <c r="C427" s="6">
        <v>376752794</v>
      </c>
    </row>
    <row r="428" spans="2:3" x14ac:dyDescent="0.25">
      <c r="B428" s="16" t="s">
        <v>2807</v>
      </c>
      <c r="C428" s="6">
        <v>1109108503.23</v>
      </c>
    </row>
    <row r="429" spans="2:3" x14ac:dyDescent="0.25">
      <c r="B429" s="16" t="s">
        <v>2790</v>
      </c>
      <c r="C429" s="6">
        <v>79953330.599999994</v>
      </c>
    </row>
    <row r="430" spans="2:3" x14ac:dyDescent="0.25">
      <c r="B430" s="16" t="s">
        <v>2992</v>
      </c>
      <c r="C430" s="6">
        <v>17810187.359999999</v>
      </c>
    </row>
    <row r="431" spans="2:3" x14ac:dyDescent="0.25">
      <c r="B431" s="16" t="s">
        <v>2857</v>
      </c>
      <c r="C431" s="6">
        <v>116604485.40000001</v>
      </c>
    </row>
    <row r="432" spans="2:3" x14ac:dyDescent="0.25">
      <c r="B432" s="16" t="s">
        <v>2808</v>
      </c>
      <c r="C432" s="6">
        <v>72767820.230000004</v>
      </c>
    </row>
    <row r="433" spans="2:3" x14ac:dyDescent="0.25">
      <c r="B433" s="16" t="s">
        <v>2993</v>
      </c>
      <c r="C433" s="6">
        <v>607051735.20000005</v>
      </c>
    </row>
    <row r="434" spans="2:3" x14ac:dyDescent="0.25">
      <c r="B434" s="16" t="s">
        <v>2994</v>
      </c>
      <c r="C434" s="6">
        <v>234497363.03999999</v>
      </c>
    </row>
    <row r="435" spans="2:3" x14ac:dyDescent="0.25">
      <c r="B435" s="16" t="s">
        <v>2995</v>
      </c>
      <c r="C435" s="6">
        <v>679304308.10000002</v>
      </c>
    </row>
    <row r="436" spans="2:3" x14ac:dyDescent="0.25">
      <c r="B436" s="16" t="s">
        <v>2978</v>
      </c>
      <c r="C436" s="6">
        <v>79643313.079999998</v>
      </c>
    </row>
    <row r="437" spans="2:3" x14ac:dyDescent="0.25">
      <c r="B437" s="16" t="s">
        <v>2809</v>
      </c>
      <c r="C437" s="6">
        <v>72292276.5</v>
      </c>
    </row>
    <row r="438" spans="2:3" x14ac:dyDescent="0.25">
      <c r="B438" s="16" t="s">
        <v>2996</v>
      </c>
      <c r="C438" s="6">
        <v>19641502.440000001</v>
      </c>
    </row>
    <row r="439" spans="2:3" x14ac:dyDescent="0.25">
      <c r="B439" s="16" t="s">
        <v>2965</v>
      </c>
      <c r="C439" s="6">
        <v>631942.5</v>
      </c>
    </row>
    <row r="440" spans="2:3" x14ac:dyDescent="0.25">
      <c r="B440" s="16" t="s">
        <v>793</v>
      </c>
      <c r="C440" s="6">
        <v>681217713.14999998</v>
      </c>
    </row>
    <row r="441" spans="2:3" x14ac:dyDescent="0.25">
      <c r="B441" s="16" t="s">
        <v>2895</v>
      </c>
      <c r="C441" s="6">
        <v>834582319.73000002</v>
      </c>
    </row>
    <row r="442" spans="2:3" x14ac:dyDescent="0.25">
      <c r="B442" s="16" t="s">
        <v>2896</v>
      </c>
      <c r="C442" s="6">
        <v>483509700.72000003</v>
      </c>
    </row>
    <row r="443" spans="2:3" x14ac:dyDescent="0.25">
      <c r="B443" s="16" t="s">
        <v>2997</v>
      </c>
      <c r="C443" s="6">
        <v>452473559.06</v>
      </c>
    </row>
    <row r="444" spans="2:3" x14ac:dyDescent="0.25">
      <c r="B444" s="16" t="s">
        <v>2968</v>
      </c>
      <c r="C444" s="6">
        <v>424141066.38</v>
      </c>
    </row>
    <row r="445" spans="2:3" x14ac:dyDescent="0.25">
      <c r="B445" s="16" t="s">
        <v>2998</v>
      </c>
      <c r="C445" s="6">
        <v>167695465.38999999</v>
      </c>
    </row>
    <row r="446" spans="2:3" x14ac:dyDescent="0.25">
      <c r="B446" s="16" t="s">
        <v>2999</v>
      </c>
      <c r="C446" s="6">
        <v>95266601.099999994</v>
      </c>
    </row>
    <row r="447" spans="2:3" x14ac:dyDescent="0.25">
      <c r="B447" s="16" t="s">
        <v>3000</v>
      </c>
      <c r="C447" s="6">
        <v>502916064.60000002</v>
      </c>
    </row>
    <row r="448" spans="2:3" x14ac:dyDescent="0.25">
      <c r="B448" s="16" t="s">
        <v>2810</v>
      </c>
      <c r="C448" s="6">
        <v>77325167.930000007</v>
      </c>
    </row>
    <row r="449" spans="2:3" x14ac:dyDescent="0.25">
      <c r="B449" s="16" t="s">
        <v>3001</v>
      </c>
      <c r="C449" s="6">
        <v>373021355.35000002</v>
      </c>
    </row>
    <row r="450" spans="2:3" x14ac:dyDescent="0.25">
      <c r="B450" s="16" t="s">
        <v>2897</v>
      </c>
      <c r="C450" s="6">
        <v>189919551.12</v>
      </c>
    </row>
    <row r="451" spans="2:3" x14ac:dyDescent="0.25">
      <c r="C451" s="173">
        <f>SUM(C401:C450)</f>
        <v>15226246883.74</v>
      </c>
    </row>
    <row r="453" spans="2:3" x14ac:dyDescent="0.25">
      <c r="B453" s="17" t="s">
        <v>169</v>
      </c>
      <c r="C453" s="14" t="s">
        <v>170</v>
      </c>
    </row>
    <row r="454" spans="2:3" x14ac:dyDescent="0.25">
      <c r="B454" s="16" t="s">
        <v>2799</v>
      </c>
      <c r="C454" s="6">
        <v>113645157.92</v>
      </c>
    </row>
    <row r="455" spans="2:3" x14ac:dyDescent="0.25">
      <c r="B455" s="16" t="s">
        <v>2891</v>
      </c>
      <c r="C455" s="6">
        <v>515151333.54000002</v>
      </c>
    </row>
    <row r="456" spans="2:3" x14ac:dyDescent="0.25">
      <c r="B456" s="16" t="s">
        <v>2887</v>
      </c>
      <c r="C456" s="6">
        <v>48307448.259999998</v>
      </c>
    </row>
    <row r="457" spans="2:3" x14ac:dyDescent="0.25">
      <c r="B457" s="16" t="s">
        <v>2982</v>
      </c>
      <c r="C457" s="6">
        <v>466286893.64999998</v>
      </c>
    </row>
    <row r="458" spans="2:3" x14ac:dyDescent="0.25">
      <c r="B458" s="16" t="s">
        <v>2800</v>
      </c>
      <c r="C458" s="6">
        <v>328516350.25</v>
      </c>
    </row>
    <row r="459" spans="2:3" x14ac:dyDescent="0.25">
      <c r="B459" s="16" t="s">
        <v>2983</v>
      </c>
      <c r="C459" s="6">
        <v>447430501.44</v>
      </c>
    </row>
    <row r="460" spans="2:3" x14ac:dyDescent="0.25">
      <c r="B460" s="16" t="s">
        <v>2980</v>
      </c>
      <c r="C460" s="6">
        <v>861956.28</v>
      </c>
    </row>
    <row r="461" spans="2:3" x14ac:dyDescent="0.25">
      <c r="B461" s="16" t="s">
        <v>2984</v>
      </c>
      <c r="C461" s="6">
        <v>155001713.58000001</v>
      </c>
    </row>
    <row r="462" spans="2:3" x14ac:dyDescent="0.25">
      <c r="B462" s="16" t="s">
        <v>2985</v>
      </c>
      <c r="C462" s="6">
        <v>444279909.13</v>
      </c>
    </row>
    <row r="463" spans="2:3" x14ac:dyDescent="0.25">
      <c r="B463" s="16" t="s">
        <v>2986</v>
      </c>
      <c r="C463" s="6">
        <v>766509870.88999999</v>
      </c>
    </row>
    <row r="464" spans="2:3" x14ac:dyDescent="0.25">
      <c r="B464" s="16" t="s">
        <v>2961</v>
      </c>
      <c r="C464" s="6">
        <v>49409033.770000003</v>
      </c>
    </row>
    <row r="465" spans="2:3" x14ac:dyDescent="0.25">
      <c r="B465" s="16" t="s">
        <v>2893</v>
      </c>
      <c r="C465" s="6">
        <v>288262435.49000001</v>
      </c>
    </row>
    <row r="466" spans="2:3" x14ac:dyDescent="0.25">
      <c r="B466" s="16" t="s">
        <v>2987</v>
      </c>
      <c r="C466" s="6">
        <v>104894750</v>
      </c>
    </row>
    <row r="467" spans="2:3" x14ac:dyDescent="0.25">
      <c r="B467" s="16" t="s">
        <v>2969</v>
      </c>
      <c r="C467" s="6">
        <v>3625145.96</v>
      </c>
    </row>
    <row r="468" spans="2:3" x14ac:dyDescent="0.25">
      <c r="B468" s="16" t="s">
        <v>2988</v>
      </c>
      <c r="C468" s="6">
        <v>806064828.57000005</v>
      </c>
    </row>
    <row r="469" spans="2:3" x14ac:dyDescent="0.25">
      <c r="B469" s="16" t="s">
        <v>2974</v>
      </c>
      <c r="C469" s="6">
        <v>10935028.119999999</v>
      </c>
    </row>
    <row r="470" spans="2:3" x14ac:dyDescent="0.25">
      <c r="B470" s="16" t="s">
        <v>2803</v>
      </c>
      <c r="C470" s="6">
        <v>51578488.840000004</v>
      </c>
    </row>
    <row r="471" spans="2:3" x14ac:dyDescent="0.25">
      <c r="B471" s="16" t="s">
        <v>2804</v>
      </c>
      <c r="C471" s="6">
        <v>560369737.75999999</v>
      </c>
    </row>
    <row r="472" spans="2:3" x14ac:dyDescent="0.25">
      <c r="B472" s="16" t="s">
        <v>2805</v>
      </c>
      <c r="C472" s="6">
        <v>145928325.44999999</v>
      </c>
    </row>
    <row r="473" spans="2:3" x14ac:dyDescent="0.25">
      <c r="B473" s="16" t="s">
        <v>2806</v>
      </c>
      <c r="C473" s="6">
        <v>517765502.87</v>
      </c>
    </row>
    <row r="474" spans="2:3" x14ac:dyDescent="0.25">
      <c r="B474" s="16" t="s">
        <v>2788</v>
      </c>
      <c r="C474" s="6">
        <v>125180848.66</v>
      </c>
    </row>
    <row r="475" spans="2:3" x14ac:dyDescent="0.25">
      <c r="B475" s="16" t="s">
        <v>2989</v>
      </c>
      <c r="C475" s="6">
        <v>409449104.85000002</v>
      </c>
    </row>
    <row r="476" spans="2:3" x14ac:dyDescent="0.25">
      <c r="B476" s="16" t="s">
        <v>2990</v>
      </c>
      <c r="C476" s="6">
        <v>381010582.75999999</v>
      </c>
    </row>
    <row r="477" spans="2:3" x14ac:dyDescent="0.25">
      <c r="B477" s="16" t="s">
        <v>2964</v>
      </c>
      <c r="C477" s="6">
        <v>31989665.899999999</v>
      </c>
    </row>
    <row r="478" spans="2:3" x14ac:dyDescent="0.25">
      <c r="B478" s="16" t="s">
        <v>2894</v>
      </c>
      <c r="C478" s="6">
        <v>585522820</v>
      </c>
    </row>
    <row r="479" spans="2:3" x14ac:dyDescent="0.25">
      <c r="B479" s="16" t="s">
        <v>2991</v>
      </c>
      <c r="C479" s="6">
        <v>396400744.56</v>
      </c>
    </row>
    <row r="480" spans="2:3" x14ac:dyDescent="0.25">
      <c r="B480" s="16" t="s">
        <v>2807</v>
      </c>
      <c r="C480" s="6">
        <v>1083813228.9300001</v>
      </c>
    </row>
    <row r="481" spans="2:3" x14ac:dyDescent="0.25">
      <c r="B481" s="16" t="s">
        <v>2790</v>
      </c>
      <c r="C481" s="6">
        <v>84911628.519999996</v>
      </c>
    </row>
    <row r="482" spans="2:3" x14ac:dyDescent="0.25">
      <c r="B482" s="16" t="s">
        <v>2992</v>
      </c>
      <c r="C482" s="6">
        <v>18283860.149999999</v>
      </c>
    </row>
    <row r="483" spans="2:3" x14ac:dyDescent="0.25">
      <c r="B483" s="16" t="s">
        <v>2857</v>
      </c>
      <c r="C483" s="6">
        <v>118008178.8</v>
      </c>
    </row>
    <row r="484" spans="2:3" x14ac:dyDescent="0.25">
      <c r="B484" s="16" t="s">
        <v>2808</v>
      </c>
      <c r="C484" s="6">
        <v>73885457.560000002</v>
      </c>
    </row>
    <row r="485" spans="2:3" x14ac:dyDescent="0.25">
      <c r="B485" s="16" t="s">
        <v>2993</v>
      </c>
      <c r="C485" s="6">
        <v>612308782.49000001</v>
      </c>
    </row>
    <row r="486" spans="2:3" x14ac:dyDescent="0.25">
      <c r="B486" s="16" t="s">
        <v>2994</v>
      </c>
      <c r="C486" s="6">
        <v>226481051.52000001</v>
      </c>
    </row>
    <row r="487" spans="2:3" x14ac:dyDescent="0.25">
      <c r="B487" s="16" t="s">
        <v>2995</v>
      </c>
      <c r="C487" s="6">
        <v>657407881.77999997</v>
      </c>
    </row>
    <row r="488" spans="2:3" x14ac:dyDescent="0.25">
      <c r="B488" s="16" t="s">
        <v>2978</v>
      </c>
      <c r="C488" s="6">
        <v>75162325.590000004</v>
      </c>
    </row>
    <row r="489" spans="2:3" x14ac:dyDescent="0.25">
      <c r="B489" s="16" t="s">
        <v>2809</v>
      </c>
      <c r="C489" s="6">
        <v>72289163.099999994</v>
      </c>
    </row>
    <row r="490" spans="2:3" x14ac:dyDescent="0.25">
      <c r="B490" s="16" t="s">
        <v>2996</v>
      </c>
      <c r="C490" s="6">
        <v>19248240</v>
      </c>
    </row>
    <row r="491" spans="2:3" x14ac:dyDescent="0.25">
      <c r="B491" s="16" t="s">
        <v>2965</v>
      </c>
      <c r="C491" s="6">
        <v>617501.25</v>
      </c>
    </row>
    <row r="492" spans="2:3" x14ac:dyDescent="0.25">
      <c r="B492" s="16" t="s">
        <v>793</v>
      </c>
      <c r="C492" s="6">
        <v>720289931.70000005</v>
      </c>
    </row>
    <row r="493" spans="2:3" x14ac:dyDescent="0.25">
      <c r="B493" s="16" t="s">
        <v>2895</v>
      </c>
      <c r="C493" s="6">
        <v>835489748.69000006</v>
      </c>
    </row>
    <row r="494" spans="2:3" x14ac:dyDescent="0.25">
      <c r="B494" s="16" t="s">
        <v>2896</v>
      </c>
      <c r="C494" s="6">
        <v>424426526.55000001</v>
      </c>
    </row>
    <row r="495" spans="2:3" x14ac:dyDescent="0.25">
      <c r="B495" s="16" t="s">
        <v>2997</v>
      </c>
      <c r="C495" s="6">
        <v>417954273.56</v>
      </c>
    </row>
    <row r="496" spans="2:3" x14ac:dyDescent="0.25">
      <c r="B496" s="16" t="s">
        <v>2968</v>
      </c>
      <c r="C496" s="6">
        <v>397884326.86000001</v>
      </c>
    </row>
    <row r="497" spans="2:7" x14ac:dyDescent="0.25">
      <c r="B497" s="16" t="s">
        <v>2998</v>
      </c>
      <c r="C497" s="6">
        <v>164825555.06999999</v>
      </c>
    </row>
    <row r="498" spans="2:7" x14ac:dyDescent="0.25">
      <c r="B498" s="16" t="s">
        <v>2999</v>
      </c>
      <c r="C498" s="6">
        <v>99553581.599999994</v>
      </c>
    </row>
    <row r="499" spans="2:7" x14ac:dyDescent="0.25">
      <c r="B499" s="16" t="s">
        <v>3000</v>
      </c>
      <c r="C499" s="6">
        <v>468184622.57999998</v>
      </c>
    </row>
    <row r="500" spans="2:7" x14ac:dyDescent="0.25">
      <c r="B500" s="16" t="s">
        <v>2810</v>
      </c>
      <c r="C500" s="6">
        <v>75970728.549999997</v>
      </c>
    </row>
    <row r="501" spans="2:7" x14ac:dyDescent="0.25">
      <c r="B501" s="16" t="s">
        <v>3001</v>
      </c>
      <c r="C501" s="6">
        <v>367854708.75999999</v>
      </c>
    </row>
    <row r="502" spans="2:7" x14ac:dyDescent="0.25">
      <c r="B502" s="16" t="s">
        <v>2897</v>
      </c>
      <c r="C502" s="6">
        <v>204407452.34</v>
      </c>
    </row>
    <row r="503" spans="2:7" x14ac:dyDescent="0.25">
      <c r="C503" s="173">
        <f>SUM(C453:C502)</f>
        <v>14973636934.450001</v>
      </c>
    </row>
    <row r="506" spans="2:7" x14ac:dyDescent="0.25">
      <c r="B506" s="13" t="s">
        <v>171</v>
      </c>
      <c r="C506" s="173">
        <f xml:space="preserve"> C503-C451</f>
        <v>-252609949.28999901</v>
      </c>
    </row>
    <row r="508" spans="2:7" x14ac:dyDescent="0.25">
      <c r="B508" s="3" t="s">
        <v>172</v>
      </c>
      <c r="C508" s="168">
        <v>45322</v>
      </c>
    </row>
    <row r="509" spans="2:7" x14ac:dyDescent="0.25">
      <c r="B509" s="13" t="s">
        <v>159</v>
      </c>
      <c r="C509" s="14" t="s">
        <v>160</v>
      </c>
      <c r="D509" s="13" t="s">
        <v>161</v>
      </c>
      <c r="E509" s="17" t="s">
        <v>162</v>
      </c>
      <c r="F509" s="169" t="s">
        <v>163</v>
      </c>
      <c r="G509" s="11"/>
    </row>
    <row r="510" spans="2:7" x14ac:dyDescent="0.25">
      <c r="B510" s="105" t="s">
        <v>1285</v>
      </c>
      <c r="C510" s="6">
        <v>-79100</v>
      </c>
      <c r="D510" s="105">
        <v>21415.43</v>
      </c>
      <c r="E510" s="16">
        <v>21808.6</v>
      </c>
      <c r="F510" s="10"/>
    </row>
    <row r="513" spans="2:4" x14ac:dyDescent="0.25">
      <c r="B513" s="3" t="s">
        <v>164</v>
      </c>
    </row>
    <row r="514" spans="2:4" x14ac:dyDescent="0.25">
      <c r="B514" s="3"/>
    </row>
    <row r="515" spans="2:4" x14ac:dyDescent="0.25">
      <c r="B515" s="3" t="s">
        <v>165</v>
      </c>
    </row>
    <row r="516" spans="2:4" x14ac:dyDescent="0.25">
      <c r="B516" s="17" t="s">
        <v>166</v>
      </c>
      <c r="C516" s="14" t="s">
        <v>167</v>
      </c>
      <c r="D516" s="3"/>
    </row>
    <row r="517" spans="2:4" x14ac:dyDescent="0.25">
      <c r="B517" s="16" t="s">
        <v>1286</v>
      </c>
      <c r="C517" s="6">
        <v>79100</v>
      </c>
    </row>
    <row r="519" spans="2:4" x14ac:dyDescent="0.25">
      <c r="B519" s="17" t="s">
        <v>168</v>
      </c>
      <c r="C519" s="14" t="s">
        <v>167</v>
      </c>
    </row>
    <row r="520" spans="2:4" x14ac:dyDescent="0.25">
      <c r="B520" s="16" t="s">
        <v>1286</v>
      </c>
      <c r="C520" s="6">
        <v>79100</v>
      </c>
    </row>
    <row r="523" spans="2:4" x14ac:dyDescent="0.25">
      <c r="B523" s="17" t="s">
        <v>732</v>
      </c>
      <c r="C523" s="14" t="s">
        <v>170</v>
      </c>
    </row>
    <row r="524" spans="2:4" x14ac:dyDescent="0.25">
      <c r="B524" s="16" t="s">
        <v>1286</v>
      </c>
      <c r="C524" s="6">
        <v>1683313170.49</v>
      </c>
    </row>
    <row r="525" spans="2:4" x14ac:dyDescent="0.25">
      <c r="C525" s="173">
        <f>SUM(C523:C524)</f>
        <v>1683313170.49</v>
      </c>
    </row>
    <row r="527" spans="2:4" x14ac:dyDescent="0.25">
      <c r="B527" s="17" t="s">
        <v>169</v>
      </c>
      <c r="C527" s="14" t="s">
        <v>170</v>
      </c>
    </row>
    <row r="528" spans="2:4" x14ac:dyDescent="0.25">
      <c r="B528" s="16" t="s">
        <v>1286</v>
      </c>
      <c r="C528" s="6">
        <v>1725852371.51</v>
      </c>
    </row>
    <row r="529" spans="2:80" x14ac:dyDescent="0.25">
      <c r="C529" s="173">
        <f>SUM(C527:C528)</f>
        <v>1725852371.51</v>
      </c>
    </row>
    <row r="532" spans="2:80" x14ac:dyDescent="0.25">
      <c r="B532" s="13" t="s">
        <v>171</v>
      </c>
      <c r="C532" s="173">
        <f xml:space="preserve"> C529-C525</f>
        <v>42539201.019999981</v>
      </c>
    </row>
    <row r="535" spans="2:80" x14ac:dyDescent="0.25">
      <c r="B535" s="3" t="s">
        <v>173</v>
      </c>
    </row>
    <row r="537" spans="2:80" x14ac:dyDescent="0.25">
      <c r="B537" s="13" t="s">
        <v>159</v>
      </c>
      <c r="C537" s="14" t="s">
        <v>174</v>
      </c>
      <c r="D537" s="13" t="s">
        <v>175</v>
      </c>
      <c r="E537" s="13" t="s">
        <v>176</v>
      </c>
      <c r="F537" s="11"/>
    </row>
    <row r="538" spans="2:80" x14ac:dyDescent="0.25">
      <c r="B538" s="105" t="s">
        <v>149</v>
      </c>
      <c r="C538" s="6" t="s">
        <v>149</v>
      </c>
      <c r="D538" s="105" t="s">
        <v>149</v>
      </c>
      <c r="E538" s="105" t="s">
        <v>149</v>
      </c>
    </row>
    <row r="541" spans="2:80" x14ac:dyDescent="0.25">
      <c r="B541" s="3" t="s">
        <v>177</v>
      </c>
      <c r="C541" s="15" t="s">
        <v>149</v>
      </c>
      <c r="D541" s="3"/>
      <c r="E541" s="3"/>
      <c r="F541" s="11"/>
      <c r="G541" s="11"/>
      <c r="H541" s="11"/>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row>
    <row r="543" spans="2:80" x14ac:dyDescent="0.25">
      <c r="B543" s="3" t="s">
        <v>178</v>
      </c>
    </row>
    <row r="545" spans="2:7" x14ac:dyDescent="0.25">
      <c r="B545" s="13" t="s">
        <v>179</v>
      </c>
      <c r="C545" s="14" t="s">
        <v>167</v>
      </c>
      <c r="D545" s="3"/>
    </row>
    <row r="546" spans="2:7" x14ac:dyDescent="0.25">
      <c r="B546" s="105" t="s">
        <v>149</v>
      </c>
      <c r="C546" s="6" t="s">
        <v>149</v>
      </c>
    </row>
    <row r="549" spans="2:7" x14ac:dyDescent="0.25">
      <c r="B549" s="13" t="s">
        <v>180</v>
      </c>
      <c r="C549" s="14" t="s">
        <v>181</v>
      </c>
      <c r="D549" s="3"/>
    </row>
    <row r="550" spans="2:7" x14ac:dyDescent="0.25">
      <c r="B550" s="105" t="s">
        <v>149</v>
      </c>
      <c r="C550" s="6" t="s">
        <v>149</v>
      </c>
    </row>
    <row r="553" spans="2:7" x14ac:dyDescent="0.25">
      <c r="B553" s="3" t="s">
        <v>182</v>
      </c>
    </row>
    <row r="556" spans="2:7" x14ac:dyDescent="0.25">
      <c r="B556" s="3" t="s">
        <v>183</v>
      </c>
    </row>
    <row r="558" spans="2:7" x14ac:dyDescent="0.25">
      <c r="B558" s="13" t="s">
        <v>159</v>
      </c>
      <c r="C558" s="14" t="s">
        <v>184</v>
      </c>
      <c r="D558" s="13" t="s">
        <v>174</v>
      </c>
      <c r="E558" s="13" t="s">
        <v>175</v>
      </c>
      <c r="F558" s="12" t="s">
        <v>176</v>
      </c>
      <c r="G558" s="11"/>
    </row>
    <row r="559" spans="2:7" x14ac:dyDescent="0.25">
      <c r="B559" s="105" t="s">
        <v>149</v>
      </c>
      <c r="C559" s="6" t="s">
        <v>149</v>
      </c>
      <c r="D559" s="105" t="s">
        <v>149</v>
      </c>
      <c r="E559" s="105" t="s">
        <v>149</v>
      </c>
      <c r="F559" s="10" t="s">
        <v>149</v>
      </c>
    </row>
    <row r="562" spans="2:80" x14ac:dyDescent="0.25">
      <c r="B562" s="3" t="s">
        <v>177</v>
      </c>
      <c r="C562" s="15" t="s">
        <v>149</v>
      </c>
      <c r="D562" s="3"/>
      <c r="E562" s="3"/>
      <c r="F562" s="11"/>
      <c r="G562" s="11"/>
      <c r="H562" s="11"/>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row>
    <row r="564" spans="2:80" x14ac:dyDescent="0.25">
      <c r="B564" s="3" t="s">
        <v>178</v>
      </c>
    </row>
    <row r="566" spans="2:80" x14ac:dyDescent="0.25">
      <c r="B566" s="13" t="s">
        <v>179</v>
      </c>
      <c r="C566" s="14" t="s">
        <v>167</v>
      </c>
      <c r="D566" s="3"/>
    </row>
    <row r="567" spans="2:80" x14ac:dyDescent="0.25">
      <c r="B567" s="105" t="s">
        <v>149</v>
      </c>
      <c r="C567" s="6" t="s">
        <v>149</v>
      </c>
    </row>
    <row r="570" spans="2:80" x14ac:dyDescent="0.25">
      <c r="B570" s="13" t="s">
        <v>180</v>
      </c>
      <c r="C570" s="14" t="s">
        <v>181</v>
      </c>
      <c r="D570" s="3"/>
    </row>
    <row r="571" spans="2:80" x14ac:dyDescent="0.25">
      <c r="B571" s="105" t="s">
        <v>149</v>
      </c>
      <c r="C571" s="6" t="s">
        <v>149</v>
      </c>
    </row>
    <row r="574" spans="2:80" x14ac:dyDescent="0.25">
      <c r="B574" s="3" t="s">
        <v>182</v>
      </c>
    </row>
    <row r="577" spans="2:7" x14ac:dyDescent="0.25">
      <c r="B577" s="3" t="s">
        <v>185</v>
      </c>
    </row>
    <row r="578" spans="2:7" x14ac:dyDescent="0.25">
      <c r="B578" s="13" t="s">
        <v>159</v>
      </c>
      <c r="C578" s="14" t="s">
        <v>186</v>
      </c>
      <c r="D578" s="13" t="s">
        <v>187</v>
      </c>
      <c r="E578" s="13" t="s">
        <v>188</v>
      </c>
      <c r="F578" s="12" t="s">
        <v>189</v>
      </c>
      <c r="G578" s="11"/>
    </row>
    <row r="579" spans="2:7" x14ac:dyDescent="0.25">
      <c r="B579" s="105" t="s">
        <v>149</v>
      </c>
      <c r="C579" s="6" t="s">
        <v>149</v>
      </c>
      <c r="D579" s="105" t="s">
        <v>149</v>
      </c>
      <c r="E579" s="105" t="s">
        <v>149</v>
      </c>
      <c r="F579" s="10" t="s">
        <v>149</v>
      </c>
    </row>
    <row r="580" spans="2:7" x14ac:dyDescent="0.25">
      <c r="B580" s="2" t="s">
        <v>190</v>
      </c>
    </row>
  </sheetData>
  <mergeCells count="4">
    <mergeCell ref="B1:E1"/>
    <mergeCell ref="C3:C8"/>
    <mergeCell ref="D3:D8"/>
    <mergeCell ref="B243:F247"/>
  </mergeCells>
  <hyperlinks>
    <hyperlink ref="A1" location="Index!A1" display="Index" xr:uid="{BE261392-0D96-4EF3-A497-9A8062AADD3D}"/>
  </hyperlinks>
  <pageMargins left="0.7" right="0.7" top="0.75" bottom="0.75" header="0.3" footer="0.3"/>
  <pageSetup orientation="portrait"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DE3EF-495B-4D86-8359-C17784EE2BB1}">
  <sheetPr codeName="Sheet17"/>
  <dimension ref="A1:CB1802"/>
  <sheetViews>
    <sheetView workbookViewId="0"/>
  </sheetViews>
  <sheetFormatPr defaultRowHeight="15" x14ac:dyDescent="0.25"/>
  <cols>
    <col min="1" max="1" width="5.42578125" style="2" bestFit="1" customWidth="1"/>
    <col min="2" max="2" width="96.5703125"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ustomWidth="1"/>
    <col min="9" max="9" width="1.7109375" style="2" bestFit="1" customWidth="1"/>
    <col min="10"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264" width="9.140625" style="2" bestFit="1"/>
    <col min="265" max="265" width="1.7109375" style="2" bestFit="1" customWidth="1"/>
    <col min="266"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520" width="9.140625" style="2" bestFit="1"/>
    <col min="521" max="521" width="1.7109375" style="2" bestFit="1" customWidth="1"/>
    <col min="522"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776" width="9.140625" style="2" bestFit="1"/>
    <col min="777" max="777" width="1.7109375" style="2" bestFit="1" customWidth="1"/>
    <col min="778"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032" width="9.140625" style="2" bestFit="1"/>
    <col min="1033" max="1033" width="1.7109375" style="2" bestFit="1" customWidth="1"/>
    <col min="1034"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288" width="9.140625" style="2" bestFit="1"/>
    <col min="1289" max="1289" width="1.7109375" style="2" bestFit="1" customWidth="1"/>
    <col min="1290"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544" width="9.140625" style="2" bestFit="1"/>
    <col min="1545" max="1545" width="1.7109375" style="2" bestFit="1" customWidth="1"/>
    <col min="1546"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1800" width="9.140625" style="2" bestFit="1"/>
    <col min="1801" max="1801" width="1.7109375" style="2" bestFit="1" customWidth="1"/>
    <col min="1802"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056" width="9.140625" style="2" bestFit="1"/>
    <col min="2057" max="2057" width="1.7109375" style="2" bestFit="1" customWidth="1"/>
    <col min="2058"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312" width="9.140625" style="2" bestFit="1"/>
    <col min="2313" max="2313" width="1.7109375" style="2" bestFit="1" customWidth="1"/>
    <col min="2314"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568" width="9.140625" style="2" bestFit="1"/>
    <col min="2569" max="2569" width="1.7109375" style="2" bestFit="1" customWidth="1"/>
    <col min="2570"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2824" width="9.140625" style="2" bestFit="1"/>
    <col min="2825" max="2825" width="1.7109375" style="2" bestFit="1" customWidth="1"/>
    <col min="2826"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080" width="9.140625" style="2" bestFit="1"/>
    <col min="3081" max="3081" width="1.7109375" style="2" bestFit="1" customWidth="1"/>
    <col min="3082"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336" width="9.140625" style="2" bestFit="1"/>
    <col min="3337" max="3337" width="1.7109375" style="2" bestFit="1" customWidth="1"/>
    <col min="3338"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592" width="9.140625" style="2" bestFit="1"/>
    <col min="3593" max="3593" width="1.7109375" style="2" bestFit="1" customWidth="1"/>
    <col min="3594"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3848" width="9.140625" style="2" bestFit="1"/>
    <col min="3849" max="3849" width="1.7109375" style="2" bestFit="1" customWidth="1"/>
    <col min="3850"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104" width="9.140625" style="2" bestFit="1"/>
    <col min="4105" max="4105" width="1.7109375" style="2" bestFit="1" customWidth="1"/>
    <col min="4106"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360" width="9.140625" style="2" bestFit="1"/>
    <col min="4361" max="4361" width="1.7109375" style="2" bestFit="1" customWidth="1"/>
    <col min="4362"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616" width="9.140625" style="2" bestFit="1"/>
    <col min="4617" max="4617" width="1.7109375" style="2" bestFit="1" customWidth="1"/>
    <col min="4618"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4872" width="9.140625" style="2" bestFit="1"/>
    <col min="4873" max="4873" width="1.7109375" style="2" bestFit="1" customWidth="1"/>
    <col min="4874"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128" width="9.140625" style="2" bestFit="1"/>
    <col min="5129" max="5129" width="1.7109375" style="2" bestFit="1" customWidth="1"/>
    <col min="5130"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384" width="9.140625" style="2" bestFit="1"/>
    <col min="5385" max="5385" width="1.7109375" style="2" bestFit="1" customWidth="1"/>
    <col min="5386"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640" width="9.140625" style="2" bestFit="1"/>
    <col min="5641" max="5641" width="1.7109375" style="2" bestFit="1" customWidth="1"/>
    <col min="5642"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5896" width="9.140625" style="2" bestFit="1"/>
    <col min="5897" max="5897" width="1.7109375" style="2" bestFit="1" customWidth="1"/>
    <col min="5898"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152" width="9.140625" style="2" bestFit="1"/>
    <col min="6153" max="6153" width="1.7109375" style="2" bestFit="1" customWidth="1"/>
    <col min="6154"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408" width="9.140625" style="2" bestFit="1"/>
    <col min="6409" max="6409" width="1.7109375" style="2" bestFit="1" customWidth="1"/>
    <col min="6410"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664" width="9.140625" style="2" bestFit="1"/>
    <col min="6665" max="6665" width="1.7109375" style="2" bestFit="1" customWidth="1"/>
    <col min="6666"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6920" width="9.140625" style="2" bestFit="1"/>
    <col min="6921" max="6921" width="1.7109375" style="2" bestFit="1" customWidth="1"/>
    <col min="6922"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176" width="9.140625" style="2" bestFit="1"/>
    <col min="7177" max="7177" width="1.7109375" style="2" bestFit="1" customWidth="1"/>
    <col min="7178"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432" width="9.140625" style="2" bestFit="1"/>
    <col min="7433" max="7433" width="1.7109375" style="2" bestFit="1" customWidth="1"/>
    <col min="7434"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688" width="9.140625" style="2" bestFit="1"/>
    <col min="7689" max="7689" width="1.7109375" style="2" bestFit="1" customWidth="1"/>
    <col min="7690"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7944" width="9.140625" style="2" bestFit="1"/>
    <col min="7945" max="7945" width="1.7109375" style="2" bestFit="1" customWidth="1"/>
    <col min="7946"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200" width="9.140625" style="2" bestFit="1"/>
    <col min="8201" max="8201" width="1.7109375" style="2" bestFit="1" customWidth="1"/>
    <col min="8202"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456" width="9.140625" style="2" bestFit="1"/>
    <col min="8457" max="8457" width="1.7109375" style="2" bestFit="1" customWidth="1"/>
    <col min="8458"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712" width="9.140625" style="2" bestFit="1"/>
    <col min="8713" max="8713" width="1.7109375" style="2" bestFit="1" customWidth="1"/>
    <col min="8714"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8968" width="9.140625" style="2" bestFit="1"/>
    <col min="8969" max="8969" width="1.7109375" style="2" bestFit="1" customWidth="1"/>
    <col min="8970"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224" width="9.140625" style="2" bestFit="1"/>
    <col min="9225" max="9225" width="1.7109375" style="2" bestFit="1" customWidth="1"/>
    <col min="9226"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480" width="9.140625" style="2" bestFit="1"/>
    <col min="9481" max="9481" width="1.7109375" style="2" bestFit="1" customWidth="1"/>
    <col min="9482"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736" width="9.140625" style="2" bestFit="1"/>
    <col min="9737" max="9737" width="1.7109375" style="2" bestFit="1" customWidth="1"/>
    <col min="9738"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9992" width="9.140625" style="2" bestFit="1"/>
    <col min="9993" max="9993" width="1.7109375" style="2" bestFit="1" customWidth="1"/>
    <col min="9994"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248" width="9.140625" style="2" bestFit="1"/>
    <col min="10249" max="10249" width="1.7109375" style="2" bestFit="1" customWidth="1"/>
    <col min="10250"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504" width="9.140625" style="2" bestFit="1"/>
    <col min="10505" max="10505" width="1.7109375" style="2" bestFit="1" customWidth="1"/>
    <col min="10506"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0760" width="9.140625" style="2" bestFit="1"/>
    <col min="10761" max="10761" width="1.7109375" style="2" bestFit="1" customWidth="1"/>
    <col min="10762"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016" width="9.140625" style="2" bestFit="1"/>
    <col min="11017" max="11017" width="1.7109375" style="2" bestFit="1" customWidth="1"/>
    <col min="11018"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272" width="9.140625" style="2" bestFit="1"/>
    <col min="11273" max="11273" width="1.7109375" style="2" bestFit="1" customWidth="1"/>
    <col min="11274"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528" width="9.140625" style="2" bestFit="1"/>
    <col min="11529" max="11529" width="1.7109375" style="2" bestFit="1" customWidth="1"/>
    <col min="11530"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1784" width="9.140625" style="2" bestFit="1"/>
    <col min="11785" max="11785" width="1.7109375" style="2" bestFit="1" customWidth="1"/>
    <col min="11786"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040" width="9.140625" style="2" bestFit="1"/>
    <col min="12041" max="12041" width="1.7109375" style="2" bestFit="1" customWidth="1"/>
    <col min="12042"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296" width="9.140625" style="2" bestFit="1"/>
    <col min="12297" max="12297" width="1.7109375" style="2" bestFit="1" customWidth="1"/>
    <col min="12298"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552" width="9.140625" style="2" bestFit="1"/>
    <col min="12553" max="12553" width="1.7109375" style="2" bestFit="1" customWidth="1"/>
    <col min="12554"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2808" width="9.140625" style="2" bestFit="1"/>
    <col min="12809" max="12809" width="1.7109375" style="2" bestFit="1" customWidth="1"/>
    <col min="12810"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064" width="9.140625" style="2" bestFit="1"/>
    <col min="13065" max="13065" width="1.7109375" style="2" bestFit="1" customWidth="1"/>
    <col min="13066"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320" width="9.140625" style="2" bestFit="1"/>
    <col min="13321" max="13321" width="1.7109375" style="2" bestFit="1" customWidth="1"/>
    <col min="13322"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576" width="9.140625" style="2" bestFit="1"/>
    <col min="13577" max="13577" width="1.7109375" style="2" bestFit="1" customWidth="1"/>
    <col min="13578"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3832" width="9.140625" style="2" bestFit="1"/>
    <col min="13833" max="13833" width="1.7109375" style="2" bestFit="1" customWidth="1"/>
    <col min="13834"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088" width="9.140625" style="2" bestFit="1"/>
    <col min="14089" max="14089" width="1.7109375" style="2" bestFit="1" customWidth="1"/>
    <col min="14090"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344" width="9.140625" style="2" bestFit="1"/>
    <col min="14345" max="14345" width="1.7109375" style="2" bestFit="1" customWidth="1"/>
    <col min="14346"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600" width="9.140625" style="2" bestFit="1"/>
    <col min="14601" max="14601" width="1.7109375" style="2" bestFit="1" customWidth="1"/>
    <col min="14602"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4856" width="9.140625" style="2" bestFit="1"/>
    <col min="14857" max="14857" width="1.7109375" style="2" bestFit="1" customWidth="1"/>
    <col min="14858"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112" width="9.140625" style="2" bestFit="1"/>
    <col min="15113" max="15113" width="1.7109375" style="2" bestFit="1" customWidth="1"/>
    <col min="15114"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368" width="9.140625" style="2" bestFit="1"/>
    <col min="15369" max="15369" width="1.7109375" style="2" bestFit="1" customWidth="1"/>
    <col min="15370"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624" width="9.140625" style="2" bestFit="1"/>
    <col min="15625" max="15625" width="1.7109375" style="2" bestFit="1" customWidth="1"/>
    <col min="15626"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5880" width="9.140625" style="2" bestFit="1"/>
    <col min="15881" max="15881" width="1.7109375" style="2" bestFit="1" customWidth="1"/>
    <col min="15882"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136" width="9.140625" style="2" bestFit="1"/>
    <col min="16137" max="16137" width="1.7109375" style="2" bestFit="1" customWidth="1"/>
    <col min="16138" max="16384" width="9.140625" style="2"/>
  </cols>
  <sheetData>
    <row r="1" spans="1:9" x14ac:dyDescent="0.25">
      <c r="A1" s="40" t="s">
        <v>0</v>
      </c>
      <c r="B1" s="206" t="s">
        <v>35</v>
      </c>
      <c r="C1" s="206"/>
      <c r="D1" s="206"/>
      <c r="E1" s="206"/>
    </row>
    <row r="3" spans="1:9" ht="15" customHeight="1" x14ac:dyDescent="0.25">
      <c r="B3" s="35" t="s">
        <v>1287</v>
      </c>
      <c r="C3" s="207"/>
      <c r="D3" s="208"/>
    </row>
    <row r="4" spans="1:9" ht="15" customHeight="1" x14ac:dyDescent="0.25">
      <c r="B4" s="39" t="s">
        <v>1288</v>
      </c>
      <c r="C4" s="207"/>
      <c r="D4" s="208"/>
    </row>
    <row r="5" spans="1:9" ht="15" customHeight="1" x14ac:dyDescent="0.25">
      <c r="B5" s="109" t="s">
        <v>115</v>
      </c>
      <c r="C5" s="207"/>
      <c r="D5" s="208"/>
    </row>
    <row r="6" spans="1:9" ht="15" customHeight="1" x14ac:dyDescent="0.25">
      <c r="B6" s="109" t="s">
        <v>1289</v>
      </c>
      <c r="C6" s="207"/>
      <c r="D6" s="208"/>
    </row>
    <row r="7" spans="1:9" ht="30" customHeight="1" x14ac:dyDescent="0.25">
      <c r="B7" s="109" t="s">
        <v>1290</v>
      </c>
      <c r="C7" s="207"/>
      <c r="D7" s="208"/>
    </row>
    <row r="8" spans="1:9" ht="30" x14ac:dyDescent="0.25">
      <c r="B8" s="109" t="s">
        <v>116</v>
      </c>
      <c r="C8" s="166" t="s">
        <v>117</v>
      </c>
      <c r="D8" s="166"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128</v>
      </c>
    </row>
    <row r="14" spans="1:9" x14ac:dyDescent="0.25">
      <c r="B14" s="3" t="s">
        <v>197</v>
      </c>
    </row>
    <row r="15" spans="1:9" x14ac:dyDescent="0.25">
      <c r="B15" s="2" t="s">
        <v>3445</v>
      </c>
      <c r="C15" s="4" t="s">
        <v>140</v>
      </c>
      <c r="D15" s="2" t="s">
        <v>220</v>
      </c>
      <c r="E15" s="2" t="s">
        <v>221</v>
      </c>
      <c r="F15" s="5">
        <v>3157550</v>
      </c>
      <c r="G15" s="5">
        <v>46180.75</v>
      </c>
      <c r="H15" s="5">
        <v>4.79</v>
      </c>
    </row>
    <row r="16" spans="1:9" x14ac:dyDescent="0.25">
      <c r="B16" s="2" t="s">
        <v>1983</v>
      </c>
      <c r="C16" s="4" t="s">
        <v>140</v>
      </c>
      <c r="D16" s="2" t="s">
        <v>225</v>
      </c>
      <c r="E16" s="2" t="s">
        <v>228</v>
      </c>
      <c r="F16" s="5">
        <v>681800</v>
      </c>
      <c r="G16" s="5">
        <v>26017.15</v>
      </c>
      <c r="H16" s="5">
        <v>2.7</v>
      </c>
    </row>
    <row r="17" spans="2:8" x14ac:dyDescent="0.25">
      <c r="B17" s="2" t="s">
        <v>3447</v>
      </c>
      <c r="C17" s="4" t="s">
        <v>140</v>
      </c>
      <c r="D17" s="2" t="s">
        <v>220</v>
      </c>
      <c r="E17" s="2" t="s">
        <v>393</v>
      </c>
      <c r="F17" s="5">
        <v>3969000</v>
      </c>
      <c r="G17" s="5">
        <v>25421.45</v>
      </c>
      <c r="H17" s="5">
        <v>2.64</v>
      </c>
    </row>
    <row r="18" spans="2:8" x14ac:dyDescent="0.25">
      <c r="B18" s="2" t="s">
        <v>2656</v>
      </c>
      <c r="C18" s="4" t="s">
        <v>140</v>
      </c>
      <c r="D18" s="2" t="s">
        <v>222</v>
      </c>
      <c r="E18" s="2" t="s">
        <v>519</v>
      </c>
      <c r="F18" s="5">
        <v>3281400</v>
      </c>
      <c r="G18" s="5">
        <v>16484.11</v>
      </c>
      <c r="H18" s="5">
        <v>1.71</v>
      </c>
    </row>
    <row r="19" spans="2:8" x14ac:dyDescent="0.25">
      <c r="B19" s="2" t="s">
        <v>3446</v>
      </c>
      <c r="C19" s="4" t="s">
        <v>140</v>
      </c>
      <c r="D19" s="2" t="s">
        <v>222</v>
      </c>
      <c r="E19" s="2" t="s">
        <v>223</v>
      </c>
      <c r="F19" s="5">
        <v>571250</v>
      </c>
      <c r="G19" s="5">
        <v>16299.19</v>
      </c>
      <c r="H19" s="5">
        <v>1.69</v>
      </c>
    </row>
    <row r="20" spans="2:8" x14ac:dyDescent="0.25">
      <c r="B20" s="2" t="s">
        <v>740</v>
      </c>
      <c r="C20" s="4" t="s">
        <v>140</v>
      </c>
      <c r="D20" s="2" t="s">
        <v>220</v>
      </c>
      <c r="E20" s="2" t="s">
        <v>741</v>
      </c>
      <c r="F20" s="5">
        <v>6499350</v>
      </c>
      <c r="G20" s="5">
        <v>16092.39</v>
      </c>
      <c r="H20" s="5">
        <v>1.67</v>
      </c>
    </row>
    <row r="21" spans="2:8" x14ac:dyDescent="0.25">
      <c r="B21" s="2" t="s">
        <v>3443</v>
      </c>
      <c r="C21" s="4" t="s">
        <v>140</v>
      </c>
      <c r="D21" s="2" t="s">
        <v>248</v>
      </c>
      <c r="E21" s="2" t="s">
        <v>429</v>
      </c>
      <c r="F21" s="5">
        <v>1371700</v>
      </c>
      <c r="G21" s="5">
        <v>15780.04</v>
      </c>
      <c r="H21" s="5">
        <v>1.64</v>
      </c>
    </row>
    <row r="22" spans="2:8" x14ac:dyDescent="0.25">
      <c r="B22" s="2" t="s">
        <v>2713</v>
      </c>
      <c r="C22" s="4" t="s">
        <v>140</v>
      </c>
      <c r="D22" s="2" t="s">
        <v>280</v>
      </c>
      <c r="E22" s="2" t="s">
        <v>631</v>
      </c>
      <c r="F22" s="5">
        <v>1461250</v>
      </c>
      <c r="G22" s="5">
        <v>14279.34</v>
      </c>
      <c r="H22" s="5">
        <v>1.48</v>
      </c>
    </row>
    <row r="23" spans="2:8" x14ac:dyDescent="0.25">
      <c r="B23" s="2" t="s">
        <v>3448</v>
      </c>
      <c r="C23" s="4" t="s">
        <v>140</v>
      </c>
      <c r="D23" s="2" t="s">
        <v>371</v>
      </c>
      <c r="E23" s="2" t="s">
        <v>500</v>
      </c>
      <c r="F23" s="5">
        <v>3611250</v>
      </c>
      <c r="G23" s="5">
        <v>14074.85</v>
      </c>
      <c r="H23" s="5">
        <v>1.46</v>
      </c>
    </row>
    <row r="24" spans="2:8" x14ac:dyDescent="0.25">
      <c r="B24" s="2" t="s">
        <v>3444</v>
      </c>
      <c r="C24" s="4" t="s">
        <v>140</v>
      </c>
      <c r="D24" s="2" t="s">
        <v>220</v>
      </c>
      <c r="E24" s="2" t="s">
        <v>549</v>
      </c>
      <c r="F24" s="5">
        <v>6047500</v>
      </c>
      <c r="G24" s="5">
        <v>13848.78</v>
      </c>
      <c r="H24" s="5">
        <v>1.44</v>
      </c>
    </row>
    <row r="25" spans="2:8" x14ac:dyDescent="0.25">
      <c r="B25" s="2" t="s">
        <v>1291</v>
      </c>
      <c r="C25" s="4" t="s">
        <v>140</v>
      </c>
      <c r="D25" s="2" t="s">
        <v>220</v>
      </c>
      <c r="E25" s="2" t="s">
        <v>1292</v>
      </c>
      <c r="F25" s="5">
        <v>2781000</v>
      </c>
      <c r="G25" s="5">
        <v>13404.42</v>
      </c>
      <c r="H25" s="5">
        <v>1.39</v>
      </c>
    </row>
    <row r="26" spans="2:8" x14ac:dyDescent="0.25">
      <c r="B26" s="2" t="s">
        <v>2620</v>
      </c>
      <c r="C26" s="4" t="s">
        <v>140</v>
      </c>
      <c r="D26" s="2" t="s">
        <v>261</v>
      </c>
      <c r="E26" s="2" t="s">
        <v>394</v>
      </c>
      <c r="F26" s="5">
        <v>189250</v>
      </c>
      <c r="G26" s="5">
        <v>12988.04</v>
      </c>
      <c r="H26" s="5">
        <v>1.35</v>
      </c>
    </row>
    <row r="27" spans="2:8" x14ac:dyDescent="0.25">
      <c r="B27" s="2" t="s">
        <v>2649</v>
      </c>
      <c r="C27" s="4" t="s">
        <v>140</v>
      </c>
      <c r="D27" s="2" t="s">
        <v>361</v>
      </c>
      <c r="E27" s="2" t="s">
        <v>509</v>
      </c>
      <c r="F27" s="5">
        <v>1701250</v>
      </c>
      <c r="G27" s="5">
        <v>12881.01</v>
      </c>
      <c r="H27" s="5">
        <v>1.34</v>
      </c>
    </row>
    <row r="28" spans="2:8" x14ac:dyDescent="0.25">
      <c r="B28" s="2" t="s">
        <v>2751</v>
      </c>
      <c r="C28" s="4" t="s">
        <v>140</v>
      </c>
      <c r="D28" s="2" t="s">
        <v>250</v>
      </c>
      <c r="E28" s="2" t="s">
        <v>710</v>
      </c>
      <c r="F28" s="5">
        <v>1593900</v>
      </c>
      <c r="G28" s="5">
        <v>12792.64</v>
      </c>
      <c r="H28" s="5">
        <v>1.33</v>
      </c>
    </row>
    <row r="29" spans="2:8" x14ac:dyDescent="0.25">
      <c r="B29" s="2" t="s">
        <v>2648</v>
      </c>
      <c r="C29" s="4" t="s">
        <v>140</v>
      </c>
      <c r="D29" s="2" t="s">
        <v>507</v>
      </c>
      <c r="E29" s="2" t="s">
        <v>508</v>
      </c>
      <c r="F29" s="5">
        <v>4266500</v>
      </c>
      <c r="G29" s="5">
        <v>11683.81</v>
      </c>
      <c r="H29" s="5">
        <v>1.21</v>
      </c>
    </row>
    <row r="30" spans="2:8" x14ac:dyDescent="0.25">
      <c r="B30" s="2" t="s">
        <v>2626</v>
      </c>
      <c r="C30" s="4" t="s">
        <v>140</v>
      </c>
      <c r="D30" s="2" t="s">
        <v>229</v>
      </c>
      <c r="E30" s="2" t="s">
        <v>402</v>
      </c>
      <c r="F30" s="5">
        <v>383200</v>
      </c>
      <c r="G30" s="5">
        <v>11334.48</v>
      </c>
      <c r="H30" s="5">
        <v>1.18</v>
      </c>
    </row>
    <row r="31" spans="2:8" x14ac:dyDescent="0.25">
      <c r="B31" s="2" t="s">
        <v>3442</v>
      </c>
      <c r="C31" s="4" t="s">
        <v>140</v>
      </c>
      <c r="D31" s="2" t="s">
        <v>242</v>
      </c>
      <c r="E31" s="2" t="s">
        <v>499</v>
      </c>
      <c r="F31" s="5">
        <v>1987200</v>
      </c>
      <c r="G31" s="5">
        <v>11134.28</v>
      </c>
      <c r="H31" s="5">
        <v>1.1499999999999999</v>
      </c>
    </row>
    <row r="32" spans="2:8" x14ac:dyDescent="0.25">
      <c r="B32" s="2" t="s">
        <v>2574</v>
      </c>
      <c r="C32" s="4" t="s">
        <v>140</v>
      </c>
      <c r="D32" s="2" t="s">
        <v>248</v>
      </c>
      <c r="E32" s="2" t="s">
        <v>284</v>
      </c>
      <c r="F32" s="5">
        <v>293400</v>
      </c>
      <c r="G32" s="5">
        <v>10769.54</v>
      </c>
      <c r="H32" s="5">
        <v>1.1200000000000001</v>
      </c>
    </row>
    <row r="33" spans="2:8" x14ac:dyDescent="0.25">
      <c r="B33" s="2" t="s">
        <v>2747</v>
      </c>
      <c r="C33" s="4" t="s">
        <v>140</v>
      </c>
      <c r="D33" s="2" t="s">
        <v>704</v>
      </c>
      <c r="E33" s="2" t="s">
        <v>705</v>
      </c>
      <c r="F33" s="5">
        <v>1935000</v>
      </c>
      <c r="G33" s="5">
        <v>10441.26</v>
      </c>
      <c r="H33" s="5">
        <v>1.08</v>
      </c>
    </row>
    <row r="34" spans="2:8" x14ac:dyDescent="0.25">
      <c r="B34" s="2" t="s">
        <v>1950</v>
      </c>
      <c r="C34" s="4" t="s">
        <v>140</v>
      </c>
      <c r="D34" s="2" t="s">
        <v>290</v>
      </c>
      <c r="E34" s="2" t="s">
        <v>442</v>
      </c>
      <c r="F34" s="5">
        <v>3648000</v>
      </c>
      <c r="G34" s="5">
        <v>9816.77</v>
      </c>
      <c r="H34" s="5">
        <v>1.02</v>
      </c>
    </row>
    <row r="35" spans="2:8" x14ac:dyDescent="0.25">
      <c r="B35" s="2" t="s">
        <v>3002</v>
      </c>
      <c r="C35" s="4" t="s">
        <v>140</v>
      </c>
      <c r="D35" s="2" t="s">
        <v>292</v>
      </c>
      <c r="E35" s="2" t="s">
        <v>1293</v>
      </c>
      <c r="F35" s="5">
        <v>1086000</v>
      </c>
      <c r="G35" s="5">
        <v>9638.25</v>
      </c>
      <c r="H35" s="5">
        <v>1</v>
      </c>
    </row>
    <row r="36" spans="2:8" x14ac:dyDescent="0.25">
      <c r="B36" s="2" t="s">
        <v>1965</v>
      </c>
      <c r="C36" s="4" t="s">
        <v>140</v>
      </c>
      <c r="D36" s="2" t="s">
        <v>406</v>
      </c>
      <c r="E36" s="2" t="s">
        <v>407</v>
      </c>
      <c r="F36" s="5">
        <v>382400</v>
      </c>
      <c r="G36" s="5">
        <v>9582.94</v>
      </c>
      <c r="H36" s="5">
        <v>0.99</v>
      </c>
    </row>
    <row r="37" spans="2:8" x14ac:dyDescent="0.25">
      <c r="B37" s="2" t="s">
        <v>1944</v>
      </c>
      <c r="C37" s="4" t="s">
        <v>140</v>
      </c>
      <c r="D37" s="2" t="s">
        <v>263</v>
      </c>
      <c r="E37" s="2" t="s">
        <v>452</v>
      </c>
      <c r="F37" s="5">
        <v>377500</v>
      </c>
      <c r="G37" s="5">
        <v>9562.26</v>
      </c>
      <c r="H37" s="5">
        <v>0.99</v>
      </c>
    </row>
    <row r="38" spans="2:8" x14ac:dyDescent="0.25">
      <c r="B38" s="2" t="s">
        <v>2681</v>
      </c>
      <c r="C38" s="4" t="s">
        <v>140</v>
      </c>
      <c r="D38" s="2" t="s">
        <v>261</v>
      </c>
      <c r="E38" s="2" t="s">
        <v>577</v>
      </c>
      <c r="F38" s="5">
        <v>2139000</v>
      </c>
      <c r="G38" s="5">
        <v>9481.1200000000008</v>
      </c>
      <c r="H38" s="5">
        <v>0.98</v>
      </c>
    </row>
    <row r="39" spans="2:8" x14ac:dyDescent="0.25">
      <c r="B39" s="2" t="s">
        <v>3003</v>
      </c>
      <c r="C39" s="4" t="s">
        <v>140</v>
      </c>
      <c r="D39" s="2" t="s">
        <v>248</v>
      </c>
      <c r="E39" s="2" t="s">
        <v>1294</v>
      </c>
      <c r="F39" s="5">
        <v>993975</v>
      </c>
      <c r="G39" s="5">
        <v>9047.16</v>
      </c>
      <c r="H39" s="5">
        <v>0.94</v>
      </c>
    </row>
    <row r="40" spans="2:8" x14ac:dyDescent="0.25">
      <c r="B40" s="2" t="s">
        <v>3004</v>
      </c>
      <c r="C40" s="4" t="s">
        <v>140</v>
      </c>
      <c r="D40" s="2" t="s">
        <v>361</v>
      </c>
      <c r="E40" s="2" t="s">
        <v>1295</v>
      </c>
      <c r="F40" s="5">
        <v>6496000</v>
      </c>
      <c r="G40" s="5">
        <v>7957.6</v>
      </c>
      <c r="H40" s="5">
        <v>0.83</v>
      </c>
    </row>
    <row r="41" spans="2:8" x14ac:dyDescent="0.25">
      <c r="B41" s="2" t="s">
        <v>2731</v>
      </c>
      <c r="C41" s="4" t="s">
        <v>140</v>
      </c>
      <c r="D41" s="2" t="s">
        <v>672</v>
      </c>
      <c r="E41" s="2" t="s">
        <v>673</v>
      </c>
      <c r="F41" s="5">
        <v>248400</v>
      </c>
      <c r="G41" s="5">
        <v>7804.73</v>
      </c>
      <c r="H41" s="5">
        <v>0.81</v>
      </c>
    </row>
    <row r="42" spans="2:8" x14ac:dyDescent="0.25">
      <c r="B42" s="2" t="s">
        <v>2753</v>
      </c>
      <c r="C42" s="4" t="s">
        <v>140</v>
      </c>
      <c r="D42" s="2" t="s">
        <v>445</v>
      </c>
      <c r="E42" s="2" t="s">
        <v>714</v>
      </c>
      <c r="F42" s="5">
        <v>4392000</v>
      </c>
      <c r="G42" s="5">
        <v>7602.55</v>
      </c>
      <c r="H42" s="5">
        <v>0.79</v>
      </c>
    </row>
    <row r="43" spans="2:8" x14ac:dyDescent="0.25">
      <c r="B43" s="2" t="s">
        <v>2874</v>
      </c>
      <c r="C43" s="4" t="s">
        <v>140</v>
      </c>
      <c r="D43" s="2" t="s">
        <v>520</v>
      </c>
      <c r="E43" s="2" t="s">
        <v>1053</v>
      </c>
      <c r="F43" s="5">
        <v>4837500</v>
      </c>
      <c r="G43" s="5">
        <v>7200.62</v>
      </c>
      <c r="H43" s="5">
        <v>0.75</v>
      </c>
    </row>
    <row r="44" spans="2:8" x14ac:dyDescent="0.25">
      <c r="B44" s="2" t="s">
        <v>2552</v>
      </c>
      <c r="C44" s="4" t="s">
        <v>140</v>
      </c>
      <c r="D44" s="2" t="s">
        <v>234</v>
      </c>
      <c r="E44" s="2" t="s">
        <v>235</v>
      </c>
      <c r="F44" s="5">
        <v>202200</v>
      </c>
      <c r="G44" s="5">
        <v>7036.05</v>
      </c>
      <c r="H44" s="5">
        <v>0.73</v>
      </c>
    </row>
    <row r="45" spans="2:8" x14ac:dyDescent="0.25">
      <c r="B45" s="2" t="s">
        <v>2678</v>
      </c>
      <c r="C45" s="4" t="s">
        <v>140</v>
      </c>
      <c r="D45" s="2" t="s">
        <v>220</v>
      </c>
      <c r="E45" s="2" t="s">
        <v>569</v>
      </c>
      <c r="F45" s="5">
        <v>2607500</v>
      </c>
      <c r="G45" s="5">
        <v>6793.84</v>
      </c>
      <c r="H45" s="5">
        <v>0.7</v>
      </c>
    </row>
    <row r="46" spans="2:8" x14ac:dyDescent="0.25">
      <c r="B46" s="2" t="s">
        <v>2655</v>
      </c>
      <c r="C46" s="4" t="s">
        <v>140</v>
      </c>
      <c r="D46" s="2" t="s">
        <v>290</v>
      </c>
      <c r="E46" s="2" t="s">
        <v>518</v>
      </c>
      <c r="F46" s="5">
        <v>3870450</v>
      </c>
      <c r="G46" s="5">
        <v>6680.4</v>
      </c>
      <c r="H46" s="5">
        <v>0.69</v>
      </c>
    </row>
    <row r="47" spans="2:8" x14ac:dyDescent="0.25">
      <c r="B47" s="2" t="s">
        <v>2651</v>
      </c>
      <c r="C47" s="4" t="s">
        <v>140</v>
      </c>
      <c r="D47" s="2" t="s">
        <v>242</v>
      </c>
      <c r="E47" s="2" t="s">
        <v>511</v>
      </c>
      <c r="F47" s="5">
        <v>653650</v>
      </c>
      <c r="G47" s="5">
        <v>6655.46</v>
      </c>
      <c r="H47" s="5">
        <v>0.69</v>
      </c>
    </row>
    <row r="48" spans="2:8" x14ac:dyDescent="0.25">
      <c r="B48" s="2" t="s">
        <v>3005</v>
      </c>
      <c r="C48" s="4" t="s">
        <v>140</v>
      </c>
      <c r="D48" s="2" t="s">
        <v>520</v>
      </c>
      <c r="E48" s="2" t="s">
        <v>1296</v>
      </c>
      <c r="F48" s="5">
        <v>2284300</v>
      </c>
      <c r="G48" s="5">
        <v>6602.77</v>
      </c>
      <c r="H48" s="5">
        <v>0.68</v>
      </c>
    </row>
    <row r="49" spans="2:8" x14ac:dyDescent="0.25">
      <c r="B49" s="2" t="s">
        <v>1984</v>
      </c>
      <c r="C49" s="4" t="s">
        <v>140</v>
      </c>
      <c r="D49" s="2" t="s">
        <v>231</v>
      </c>
      <c r="E49" s="2" t="s">
        <v>232</v>
      </c>
      <c r="F49" s="5">
        <v>1494400</v>
      </c>
      <c r="G49" s="5">
        <v>6598.52</v>
      </c>
      <c r="H49" s="5">
        <v>0.68</v>
      </c>
    </row>
    <row r="50" spans="2:8" x14ac:dyDescent="0.25">
      <c r="B50" s="2" t="s">
        <v>3006</v>
      </c>
      <c r="C50" s="4" t="s">
        <v>140</v>
      </c>
      <c r="D50" s="2" t="s">
        <v>266</v>
      </c>
      <c r="E50" s="2" t="s">
        <v>1297</v>
      </c>
      <c r="F50" s="5">
        <v>191200</v>
      </c>
      <c r="G50" s="5">
        <v>6527.66</v>
      </c>
      <c r="H50" s="5">
        <v>0.68</v>
      </c>
    </row>
    <row r="51" spans="2:8" x14ac:dyDescent="0.25">
      <c r="B51" s="2" t="s">
        <v>2657</v>
      </c>
      <c r="C51" s="4" t="s">
        <v>140</v>
      </c>
      <c r="D51" s="2" t="s">
        <v>520</v>
      </c>
      <c r="E51" s="2" t="s">
        <v>521</v>
      </c>
      <c r="F51" s="5">
        <v>1124200</v>
      </c>
      <c r="G51" s="5">
        <v>6513.05</v>
      </c>
      <c r="H51" s="5">
        <v>0.68</v>
      </c>
    </row>
    <row r="52" spans="2:8" x14ac:dyDescent="0.25">
      <c r="B52" s="2" t="s">
        <v>2816</v>
      </c>
      <c r="C52" s="4" t="s">
        <v>140</v>
      </c>
      <c r="D52" s="2" t="s">
        <v>390</v>
      </c>
      <c r="E52" s="2" t="s">
        <v>804</v>
      </c>
      <c r="F52" s="5">
        <v>2743800</v>
      </c>
      <c r="G52" s="5">
        <v>6089.86</v>
      </c>
      <c r="H52" s="5">
        <v>0.63</v>
      </c>
    </row>
    <row r="53" spans="2:8" x14ac:dyDescent="0.25">
      <c r="B53" s="2" t="s">
        <v>2680</v>
      </c>
      <c r="C53" s="4" t="s">
        <v>140</v>
      </c>
      <c r="D53" s="2" t="s">
        <v>261</v>
      </c>
      <c r="E53" s="2" t="s">
        <v>576</v>
      </c>
      <c r="F53" s="5">
        <v>1206000</v>
      </c>
      <c r="G53" s="5">
        <v>6018.54</v>
      </c>
      <c r="H53" s="5">
        <v>0.62</v>
      </c>
    </row>
    <row r="54" spans="2:8" x14ac:dyDescent="0.25">
      <c r="B54" s="2" t="s">
        <v>2650</v>
      </c>
      <c r="C54" s="4" t="s">
        <v>140</v>
      </c>
      <c r="D54" s="2" t="s">
        <v>242</v>
      </c>
      <c r="E54" s="2" t="s">
        <v>510</v>
      </c>
      <c r="F54" s="5">
        <v>258500</v>
      </c>
      <c r="G54" s="5">
        <v>5893.28</v>
      </c>
      <c r="H54" s="5">
        <v>0.61</v>
      </c>
    </row>
    <row r="55" spans="2:8" x14ac:dyDescent="0.25">
      <c r="B55" s="2" t="s">
        <v>3007</v>
      </c>
      <c r="C55" s="4" t="s">
        <v>140</v>
      </c>
      <c r="D55" s="2" t="s">
        <v>261</v>
      </c>
      <c r="E55" s="2" t="s">
        <v>1298</v>
      </c>
      <c r="F55" s="5">
        <v>229800</v>
      </c>
      <c r="G55" s="5">
        <v>5668.71</v>
      </c>
      <c r="H55" s="5">
        <v>0.59</v>
      </c>
    </row>
    <row r="56" spans="2:8" x14ac:dyDescent="0.25">
      <c r="B56" s="2" t="s">
        <v>2551</v>
      </c>
      <c r="C56" s="4" t="s">
        <v>140</v>
      </c>
      <c r="D56" s="2" t="s">
        <v>220</v>
      </c>
      <c r="E56" s="2" t="s">
        <v>233</v>
      </c>
      <c r="F56" s="5">
        <v>525625</v>
      </c>
      <c r="G56" s="5">
        <v>5612.36</v>
      </c>
      <c r="H56" s="5">
        <v>0.57999999999999996</v>
      </c>
    </row>
    <row r="57" spans="2:8" x14ac:dyDescent="0.25">
      <c r="B57" s="2" t="s">
        <v>2756</v>
      </c>
      <c r="C57" s="4" t="s">
        <v>140</v>
      </c>
      <c r="D57" s="2" t="s">
        <v>261</v>
      </c>
      <c r="E57" s="2" t="s">
        <v>717</v>
      </c>
      <c r="F57" s="5">
        <v>582750</v>
      </c>
      <c r="G57" s="5">
        <v>5338.57</v>
      </c>
      <c r="H57" s="5">
        <v>0.55000000000000004</v>
      </c>
    </row>
    <row r="58" spans="2:8" x14ac:dyDescent="0.25">
      <c r="B58" s="2" t="s">
        <v>2652</v>
      </c>
      <c r="C58" s="4" t="s">
        <v>140</v>
      </c>
      <c r="D58" s="2" t="s">
        <v>349</v>
      </c>
      <c r="E58" s="2" t="s">
        <v>512</v>
      </c>
      <c r="F58" s="5">
        <v>157750</v>
      </c>
      <c r="G58" s="5">
        <v>5320.36</v>
      </c>
      <c r="H58" s="5">
        <v>0.55000000000000004</v>
      </c>
    </row>
    <row r="59" spans="2:8" x14ac:dyDescent="0.25">
      <c r="B59" s="2" t="s">
        <v>2705</v>
      </c>
      <c r="C59" s="4" t="s">
        <v>140</v>
      </c>
      <c r="D59" s="2" t="s">
        <v>419</v>
      </c>
      <c r="E59" s="2" t="s">
        <v>608</v>
      </c>
      <c r="F59" s="5">
        <v>165000</v>
      </c>
      <c r="G59" s="5">
        <v>4922.3599999999997</v>
      </c>
      <c r="H59" s="5">
        <v>0.51</v>
      </c>
    </row>
    <row r="60" spans="2:8" x14ac:dyDescent="0.25">
      <c r="B60" s="2" t="s">
        <v>2850</v>
      </c>
      <c r="C60" s="4" t="s">
        <v>140</v>
      </c>
      <c r="D60" s="2" t="s">
        <v>278</v>
      </c>
      <c r="E60" s="2" t="s">
        <v>906</v>
      </c>
      <c r="F60" s="5">
        <v>156400</v>
      </c>
      <c r="G60" s="5">
        <v>4827.99</v>
      </c>
      <c r="H60" s="5">
        <v>0.5</v>
      </c>
    </row>
    <row r="61" spans="2:8" x14ac:dyDescent="0.25">
      <c r="B61" s="2" t="s">
        <v>2625</v>
      </c>
      <c r="C61" s="4" t="s">
        <v>140</v>
      </c>
      <c r="D61" s="2" t="s">
        <v>396</v>
      </c>
      <c r="E61" s="2" t="s">
        <v>401</v>
      </c>
      <c r="F61" s="5">
        <v>47050</v>
      </c>
      <c r="G61" s="5">
        <v>4792.9399999999996</v>
      </c>
      <c r="H61" s="5">
        <v>0.5</v>
      </c>
    </row>
    <row r="62" spans="2:8" x14ac:dyDescent="0.25">
      <c r="B62" s="2" t="s">
        <v>2573</v>
      </c>
      <c r="C62" s="4" t="s">
        <v>140</v>
      </c>
      <c r="D62" s="2" t="s">
        <v>225</v>
      </c>
      <c r="E62" s="2" t="s">
        <v>283</v>
      </c>
      <c r="F62" s="5">
        <v>993000</v>
      </c>
      <c r="G62" s="5">
        <v>4748.03</v>
      </c>
      <c r="H62" s="5">
        <v>0.49</v>
      </c>
    </row>
    <row r="63" spans="2:8" x14ac:dyDescent="0.25">
      <c r="B63" s="2" t="s">
        <v>2629</v>
      </c>
      <c r="C63" s="4" t="s">
        <v>140</v>
      </c>
      <c r="D63" s="2" t="s">
        <v>220</v>
      </c>
      <c r="E63" s="2" t="s">
        <v>405</v>
      </c>
      <c r="F63" s="5">
        <v>308000</v>
      </c>
      <c r="G63" s="5">
        <v>4724.87</v>
      </c>
      <c r="H63" s="5">
        <v>0.49</v>
      </c>
    </row>
    <row r="64" spans="2:8" x14ac:dyDescent="0.25">
      <c r="B64" s="2" t="s">
        <v>2716</v>
      </c>
      <c r="C64" s="4" t="s">
        <v>140</v>
      </c>
      <c r="D64" s="2" t="s">
        <v>390</v>
      </c>
      <c r="E64" s="2" t="s">
        <v>636</v>
      </c>
      <c r="F64" s="5">
        <v>31840000</v>
      </c>
      <c r="G64" s="5">
        <v>4569.04</v>
      </c>
      <c r="H64" s="5">
        <v>0.47</v>
      </c>
    </row>
    <row r="65" spans="2:8" x14ac:dyDescent="0.25">
      <c r="B65" s="2" t="s">
        <v>2568</v>
      </c>
      <c r="C65" s="4" t="s">
        <v>140</v>
      </c>
      <c r="D65" s="2" t="s">
        <v>273</v>
      </c>
      <c r="E65" s="2" t="s">
        <v>274</v>
      </c>
      <c r="F65" s="5">
        <v>289000</v>
      </c>
      <c r="G65" s="5">
        <v>4326.62</v>
      </c>
      <c r="H65" s="5">
        <v>0.45</v>
      </c>
    </row>
    <row r="66" spans="2:8" x14ac:dyDescent="0.25">
      <c r="B66" s="2" t="s">
        <v>3008</v>
      </c>
      <c r="C66" s="4" t="s">
        <v>140</v>
      </c>
      <c r="D66" s="2" t="s">
        <v>222</v>
      </c>
      <c r="E66" s="2" t="s">
        <v>1299</v>
      </c>
      <c r="F66" s="5">
        <v>2915250</v>
      </c>
      <c r="G66" s="5">
        <v>4283.96</v>
      </c>
      <c r="H66" s="5">
        <v>0.44</v>
      </c>
    </row>
    <row r="67" spans="2:8" x14ac:dyDescent="0.25">
      <c r="B67" s="2" t="s">
        <v>1300</v>
      </c>
      <c r="C67" s="4" t="s">
        <v>140</v>
      </c>
      <c r="D67" s="2" t="s">
        <v>220</v>
      </c>
      <c r="E67" s="2" t="s">
        <v>1301</v>
      </c>
      <c r="F67" s="5">
        <v>3584000</v>
      </c>
      <c r="G67" s="5">
        <v>4100.1000000000004</v>
      </c>
      <c r="H67" s="5">
        <v>0.43</v>
      </c>
    </row>
    <row r="68" spans="2:8" x14ac:dyDescent="0.25">
      <c r="B68" s="2" t="s">
        <v>2662</v>
      </c>
      <c r="C68" s="4" t="s">
        <v>140</v>
      </c>
      <c r="D68" s="2" t="s">
        <v>263</v>
      </c>
      <c r="E68" s="2" t="s">
        <v>526</v>
      </c>
      <c r="F68" s="5">
        <v>172875</v>
      </c>
      <c r="G68" s="5">
        <v>4019.52</v>
      </c>
      <c r="H68" s="5">
        <v>0.42</v>
      </c>
    </row>
    <row r="69" spans="2:8" x14ac:dyDescent="0.25">
      <c r="B69" s="2" t="s">
        <v>1957</v>
      </c>
      <c r="C69" s="4" t="s">
        <v>140</v>
      </c>
      <c r="D69" s="2" t="s">
        <v>434</v>
      </c>
      <c r="E69" s="2" t="s">
        <v>435</v>
      </c>
      <c r="F69" s="5">
        <v>2109000</v>
      </c>
      <c r="G69" s="5">
        <v>3920.63</v>
      </c>
      <c r="H69" s="5">
        <v>0.41</v>
      </c>
    </row>
    <row r="70" spans="2:8" x14ac:dyDescent="0.25">
      <c r="B70" s="2" t="s">
        <v>2817</v>
      </c>
      <c r="C70" s="4" t="s">
        <v>140</v>
      </c>
      <c r="D70" s="2" t="s">
        <v>229</v>
      </c>
      <c r="E70" s="2" t="s">
        <v>807</v>
      </c>
      <c r="F70" s="5">
        <v>1171800</v>
      </c>
      <c r="G70" s="5">
        <v>3549.97</v>
      </c>
      <c r="H70" s="5">
        <v>0.37</v>
      </c>
    </row>
    <row r="71" spans="2:8" x14ac:dyDescent="0.25">
      <c r="B71" s="2" t="s">
        <v>3009</v>
      </c>
      <c r="C71" s="4" t="s">
        <v>140</v>
      </c>
      <c r="D71" s="2" t="s">
        <v>248</v>
      </c>
      <c r="E71" s="2" t="s">
        <v>1302</v>
      </c>
      <c r="F71" s="5">
        <v>836000</v>
      </c>
      <c r="G71" s="5">
        <v>3475.25</v>
      </c>
      <c r="H71" s="5">
        <v>0.36</v>
      </c>
    </row>
    <row r="72" spans="2:8" x14ac:dyDescent="0.25">
      <c r="B72" s="2" t="s">
        <v>2748</v>
      </c>
      <c r="C72" s="4" t="s">
        <v>140</v>
      </c>
      <c r="D72" s="2" t="s">
        <v>445</v>
      </c>
      <c r="E72" s="2" t="s">
        <v>706</v>
      </c>
      <c r="F72" s="5">
        <v>230362</v>
      </c>
      <c r="G72" s="5">
        <v>3351.77</v>
      </c>
      <c r="H72" s="5">
        <v>0.35</v>
      </c>
    </row>
    <row r="73" spans="2:8" x14ac:dyDescent="0.25">
      <c r="B73" s="2" t="s">
        <v>3010</v>
      </c>
      <c r="C73" s="4" t="s">
        <v>140</v>
      </c>
      <c r="D73" s="2" t="s">
        <v>263</v>
      </c>
      <c r="E73" s="2" t="s">
        <v>1303</v>
      </c>
      <c r="F73" s="5">
        <v>406900</v>
      </c>
      <c r="G73" s="5">
        <v>3056.23</v>
      </c>
      <c r="H73" s="5">
        <v>0.32</v>
      </c>
    </row>
    <row r="74" spans="2:8" x14ac:dyDescent="0.25">
      <c r="B74" s="2" t="s">
        <v>2739</v>
      </c>
      <c r="C74" s="4" t="s">
        <v>140</v>
      </c>
      <c r="D74" s="2" t="s">
        <v>261</v>
      </c>
      <c r="E74" s="2" t="s">
        <v>696</v>
      </c>
      <c r="F74" s="5">
        <v>389025</v>
      </c>
      <c r="G74" s="5">
        <v>3020.39</v>
      </c>
      <c r="H74" s="5">
        <v>0.31</v>
      </c>
    </row>
    <row r="75" spans="2:8" x14ac:dyDescent="0.25">
      <c r="B75" s="2" t="s">
        <v>2841</v>
      </c>
      <c r="C75" s="4" t="s">
        <v>140</v>
      </c>
      <c r="D75" s="2" t="s">
        <v>248</v>
      </c>
      <c r="E75" s="2" t="s">
        <v>886</v>
      </c>
      <c r="F75" s="5">
        <v>389700</v>
      </c>
      <c r="G75" s="5">
        <v>2964.84</v>
      </c>
      <c r="H75" s="5">
        <v>0.31</v>
      </c>
    </row>
    <row r="76" spans="2:8" x14ac:dyDescent="0.25">
      <c r="B76" s="2" t="s">
        <v>2577</v>
      </c>
      <c r="C76" s="4" t="s">
        <v>140</v>
      </c>
      <c r="D76" s="2" t="s">
        <v>273</v>
      </c>
      <c r="E76" s="2" t="s">
        <v>287</v>
      </c>
      <c r="F76" s="5">
        <v>510400</v>
      </c>
      <c r="G76" s="5">
        <v>2942.97</v>
      </c>
      <c r="H76" s="5">
        <v>0.31</v>
      </c>
    </row>
    <row r="77" spans="2:8" x14ac:dyDescent="0.25">
      <c r="B77" s="2" t="s">
        <v>2653</v>
      </c>
      <c r="C77" s="4" t="s">
        <v>140</v>
      </c>
      <c r="D77" s="2" t="s">
        <v>513</v>
      </c>
      <c r="E77" s="2" t="s">
        <v>514</v>
      </c>
      <c r="F77" s="5">
        <v>703500</v>
      </c>
      <c r="G77" s="5">
        <v>2857.27</v>
      </c>
      <c r="H77" s="5">
        <v>0.3</v>
      </c>
    </row>
    <row r="78" spans="2:8" x14ac:dyDescent="0.25">
      <c r="B78" s="2" t="s">
        <v>3011</v>
      </c>
      <c r="C78" s="4" t="s">
        <v>140</v>
      </c>
      <c r="D78" s="2" t="s">
        <v>242</v>
      </c>
      <c r="E78" s="2" t="s">
        <v>1304</v>
      </c>
      <c r="F78" s="5">
        <v>1087500</v>
      </c>
      <c r="G78" s="5">
        <v>2842.73</v>
      </c>
      <c r="H78" s="5">
        <v>0.28999999999999998</v>
      </c>
    </row>
    <row r="79" spans="2:8" x14ac:dyDescent="0.25">
      <c r="B79" s="2" t="s">
        <v>2714</v>
      </c>
      <c r="C79" s="4" t="s">
        <v>140</v>
      </c>
      <c r="D79" s="2" t="s">
        <v>390</v>
      </c>
      <c r="E79" s="2" t="s">
        <v>634</v>
      </c>
      <c r="F79" s="5">
        <v>160500</v>
      </c>
      <c r="G79" s="5">
        <v>2787.97</v>
      </c>
      <c r="H79" s="5">
        <v>0.28999999999999998</v>
      </c>
    </row>
    <row r="80" spans="2:8" x14ac:dyDescent="0.25">
      <c r="B80" s="2" t="s">
        <v>2567</v>
      </c>
      <c r="C80" s="4" t="s">
        <v>140</v>
      </c>
      <c r="D80" s="2" t="s">
        <v>263</v>
      </c>
      <c r="E80" s="2" t="s">
        <v>268</v>
      </c>
      <c r="F80" s="5">
        <v>119400</v>
      </c>
      <c r="G80" s="5">
        <v>2753.24</v>
      </c>
      <c r="H80" s="5">
        <v>0.28999999999999998</v>
      </c>
    </row>
    <row r="81" spans="2:8" x14ac:dyDescent="0.25">
      <c r="B81" s="2" t="s">
        <v>2813</v>
      </c>
      <c r="C81" s="4" t="s">
        <v>140</v>
      </c>
      <c r="D81" s="2" t="s">
        <v>273</v>
      </c>
      <c r="E81" s="2" t="s">
        <v>801</v>
      </c>
      <c r="F81" s="5">
        <v>307200</v>
      </c>
      <c r="G81" s="5">
        <v>2735</v>
      </c>
      <c r="H81" s="5">
        <v>0.28000000000000003</v>
      </c>
    </row>
    <row r="82" spans="2:8" x14ac:dyDescent="0.25">
      <c r="B82" s="2" t="s">
        <v>2670</v>
      </c>
      <c r="C82" s="4" t="s">
        <v>140</v>
      </c>
      <c r="D82" s="2" t="s">
        <v>261</v>
      </c>
      <c r="E82" s="2" t="s">
        <v>548</v>
      </c>
      <c r="F82" s="5">
        <v>1587600</v>
      </c>
      <c r="G82" s="5">
        <v>2716.38</v>
      </c>
      <c r="H82" s="5">
        <v>0.28000000000000003</v>
      </c>
    </row>
    <row r="83" spans="2:8" x14ac:dyDescent="0.25">
      <c r="B83" s="2" t="s">
        <v>2877</v>
      </c>
      <c r="C83" s="4" t="s">
        <v>140</v>
      </c>
      <c r="D83" s="2" t="s">
        <v>292</v>
      </c>
      <c r="E83" s="2" t="s">
        <v>1070</v>
      </c>
      <c r="F83" s="5">
        <v>91200</v>
      </c>
      <c r="G83" s="5">
        <v>2700.75</v>
      </c>
      <c r="H83" s="5">
        <v>0.28000000000000003</v>
      </c>
    </row>
    <row r="84" spans="2:8" x14ac:dyDescent="0.25">
      <c r="B84" s="2" t="s">
        <v>2757</v>
      </c>
      <c r="C84" s="4" t="s">
        <v>140</v>
      </c>
      <c r="D84" s="2" t="s">
        <v>229</v>
      </c>
      <c r="E84" s="2" t="s">
        <v>718</v>
      </c>
      <c r="F84" s="5">
        <v>205500</v>
      </c>
      <c r="G84" s="5">
        <v>2659.99</v>
      </c>
      <c r="H84" s="5">
        <v>0.28000000000000003</v>
      </c>
    </row>
    <row r="85" spans="2:8" x14ac:dyDescent="0.25">
      <c r="B85" s="2" t="s">
        <v>2669</v>
      </c>
      <c r="C85" s="4" t="s">
        <v>140</v>
      </c>
      <c r="D85" s="2" t="s">
        <v>248</v>
      </c>
      <c r="E85" s="2" t="s">
        <v>547</v>
      </c>
      <c r="F85" s="5">
        <v>10120</v>
      </c>
      <c r="G85" s="5">
        <v>2621.78</v>
      </c>
      <c r="H85" s="5">
        <v>0.27</v>
      </c>
    </row>
    <row r="86" spans="2:8" x14ac:dyDescent="0.25">
      <c r="B86" s="2" t="s">
        <v>1982</v>
      </c>
      <c r="C86" s="4" t="s">
        <v>140</v>
      </c>
      <c r="D86" s="2" t="s">
        <v>252</v>
      </c>
      <c r="E86" s="2" t="s">
        <v>253</v>
      </c>
      <c r="F86" s="5">
        <v>231300</v>
      </c>
      <c r="G86" s="5">
        <v>2585.9299999999998</v>
      </c>
      <c r="H86" s="5">
        <v>0.27</v>
      </c>
    </row>
    <row r="87" spans="2:8" x14ac:dyDescent="0.25">
      <c r="B87" s="2" t="s">
        <v>3012</v>
      </c>
      <c r="C87" s="4" t="s">
        <v>140</v>
      </c>
      <c r="D87" s="2" t="s">
        <v>266</v>
      </c>
      <c r="E87" s="2" t="s">
        <v>1305</v>
      </c>
      <c r="F87" s="5">
        <v>1751250</v>
      </c>
      <c r="G87" s="5">
        <v>2584.85</v>
      </c>
      <c r="H87" s="5">
        <v>0.27</v>
      </c>
    </row>
    <row r="88" spans="2:8" x14ac:dyDescent="0.25">
      <c r="B88" s="2" t="s">
        <v>2627</v>
      </c>
      <c r="C88" s="4" t="s">
        <v>140</v>
      </c>
      <c r="D88" s="2" t="s">
        <v>371</v>
      </c>
      <c r="E88" s="2" t="s">
        <v>403</v>
      </c>
      <c r="F88" s="5">
        <v>990000</v>
      </c>
      <c r="G88" s="5">
        <v>2567.0700000000002</v>
      </c>
      <c r="H88" s="5">
        <v>0.27</v>
      </c>
    </row>
    <row r="89" spans="2:8" x14ac:dyDescent="0.25">
      <c r="B89" s="2" t="s">
        <v>2634</v>
      </c>
      <c r="C89" s="4" t="s">
        <v>140</v>
      </c>
      <c r="D89" s="2" t="s">
        <v>225</v>
      </c>
      <c r="E89" s="2" t="s">
        <v>444</v>
      </c>
      <c r="F89" s="5">
        <v>42150</v>
      </c>
      <c r="G89" s="5">
        <v>2296.56</v>
      </c>
      <c r="H89" s="5">
        <v>0.24</v>
      </c>
    </row>
    <row r="90" spans="2:8" x14ac:dyDescent="0.25">
      <c r="B90" s="2" t="s">
        <v>2750</v>
      </c>
      <c r="C90" s="4" t="s">
        <v>140</v>
      </c>
      <c r="D90" s="2" t="s">
        <v>278</v>
      </c>
      <c r="E90" s="2" t="s">
        <v>709</v>
      </c>
      <c r="F90" s="5">
        <v>938600</v>
      </c>
      <c r="G90" s="5">
        <v>2289.71</v>
      </c>
      <c r="H90" s="5">
        <v>0.24</v>
      </c>
    </row>
    <row r="91" spans="2:8" x14ac:dyDescent="0.25">
      <c r="B91" s="2" t="s">
        <v>2628</v>
      </c>
      <c r="C91" s="4" t="s">
        <v>140</v>
      </c>
      <c r="D91" s="2" t="s">
        <v>361</v>
      </c>
      <c r="E91" s="2" t="s">
        <v>404</v>
      </c>
      <c r="F91" s="5">
        <v>1672000</v>
      </c>
      <c r="G91" s="5">
        <v>2273.08</v>
      </c>
      <c r="H91" s="5">
        <v>0.24</v>
      </c>
    </row>
    <row r="92" spans="2:8" x14ac:dyDescent="0.25">
      <c r="B92" s="2" t="s">
        <v>2691</v>
      </c>
      <c r="C92" s="4" t="s">
        <v>140</v>
      </c>
      <c r="D92" s="2" t="s">
        <v>246</v>
      </c>
      <c r="E92" s="2" t="s">
        <v>588</v>
      </c>
      <c r="F92" s="5">
        <v>171500</v>
      </c>
      <c r="G92" s="5">
        <v>2118.4499999999998</v>
      </c>
      <c r="H92" s="5">
        <v>0.22</v>
      </c>
    </row>
    <row r="93" spans="2:8" x14ac:dyDescent="0.25">
      <c r="B93" s="2" t="s">
        <v>2898</v>
      </c>
      <c r="C93" s="4" t="s">
        <v>140</v>
      </c>
      <c r="D93" s="2" t="s">
        <v>434</v>
      </c>
      <c r="E93" s="2" t="s">
        <v>1091</v>
      </c>
      <c r="F93" s="5">
        <v>68100</v>
      </c>
      <c r="G93" s="5">
        <v>2042.59</v>
      </c>
      <c r="H93" s="5">
        <v>0.21</v>
      </c>
    </row>
    <row r="94" spans="2:8" x14ac:dyDescent="0.25">
      <c r="B94" s="2" t="s">
        <v>2571</v>
      </c>
      <c r="C94" s="4" t="s">
        <v>140</v>
      </c>
      <c r="D94" s="2" t="s">
        <v>252</v>
      </c>
      <c r="E94" s="2" t="s">
        <v>277</v>
      </c>
      <c r="F94" s="5">
        <v>357600</v>
      </c>
      <c r="G94" s="5">
        <v>1887.59</v>
      </c>
      <c r="H94" s="5">
        <v>0.2</v>
      </c>
    </row>
    <row r="95" spans="2:8" x14ac:dyDescent="0.25">
      <c r="B95" s="2" t="s">
        <v>1956</v>
      </c>
      <c r="C95" s="4" t="s">
        <v>140</v>
      </c>
      <c r="D95" s="2" t="s">
        <v>254</v>
      </c>
      <c r="E95" s="2" t="s">
        <v>255</v>
      </c>
      <c r="F95" s="5">
        <v>165900</v>
      </c>
      <c r="G95" s="5">
        <v>1807.9</v>
      </c>
      <c r="H95" s="5">
        <v>0.19</v>
      </c>
    </row>
    <row r="96" spans="2:8" x14ac:dyDescent="0.25">
      <c r="B96" s="2" t="s">
        <v>2682</v>
      </c>
      <c r="C96" s="4" t="s">
        <v>140</v>
      </c>
      <c r="D96" s="2" t="s">
        <v>248</v>
      </c>
      <c r="E96" s="2" t="s">
        <v>578</v>
      </c>
      <c r="F96" s="5">
        <v>117300</v>
      </c>
      <c r="G96" s="5">
        <v>1765.78</v>
      </c>
      <c r="H96" s="5">
        <v>0.18</v>
      </c>
    </row>
    <row r="97" spans="2:8" x14ac:dyDescent="0.25">
      <c r="B97" s="2" t="s">
        <v>2814</v>
      </c>
      <c r="C97" s="4" t="s">
        <v>140</v>
      </c>
      <c r="D97" s="2" t="s">
        <v>248</v>
      </c>
      <c r="E97" s="2" t="s">
        <v>802</v>
      </c>
      <c r="F97" s="5">
        <v>617500</v>
      </c>
      <c r="G97" s="5">
        <v>1657.37</v>
      </c>
      <c r="H97" s="5">
        <v>0.17</v>
      </c>
    </row>
    <row r="98" spans="2:8" x14ac:dyDescent="0.25">
      <c r="B98" s="2" t="s">
        <v>2770</v>
      </c>
      <c r="C98" s="4" t="s">
        <v>140</v>
      </c>
      <c r="D98" s="2" t="s">
        <v>240</v>
      </c>
      <c r="E98" s="2" t="s">
        <v>751</v>
      </c>
      <c r="F98" s="5">
        <v>35375</v>
      </c>
      <c r="G98" s="5">
        <v>1652.58</v>
      </c>
      <c r="H98" s="5">
        <v>0.17</v>
      </c>
    </row>
    <row r="99" spans="2:8" x14ac:dyDescent="0.25">
      <c r="B99" s="2" t="s">
        <v>2660</v>
      </c>
      <c r="C99" s="4" t="s">
        <v>140</v>
      </c>
      <c r="D99" s="2" t="s">
        <v>263</v>
      </c>
      <c r="E99" s="2" t="s">
        <v>524</v>
      </c>
      <c r="F99" s="5">
        <v>248000</v>
      </c>
      <c r="G99" s="5">
        <v>1634.57</v>
      </c>
      <c r="H99" s="5">
        <v>0.17</v>
      </c>
    </row>
    <row r="100" spans="2:8" x14ac:dyDescent="0.25">
      <c r="B100" s="2" t="s">
        <v>1952</v>
      </c>
      <c r="C100" s="4" t="s">
        <v>140</v>
      </c>
      <c r="D100" s="2" t="s">
        <v>220</v>
      </c>
      <c r="E100" s="2" t="s">
        <v>236</v>
      </c>
      <c r="F100" s="5">
        <v>88800</v>
      </c>
      <c r="G100" s="5">
        <v>1620.82</v>
      </c>
      <c r="H100" s="5">
        <v>0.17</v>
      </c>
    </row>
    <row r="101" spans="2:8" x14ac:dyDescent="0.25">
      <c r="B101" s="2" t="s">
        <v>2684</v>
      </c>
      <c r="C101" s="4" t="s">
        <v>140</v>
      </c>
      <c r="D101" s="2" t="s">
        <v>240</v>
      </c>
      <c r="E101" s="2" t="s">
        <v>580</v>
      </c>
      <c r="F101" s="5">
        <v>708750</v>
      </c>
      <c r="G101" s="5">
        <v>1617.72</v>
      </c>
      <c r="H101" s="5">
        <v>0.17</v>
      </c>
    </row>
    <row r="102" spans="2:8" x14ac:dyDescent="0.25">
      <c r="B102" s="2" t="s">
        <v>2623</v>
      </c>
      <c r="C102" s="4" t="s">
        <v>140</v>
      </c>
      <c r="D102" s="2" t="s">
        <v>396</v>
      </c>
      <c r="E102" s="2" t="s">
        <v>398</v>
      </c>
      <c r="F102" s="5">
        <v>94850</v>
      </c>
      <c r="G102" s="5">
        <v>1566.5</v>
      </c>
      <c r="H102" s="5">
        <v>0.16</v>
      </c>
    </row>
    <row r="103" spans="2:8" x14ac:dyDescent="0.25">
      <c r="B103" s="2" t="s">
        <v>2550</v>
      </c>
      <c r="C103" s="4" t="s">
        <v>140</v>
      </c>
      <c r="D103" s="2" t="s">
        <v>225</v>
      </c>
      <c r="E103" s="2" t="s">
        <v>226</v>
      </c>
      <c r="F103" s="5">
        <v>93600</v>
      </c>
      <c r="G103" s="5">
        <v>1554.6</v>
      </c>
      <c r="H103" s="5">
        <v>0.16</v>
      </c>
    </row>
    <row r="104" spans="2:8" x14ac:dyDescent="0.25">
      <c r="B104" s="2" t="s">
        <v>2724</v>
      </c>
      <c r="C104" s="4" t="s">
        <v>140</v>
      </c>
      <c r="D104" s="2" t="s">
        <v>225</v>
      </c>
      <c r="E104" s="2" t="s">
        <v>644</v>
      </c>
      <c r="F104" s="5">
        <v>175000</v>
      </c>
      <c r="G104" s="5">
        <v>1484.79</v>
      </c>
      <c r="H104" s="5">
        <v>0.15</v>
      </c>
    </row>
    <row r="105" spans="2:8" x14ac:dyDescent="0.25">
      <c r="B105" s="2" t="s">
        <v>3013</v>
      </c>
      <c r="C105" s="4" t="s">
        <v>140</v>
      </c>
      <c r="D105" s="2" t="s">
        <v>280</v>
      </c>
      <c r="E105" s="2" t="s">
        <v>1306</v>
      </c>
      <c r="F105" s="5">
        <v>906000</v>
      </c>
      <c r="G105" s="5">
        <v>1272.93</v>
      </c>
      <c r="H105" s="5">
        <v>0.13</v>
      </c>
    </row>
    <row r="106" spans="2:8" x14ac:dyDescent="0.25">
      <c r="B106" s="2" t="s">
        <v>2907</v>
      </c>
      <c r="C106" s="4" t="s">
        <v>140</v>
      </c>
      <c r="D106" s="2" t="s">
        <v>280</v>
      </c>
      <c r="E106" s="2" t="s">
        <v>1126</v>
      </c>
      <c r="F106" s="5">
        <v>248000</v>
      </c>
      <c r="G106" s="5">
        <v>1221.77</v>
      </c>
      <c r="H106" s="5">
        <v>0.13</v>
      </c>
    </row>
    <row r="107" spans="2:8" x14ac:dyDescent="0.25">
      <c r="B107" s="2" t="s">
        <v>2827</v>
      </c>
      <c r="C107" s="4" t="s">
        <v>140</v>
      </c>
      <c r="D107" s="2" t="s">
        <v>261</v>
      </c>
      <c r="E107" s="2" t="s">
        <v>827</v>
      </c>
      <c r="F107" s="5">
        <v>103125</v>
      </c>
      <c r="G107" s="5">
        <v>1221.1500000000001</v>
      </c>
      <c r="H107" s="5">
        <v>0.13</v>
      </c>
    </row>
    <row r="108" spans="2:8" x14ac:dyDescent="0.25">
      <c r="B108" s="2" t="s">
        <v>2630</v>
      </c>
      <c r="C108" s="4" t="s">
        <v>140</v>
      </c>
      <c r="D108" s="2" t="s">
        <v>261</v>
      </c>
      <c r="E108" s="2" t="s">
        <v>408</v>
      </c>
      <c r="F108" s="5">
        <v>67500</v>
      </c>
      <c r="G108" s="5">
        <v>1098.43</v>
      </c>
      <c r="H108" s="5">
        <v>0.11</v>
      </c>
    </row>
    <row r="109" spans="2:8" x14ac:dyDescent="0.25">
      <c r="B109" s="2" t="s">
        <v>3014</v>
      </c>
      <c r="C109" s="4" t="s">
        <v>140</v>
      </c>
      <c r="D109" s="2" t="s">
        <v>349</v>
      </c>
      <c r="E109" s="2" t="s">
        <v>1307</v>
      </c>
      <c r="F109" s="5">
        <v>273600</v>
      </c>
      <c r="G109" s="5">
        <v>1003.7</v>
      </c>
      <c r="H109" s="5">
        <v>0.1</v>
      </c>
    </row>
    <row r="110" spans="2:8" x14ac:dyDescent="0.25">
      <c r="B110" s="2" t="s">
        <v>3015</v>
      </c>
      <c r="C110" s="4" t="s">
        <v>140</v>
      </c>
      <c r="D110" s="2" t="s">
        <v>238</v>
      </c>
      <c r="E110" s="2" t="s">
        <v>1308</v>
      </c>
      <c r="F110" s="5">
        <v>40800</v>
      </c>
      <c r="G110" s="5">
        <v>1001.33</v>
      </c>
      <c r="H110" s="5">
        <v>0.1</v>
      </c>
    </row>
    <row r="111" spans="2:8" x14ac:dyDescent="0.25">
      <c r="B111" s="2" t="s">
        <v>2811</v>
      </c>
      <c r="C111" s="4" t="s">
        <v>140</v>
      </c>
      <c r="D111" s="2" t="s">
        <v>704</v>
      </c>
      <c r="E111" s="2" t="s">
        <v>799</v>
      </c>
      <c r="F111" s="5">
        <v>80000</v>
      </c>
      <c r="G111" s="5">
        <v>931.36</v>
      </c>
      <c r="H111" s="5">
        <v>0.1</v>
      </c>
    </row>
    <row r="112" spans="2:8" x14ac:dyDescent="0.25">
      <c r="B112" s="2" t="s">
        <v>2876</v>
      </c>
      <c r="C112" s="4" t="s">
        <v>140</v>
      </c>
      <c r="D112" s="2" t="s">
        <v>248</v>
      </c>
      <c r="E112" s="2" t="s">
        <v>1057</v>
      </c>
      <c r="F112" s="5">
        <v>236300</v>
      </c>
      <c r="G112" s="5">
        <v>901.13</v>
      </c>
      <c r="H112" s="5">
        <v>0.09</v>
      </c>
    </row>
    <row r="113" spans="2:8" x14ac:dyDescent="0.25">
      <c r="B113" s="2" t="s">
        <v>2679</v>
      </c>
      <c r="C113" s="4" t="s">
        <v>140</v>
      </c>
      <c r="D113" s="2" t="s">
        <v>220</v>
      </c>
      <c r="E113" s="2" t="s">
        <v>570</v>
      </c>
      <c r="F113" s="5">
        <v>550000</v>
      </c>
      <c r="G113" s="5">
        <v>796.95</v>
      </c>
      <c r="H113" s="5">
        <v>0.08</v>
      </c>
    </row>
    <row r="114" spans="2:8" x14ac:dyDescent="0.25">
      <c r="B114" s="2" t="s">
        <v>2740</v>
      </c>
      <c r="C114" s="4" t="s">
        <v>140</v>
      </c>
      <c r="D114" s="2" t="s">
        <v>238</v>
      </c>
      <c r="E114" s="2" t="s">
        <v>697</v>
      </c>
      <c r="F114" s="5">
        <v>624800</v>
      </c>
      <c r="G114" s="5">
        <v>707.59</v>
      </c>
      <c r="H114" s="5">
        <v>7.0000000000000007E-2</v>
      </c>
    </row>
    <row r="115" spans="2:8" x14ac:dyDescent="0.25">
      <c r="B115" s="2" t="s">
        <v>2658</v>
      </c>
      <c r="C115" s="4" t="s">
        <v>140</v>
      </c>
      <c r="D115" s="2" t="s">
        <v>252</v>
      </c>
      <c r="E115" s="2" t="s">
        <v>522</v>
      </c>
      <c r="F115" s="5">
        <v>166400</v>
      </c>
      <c r="G115" s="5">
        <v>658.03</v>
      </c>
      <c r="H115" s="5">
        <v>7.0000000000000007E-2</v>
      </c>
    </row>
    <row r="116" spans="2:8" x14ac:dyDescent="0.25">
      <c r="B116" s="2" t="s">
        <v>2722</v>
      </c>
      <c r="C116" s="4" t="s">
        <v>140</v>
      </c>
      <c r="D116" s="2" t="s">
        <v>225</v>
      </c>
      <c r="E116" s="2" t="s">
        <v>642</v>
      </c>
      <c r="F116" s="5">
        <v>10000</v>
      </c>
      <c r="G116" s="5">
        <v>652.11</v>
      </c>
      <c r="H116" s="5">
        <v>7.0000000000000007E-2</v>
      </c>
    </row>
    <row r="117" spans="2:8" x14ac:dyDescent="0.25">
      <c r="B117" s="2" t="s">
        <v>2701</v>
      </c>
      <c r="C117" s="4" t="s">
        <v>140</v>
      </c>
      <c r="D117" s="2" t="s">
        <v>261</v>
      </c>
      <c r="E117" s="2" t="s">
        <v>600</v>
      </c>
      <c r="F117" s="5">
        <v>348036</v>
      </c>
      <c r="G117" s="5">
        <v>602.79999999999995</v>
      </c>
      <c r="H117" s="5">
        <v>0.06</v>
      </c>
    </row>
    <row r="118" spans="2:8" x14ac:dyDescent="0.25">
      <c r="B118" s="2" t="s">
        <v>1968</v>
      </c>
      <c r="C118" s="4" t="s">
        <v>140</v>
      </c>
      <c r="D118" s="2" t="s">
        <v>371</v>
      </c>
      <c r="E118" s="2" t="s">
        <v>400</v>
      </c>
      <c r="F118" s="5">
        <v>189000</v>
      </c>
      <c r="G118" s="5">
        <v>600.08000000000004</v>
      </c>
      <c r="H118" s="5">
        <v>0.06</v>
      </c>
    </row>
    <row r="119" spans="2:8" x14ac:dyDescent="0.25">
      <c r="B119" s="2" t="s">
        <v>3016</v>
      </c>
      <c r="C119" s="4" t="s">
        <v>140</v>
      </c>
      <c r="D119" s="2" t="s">
        <v>242</v>
      </c>
      <c r="E119" s="2" t="s">
        <v>1309</v>
      </c>
      <c r="F119" s="5">
        <v>2000</v>
      </c>
      <c r="G119" s="5">
        <v>571.13</v>
      </c>
      <c r="H119" s="5">
        <v>0.06</v>
      </c>
    </row>
    <row r="120" spans="2:8" x14ac:dyDescent="0.25">
      <c r="B120" s="2" t="s">
        <v>2699</v>
      </c>
      <c r="C120" s="4" t="s">
        <v>140</v>
      </c>
      <c r="D120" s="2" t="s">
        <v>250</v>
      </c>
      <c r="E120" s="2" t="s">
        <v>596</v>
      </c>
      <c r="F120" s="5">
        <v>42700</v>
      </c>
      <c r="G120" s="5">
        <v>565.22</v>
      </c>
      <c r="H120" s="5">
        <v>0.06</v>
      </c>
    </row>
    <row r="121" spans="2:8" x14ac:dyDescent="0.25">
      <c r="B121" s="2" t="s">
        <v>2712</v>
      </c>
      <c r="C121" s="4" t="s">
        <v>140</v>
      </c>
      <c r="D121" s="2" t="s">
        <v>278</v>
      </c>
      <c r="E121" s="2" t="s">
        <v>630</v>
      </c>
      <c r="F121" s="5">
        <v>11100</v>
      </c>
      <c r="G121" s="5">
        <v>558.51</v>
      </c>
      <c r="H121" s="5">
        <v>0.06</v>
      </c>
    </row>
    <row r="122" spans="2:8" x14ac:dyDescent="0.25">
      <c r="B122" s="2" t="s">
        <v>2769</v>
      </c>
      <c r="C122" s="4" t="s">
        <v>140</v>
      </c>
      <c r="D122" s="2" t="s">
        <v>273</v>
      </c>
      <c r="E122" s="2" t="s">
        <v>750</v>
      </c>
      <c r="F122" s="5">
        <v>105000</v>
      </c>
      <c r="G122" s="5">
        <v>528.41</v>
      </c>
      <c r="H122" s="5">
        <v>0.05</v>
      </c>
    </row>
    <row r="123" spans="2:8" x14ac:dyDescent="0.25">
      <c r="B123" s="2" t="s">
        <v>2710</v>
      </c>
      <c r="C123" s="4" t="s">
        <v>140</v>
      </c>
      <c r="D123" s="2" t="s">
        <v>445</v>
      </c>
      <c r="E123" s="2" t="s">
        <v>617</v>
      </c>
      <c r="F123" s="5">
        <v>75000</v>
      </c>
      <c r="G123" s="5">
        <v>493.95</v>
      </c>
      <c r="H123" s="5">
        <v>0.05</v>
      </c>
    </row>
    <row r="124" spans="2:8" x14ac:dyDescent="0.25">
      <c r="B124" s="2" t="s">
        <v>2812</v>
      </c>
      <c r="C124" s="4" t="s">
        <v>140</v>
      </c>
      <c r="D124" s="2" t="s">
        <v>261</v>
      </c>
      <c r="E124" s="2" t="s">
        <v>800</v>
      </c>
      <c r="F124" s="5">
        <v>76000</v>
      </c>
      <c r="G124" s="5">
        <v>475.46</v>
      </c>
      <c r="H124" s="5">
        <v>0.05</v>
      </c>
    </row>
    <row r="125" spans="2:8" x14ac:dyDescent="0.25">
      <c r="B125" s="2" t="s">
        <v>2815</v>
      </c>
      <c r="C125" s="4" t="s">
        <v>140</v>
      </c>
      <c r="D125" s="2" t="s">
        <v>327</v>
      </c>
      <c r="E125" s="2" t="s">
        <v>803</v>
      </c>
      <c r="F125" s="5">
        <v>1200</v>
      </c>
      <c r="G125" s="5">
        <v>447.77</v>
      </c>
      <c r="H125" s="5">
        <v>0.05</v>
      </c>
    </row>
    <row r="126" spans="2:8" x14ac:dyDescent="0.25">
      <c r="B126" s="2" t="s">
        <v>3017</v>
      </c>
      <c r="C126" s="4" t="s">
        <v>140</v>
      </c>
      <c r="D126" s="2" t="s">
        <v>396</v>
      </c>
      <c r="E126" s="2" t="s">
        <v>1310</v>
      </c>
      <c r="F126" s="5">
        <v>20300</v>
      </c>
      <c r="G126" s="5">
        <v>406.27</v>
      </c>
      <c r="H126" s="5">
        <v>0.04</v>
      </c>
    </row>
    <row r="127" spans="2:8" x14ac:dyDescent="0.25">
      <c r="B127" s="2" t="s">
        <v>3441</v>
      </c>
      <c r="C127" s="4" t="s">
        <v>140</v>
      </c>
      <c r="D127" s="2" t="s">
        <v>244</v>
      </c>
      <c r="E127" s="2" t="s">
        <v>670</v>
      </c>
      <c r="F127" s="5">
        <v>33600</v>
      </c>
      <c r="G127" s="5">
        <v>405.77</v>
      </c>
      <c r="H127" s="5">
        <v>0.04</v>
      </c>
    </row>
    <row r="128" spans="2:8" x14ac:dyDescent="0.25">
      <c r="B128" s="2" t="s">
        <v>1960</v>
      </c>
      <c r="C128" s="4" t="s">
        <v>140</v>
      </c>
      <c r="D128" s="2" t="s">
        <v>246</v>
      </c>
      <c r="E128" s="2" t="s">
        <v>431</v>
      </c>
      <c r="F128" s="5">
        <v>9100</v>
      </c>
      <c r="G128" s="5">
        <v>395.23</v>
      </c>
      <c r="H128" s="5">
        <v>0.04</v>
      </c>
    </row>
    <row r="129" spans="2:8" x14ac:dyDescent="0.25">
      <c r="B129" s="2" t="s">
        <v>3018</v>
      </c>
      <c r="C129" s="4" t="s">
        <v>140</v>
      </c>
      <c r="D129" s="2" t="s">
        <v>242</v>
      </c>
      <c r="E129" s="2" t="s">
        <v>1311</v>
      </c>
      <c r="F129" s="5">
        <v>8750</v>
      </c>
      <c r="G129" s="5">
        <v>381.8</v>
      </c>
      <c r="H129" s="5">
        <v>0.04</v>
      </c>
    </row>
    <row r="130" spans="2:8" x14ac:dyDescent="0.25">
      <c r="B130" s="2" t="s">
        <v>2733</v>
      </c>
      <c r="C130" s="4" t="s">
        <v>140</v>
      </c>
      <c r="D130" s="2" t="s">
        <v>288</v>
      </c>
      <c r="E130" s="2" t="s">
        <v>675</v>
      </c>
      <c r="F130" s="5">
        <v>5875</v>
      </c>
      <c r="G130" s="5">
        <v>373.24</v>
      </c>
      <c r="H130" s="5">
        <v>0.04</v>
      </c>
    </row>
    <row r="131" spans="2:8" x14ac:dyDescent="0.25">
      <c r="B131" s="2" t="s">
        <v>2738</v>
      </c>
      <c r="C131" s="4" t="s">
        <v>140</v>
      </c>
      <c r="D131" s="2" t="s">
        <v>419</v>
      </c>
      <c r="E131" s="2" t="s">
        <v>695</v>
      </c>
      <c r="F131" s="5">
        <v>205000</v>
      </c>
      <c r="G131" s="5">
        <v>360.6</v>
      </c>
      <c r="H131" s="5">
        <v>0.04</v>
      </c>
    </row>
    <row r="132" spans="2:8" x14ac:dyDescent="0.25">
      <c r="B132" s="2" t="s">
        <v>2554</v>
      </c>
      <c r="C132" s="4" t="s">
        <v>140</v>
      </c>
      <c r="D132" s="2" t="s">
        <v>238</v>
      </c>
      <c r="E132" s="2" t="s">
        <v>239</v>
      </c>
      <c r="F132" s="5">
        <v>245</v>
      </c>
      <c r="G132" s="5">
        <v>349.31</v>
      </c>
      <c r="H132" s="5">
        <v>0.04</v>
      </c>
    </row>
    <row r="133" spans="2:8" x14ac:dyDescent="0.25">
      <c r="B133" s="2" t="s">
        <v>2685</v>
      </c>
      <c r="C133" s="4" t="s">
        <v>140</v>
      </c>
      <c r="D133" s="2" t="s">
        <v>581</v>
      </c>
      <c r="E133" s="2" t="s">
        <v>582</v>
      </c>
      <c r="F133" s="5">
        <v>157500</v>
      </c>
      <c r="G133" s="5">
        <v>346.26</v>
      </c>
      <c r="H133" s="5">
        <v>0.04</v>
      </c>
    </row>
    <row r="134" spans="2:8" x14ac:dyDescent="0.25">
      <c r="B134" s="2" t="s">
        <v>2690</v>
      </c>
      <c r="C134" s="4" t="s">
        <v>140</v>
      </c>
      <c r="D134" s="2" t="s">
        <v>248</v>
      </c>
      <c r="E134" s="2" t="s">
        <v>587</v>
      </c>
      <c r="F134" s="5">
        <v>6200</v>
      </c>
      <c r="G134" s="5">
        <v>309.76</v>
      </c>
      <c r="H134" s="5">
        <v>0.03</v>
      </c>
    </row>
    <row r="135" spans="2:8" x14ac:dyDescent="0.25">
      <c r="B135" s="2" t="s">
        <v>2734</v>
      </c>
      <c r="C135" s="4" t="s">
        <v>140</v>
      </c>
      <c r="D135" s="2" t="s">
        <v>273</v>
      </c>
      <c r="E135" s="2" t="s">
        <v>676</v>
      </c>
      <c r="F135" s="5">
        <v>20250</v>
      </c>
      <c r="G135" s="5">
        <v>283.73</v>
      </c>
      <c r="H135" s="5">
        <v>0.03</v>
      </c>
    </row>
    <row r="136" spans="2:8" x14ac:dyDescent="0.25">
      <c r="B136" s="2" t="s">
        <v>3019</v>
      </c>
      <c r="C136" s="4" t="s">
        <v>140</v>
      </c>
      <c r="D136" s="2" t="s">
        <v>288</v>
      </c>
      <c r="E136" s="2" t="s">
        <v>1312</v>
      </c>
      <c r="F136" s="5">
        <v>10800</v>
      </c>
      <c r="G136" s="5">
        <v>271.88</v>
      </c>
      <c r="H136" s="5">
        <v>0.03</v>
      </c>
    </row>
    <row r="137" spans="2:8" x14ac:dyDescent="0.25">
      <c r="B137" s="2" t="s">
        <v>2631</v>
      </c>
      <c r="C137" s="4" t="s">
        <v>140</v>
      </c>
      <c r="D137" s="2" t="s">
        <v>225</v>
      </c>
      <c r="E137" s="2" t="s">
        <v>409</v>
      </c>
      <c r="F137" s="5">
        <v>19800</v>
      </c>
      <c r="G137" s="5">
        <v>264.06</v>
      </c>
      <c r="H137" s="5">
        <v>0.03</v>
      </c>
    </row>
    <row r="138" spans="2:8" x14ac:dyDescent="0.25">
      <c r="B138" s="2" t="s">
        <v>2556</v>
      </c>
      <c r="C138" s="4" t="s">
        <v>140</v>
      </c>
      <c r="D138" s="2" t="s">
        <v>242</v>
      </c>
      <c r="E138" s="2" t="s">
        <v>243</v>
      </c>
      <c r="F138" s="5">
        <v>2300</v>
      </c>
      <c r="G138" s="5">
        <v>233.85</v>
      </c>
      <c r="H138" s="5">
        <v>0.02</v>
      </c>
    </row>
    <row r="139" spans="2:8" x14ac:dyDescent="0.25">
      <c r="B139" s="2" t="s">
        <v>2647</v>
      </c>
      <c r="C139" s="4" t="s">
        <v>140</v>
      </c>
      <c r="D139" s="2" t="s">
        <v>222</v>
      </c>
      <c r="E139" s="2" t="s">
        <v>506</v>
      </c>
      <c r="F139" s="5">
        <v>48600</v>
      </c>
      <c r="G139" s="5">
        <v>225.14</v>
      </c>
      <c r="H139" s="5">
        <v>0.02</v>
      </c>
    </row>
    <row r="140" spans="2:8" x14ac:dyDescent="0.25">
      <c r="B140" s="2" t="s">
        <v>2561</v>
      </c>
      <c r="C140" s="4" t="s">
        <v>140</v>
      </c>
      <c r="D140" s="2" t="s">
        <v>231</v>
      </c>
      <c r="E140" s="2" t="s">
        <v>256</v>
      </c>
      <c r="F140" s="5">
        <v>9000</v>
      </c>
      <c r="G140" s="5">
        <v>223.34</v>
      </c>
      <c r="H140" s="5">
        <v>0.02</v>
      </c>
    </row>
    <row r="141" spans="2:8" x14ac:dyDescent="0.25">
      <c r="B141" s="2" t="s">
        <v>3020</v>
      </c>
      <c r="C141" s="4" t="s">
        <v>140</v>
      </c>
      <c r="D141" s="2" t="s">
        <v>244</v>
      </c>
      <c r="E141" s="2" t="s">
        <v>1313</v>
      </c>
      <c r="F141" s="5">
        <v>281250</v>
      </c>
      <c r="G141" s="5">
        <v>220.36</v>
      </c>
      <c r="H141" s="5">
        <v>0.02</v>
      </c>
    </row>
    <row r="142" spans="2:8" x14ac:dyDescent="0.25">
      <c r="B142" s="2" t="s">
        <v>2663</v>
      </c>
      <c r="C142" s="4" t="s">
        <v>140</v>
      </c>
      <c r="D142" s="2" t="s">
        <v>349</v>
      </c>
      <c r="E142" s="2" t="s">
        <v>527</v>
      </c>
      <c r="F142" s="5">
        <v>17500</v>
      </c>
      <c r="G142" s="5">
        <v>183.73</v>
      </c>
      <c r="H142" s="5">
        <v>0.02</v>
      </c>
    </row>
    <row r="143" spans="2:8" x14ac:dyDescent="0.25">
      <c r="B143" s="2" t="s">
        <v>2619</v>
      </c>
      <c r="C143" s="4" t="s">
        <v>140</v>
      </c>
      <c r="D143" s="2" t="s">
        <v>390</v>
      </c>
      <c r="E143" s="2" t="s">
        <v>391</v>
      </c>
      <c r="F143" s="5">
        <v>15200</v>
      </c>
      <c r="G143" s="5">
        <v>177.95</v>
      </c>
      <c r="H143" s="5">
        <v>0.02</v>
      </c>
    </row>
    <row r="144" spans="2:8" x14ac:dyDescent="0.25">
      <c r="B144" s="2" t="s">
        <v>2833</v>
      </c>
      <c r="C144" s="4" t="s">
        <v>140</v>
      </c>
      <c r="D144" s="2" t="s">
        <v>288</v>
      </c>
      <c r="E144" s="2" t="s">
        <v>847</v>
      </c>
      <c r="F144" s="5">
        <v>22000</v>
      </c>
      <c r="G144" s="5">
        <v>165.11</v>
      </c>
      <c r="H144" s="5">
        <v>0.02</v>
      </c>
    </row>
    <row r="145" spans="2:9" x14ac:dyDescent="0.25">
      <c r="B145" s="2" t="s">
        <v>2819</v>
      </c>
      <c r="C145" s="4" t="s">
        <v>140</v>
      </c>
      <c r="D145" s="2" t="s">
        <v>246</v>
      </c>
      <c r="E145" s="2" t="s">
        <v>809</v>
      </c>
      <c r="F145" s="5">
        <v>8808</v>
      </c>
      <c r="G145" s="5">
        <v>161.22</v>
      </c>
      <c r="H145" s="5">
        <v>0.02</v>
      </c>
    </row>
    <row r="146" spans="2:9" x14ac:dyDescent="0.25">
      <c r="B146" s="2" t="s">
        <v>2632</v>
      </c>
      <c r="C146" s="4" t="s">
        <v>140</v>
      </c>
      <c r="D146" s="2" t="s">
        <v>361</v>
      </c>
      <c r="E146" s="2" t="s">
        <v>410</v>
      </c>
      <c r="F146" s="5">
        <v>14175</v>
      </c>
      <c r="G146" s="5">
        <v>116.04</v>
      </c>
      <c r="H146" s="5">
        <v>0.01</v>
      </c>
    </row>
    <row r="147" spans="2:9" x14ac:dyDescent="0.25">
      <c r="B147" s="2" t="s">
        <v>1980</v>
      </c>
      <c r="C147" s="4" t="s">
        <v>140</v>
      </c>
      <c r="D147" s="2" t="s">
        <v>242</v>
      </c>
      <c r="E147" s="2" t="s">
        <v>270</v>
      </c>
      <c r="F147" s="5">
        <v>4500</v>
      </c>
      <c r="G147" s="5">
        <v>114.49</v>
      </c>
      <c r="H147" s="5">
        <v>0.01</v>
      </c>
    </row>
    <row r="148" spans="2:9" x14ac:dyDescent="0.25">
      <c r="B148" s="2" t="s">
        <v>2720</v>
      </c>
      <c r="C148" s="4" t="s">
        <v>140</v>
      </c>
      <c r="D148" s="2" t="s">
        <v>225</v>
      </c>
      <c r="E148" s="2" t="s">
        <v>640</v>
      </c>
      <c r="F148" s="5">
        <v>3575</v>
      </c>
      <c r="G148" s="5">
        <v>92.9</v>
      </c>
      <c r="H148" s="5">
        <v>0.01</v>
      </c>
    </row>
    <row r="149" spans="2:9" x14ac:dyDescent="0.25">
      <c r="B149" s="2" t="s">
        <v>1958</v>
      </c>
      <c r="C149" s="4" t="s">
        <v>140</v>
      </c>
      <c r="D149" s="2" t="s">
        <v>238</v>
      </c>
      <c r="E149" s="2" t="s">
        <v>260</v>
      </c>
      <c r="F149" s="5">
        <v>25200</v>
      </c>
      <c r="G149" s="5">
        <v>84.41</v>
      </c>
      <c r="H149" s="5">
        <v>0.01</v>
      </c>
    </row>
    <row r="150" spans="2:9" x14ac:dyDescent="0.25">
      <c r="B150" s="2" t="s">
        <v>2559</v>
      </c>
      <c r="C150" s="4" t="s">
        <v>140</v>
      </c>
      <c r="D150" s="2" t="s">
        <v>248</v>
      </c>
      <c r="E150" s="2" t="s">
        <v>249</v>
      </c>
      <c r="F150" s="5">
        <v>1375</v>
      </c>
      <c r="G150" s="5">
        <v>84.17</v>
      </c>
      <c r="H150" s="5">
        <v>0.01</v>
      </c>
    </row>
    <row r="151" spans="2:9" x14ac:dyDescent="0.25">
      <c r="B151" s="2" t="s">
        <v>3021</v>
      </c>
      <c r="C151" s="4" t="s">
        <v>140</v>
      </c>
      <c r="D151" s="2" t="s">
        <v>254</v>
      </c>
      <c r="E151" s="2" t="s">
        <v>1314</v>
      </c>
      <c r="F151" s="5">
        <v>4400</v>
      </c>
      <c r="G151" s="5">
        <v>79.56</v>
      </c>
      <c r="H151" s="5">
        <v>0.01</v>
      </c>
    </row>
    <row r="152" spans="2:9" x14ac:dyDescent="0.25">
      <c r="B152" s="2" t="s">
        <v>2717</v>
      </c>
      <c r="C152" s="4" t="s">
        <v>140</v>
      </c>
      <c r="D152" s="2" t="s">
        <v>225</v>
      </c>
      <c r="E152" s="2" t="s">
        <v>637</v>
      </c>
      <c r="F152" s="5">
        <v>1200</v>
      </c>
      <c r="G152" s="5">
        <v>75</v>
      </c>
      <c r="H152" s="5">
        <v>0.01</v>
      </c>
    </row>
    <row r="153" spans="2:9" x14ac:dyDescent="0.25">
      <c r="B153" s="2" t="s">
        <v>2732</v>
      </c>
      <c r="C153" s="4" t="s">
        <v>140</v>
      </c>
      <c r="D153" s="2" t="s">
        <v>248</v>
      </c>
      <c r="E153" s="2" t="s">
        <v>674</v>
      </c>
      <c r="F153" s="5">
        <v>4550</v>
      </c>
      <c r="G153" s="5">
        <v>61.47</v>
      </c>
      <c r="H153" s="5">
        <v>0.01</v>
      </c>
    </row>
    <row r="154" spans="2:9" x14ac:dyDescent="0.25">
      <c r="B154" s="2" t="s">
        <v>2646</v>
      </c>
      <c r="C154" s="4" t="s">
        <v>140</v>
      </c>
      <c r="D154" s="2" t="s">
        <v>242</v>
      </c>
      <c r="E154" s="2" t="s">
        <v>505</v>
      </c>
      <c r="F154" s="5">
        <v>2385</v>
      </c>
      <c r="G154" s="5">
        <v>51.87</v>
      </c>
      <c r="H154" s="5">
        <v>0.01</v>
      </c>
    </row>
    <row r="155" spans="2:9" x14ac:dyDescent="0.25">
      <c r="B155" s="2" t="s">
        <v>2583</v>
      </c>
      <c r="C155" s="4" t="s">
        <v>140</v>
      </c>
      <c r="D155" s="2" t="s">
        <v>261</v>
      </c>
      <c r="E155" s="2" t="s">
        <v>312</v>
      </c>
      <c r="F155" s="5">
        <v>40000</v>
      </c>
      <c r="G155" s="5">
        <v>47.78</v>
      </c>
      <c r="H155" s="5">
        <v>0</v>
      </c>
      <c r="I155" s="2" t="s">
        <v>754</v>
      </c>
    </row>
    <row r="156" spans="2:9" x14ac:dyDescent="0.25">
      <c r="B156" s="2" t="s">
        <v>3022</v>
      </c>
      <c r="C156" s="4" t="s">
        <v>140</v>
      </c>
      <c r="D156" s="2" t="s">
        <v>290</v>
      </c>
      <c r="E156" s="2" t="s">
        <v>1315</v>
      </c>
      <c r="F156" s="5">
        <v>2400</v>
      </c>
      <c r="G156" s="5">
        <v>35.5</v>
      </c>
      <c r="H156" s="5">
        <v>0</v>
      </c>
      <c r="I156" s="2" t="s">
        <v>754</v>
      </c>
    </row>
    <row r="157" spans="2:9" x14ac:dyDescent="0.25">
      <c r="B157" s="2" t="s">
        <v>1947</v>
      </c>
      <c r="C157" s="4" t="s">
        <v>140</v>
      </c>
      <c r="D157" s="2" t="s">
        <v>238</v>
      </c>
      <c r="E157" s="2" t="s">
        <v>440</v>
      </c>
      <c r="F157" s="5">
        <v>100</v>
      </c>
      <c r="G157" s="5">
        <v>23.57</v>
      </c>
      <c r="H157" s="5">
        <v>0</v>
      </c>
      <c r="I157" s="2" t="s">
        <v>754</v>
      </c>
    </row>
    <row r="158" spans="2:9" x14ac:dyDescent="0.25">
      <c r="B158" s="2" t="s">
        <v>2718</v>
      </c>
      <c r="C158" s="4" t="s">
        <v>140</v>
      </c>
      <c r="D158" s="2" t="s">
        <v>278</v>
      </c>
      <c r="E158" s="2" t="s">
        <v>638</v>
      </c>
      <c r="F158" s="5">
        <v>600</v>
      </c>
      <c r="G158" s="5">
        <v>15.13</v>
      </c>
      <c r="H158" s="5">
        <v>0</v>
      </c>
      <c r="I158" s="2" t="s">
        <v>754</v>
      </c>
    </row>
    <row r="159" spans="2:9" x14ac:dyDescent="0.25">
      <c r="B159" s="2" t="s">
        <v>2624</v>
      </c>
      <c r="C159" s="4" t="s">
        <v>140</v>
      </c>
      <c r="D159" s="2" t="s">
        <v>248</v>
      </c>
      <c r="E159" s="2" t="s">
        <v>399</v>
      </c>
      <c r="F159" s="5">
        <v>700</v>
      </c>
      <c r="G159" s="5">
        <v>9.93</v>
      </c>
      <c r="H159" s="5">
        <v>0</v>
      </c>
      <c r="I159" s="2" t="s">
        <v>754</v>
      </c>
    </row>
    <row r="160" spans="2:9" x14ac:dyDescent="0.25">
      <c r="B160" s="2" t="s">
        <v>2826</v>
      </c>
      <c r="C160" s="4" t="s">
        <v>140</v>
      </c>
      <c r="D160" s="2" t="s">
        <v>704</v>
      </c>
      <c r="E160" s="2" t="s">
        <v>826</v>
      </c>
      <c r="F160" s="5">
        <v>350</v>
      </c>
      <c r="G160" s="5">
        <v>8.99</v>
      </c>
      <c r="H160" s="5">
        <v>0</v>
      </c>
      <c r="I160" s="2" t="s">
        <v>754</v>
      </c>
    </row>
    <row r="161" spans="2:9" x14ac:dyDescent="0.25">
      <c r="B161" s="2" t="s">
        <v>1964</v>
      </c>
      <c r="C161" s="4" t="s">
        <v>140</v>
      </c>
      <c r="D161" s="2" t="s">
        <v>220</v>
      </c>
      <c r="E161" s="2" t="s">
        <v>224</v>
      </c>
      <c r="F161" s="5">
        <v>700</v>
      </c>
      <c r="G161" s="5">
        <v>7.2</v>
      </c>
      <c r="H161" s="5">
        <v>0</v>
      </c>
      <c r="I161" s="2" t="s">
        <v>754</v>
      </c>
    </row>
    <row r="162" spans="2:9" x14ac:dyDescent="0.25">
      <c r="B162" s="2" t="s">
        <v>2579</v>
      </c>
      <c r="C162" s="4" t="s">
        <v>140</v>
      </c>
      <c r="D162" s="2" t="s">
        <v>290</v>
      </c>
      <c r="E162" s="2" t="s">
        <v>291</v>
      </c>
      <c r="F162" s="5">
        <v>1375</v>
      </c>
      <c r="G162" s="5">
        <v>5.92</v>
      </c>
      <c r="H162" s="5">
        <v>0</v>
      </c>
      <c r="I162" s="2" t="s">
        <v>754</v>
      </c>
    </row>
    <row r="163" spans="2:9" x14ac:dyDescent="0.25">
      <c r="B163" s="3" t="s">
        <v>2781</v>
      </c>
      <c r="C163" s="4" t="s">
        <v>140</v>
      </c>
      <c r="D163" s="2" t="s">
        <v>396</v>
      </c>
      <c r="E163" s="2" t="s">
        <v>401</v>
      </c>
      <c r="F163" s="5">
        <v>-50</v>
      </c>
      <c r="G163" s="5">
        <v>-5.16</v>
      </c>
      <c r="H163" s="5">
        <v>0</v>
      </c>
    </row>
    <row r="164" spans="2:9" x14ac:dyDescent="0.25">
      <c r="B164" s="2" t="s">
        <v>3023</v>
      </c>
      <c r="C164" s="4" t="s">
        <v>140</v>
      </c>
      <c r="D164" s="2" t="s">
        <v>242</v>
      </c>
      <c r="E164" s="2" t="s">
        <v>510</v>
      </c>
      <c r="F164" s="5">
        <v>-250</v>
      </c>
      <c r="G164" s="5">
        <v>-5.77</v>
      </c>
      <c r="H164" s="5">
        <v>0</v>
      </c>
    </row>
    <row r="165" spans="2:9" x14ac:dyDescent="0.25">
      <c r="B165" s="2" t="s">
        <v>3024</v>
      </c>
      <c r="C165" s="4" t="s">
        <v>140</v>
      </c>
      <c r="D165" s="2" t="s">
        <v>290</v>
      </c>
      <c r="E165" s="2" t="s">
        <v>291</v>
      </c>
      <c r="F165" s="5">
        <v>-1375</v>
      </c>
      <c r="G165" s="5">
        <v>-5.95</v>
      </c>
      <c r="H165" s="5">
        <v>0</v>
      </c>
    </row>
    <row r="166" spans="2:9" x14ac:dyDescent="0.25">
      <c r="B166" s="2" t="s">
        <v>3025</v>
      </c>
      <c r="C166" s="4" t="s">
        <v>140</v>
      </c>
      <c r="D166" s="2" t="s">
        <v>263</v>
      </c>
      <c r="E166" s="2" t="s">
        <v>452</v>
      </c>
      <c r="F166" s="5">
        <v>-250</v>
      </c>
      <c r="G166" s="5">
        <v>-6.41</v>
      </c>
      <c r="H166" s="5">
        <v>0</v>
      </c>
    </row>
    <row r="167" spans="2:9" x14ac:dyDescent="0.25">
      <c r="B167" s="2" t="s">
        <v>2774</v>
      </c>
      <c r="C167" s="4" t="s">
        <v>140</v>
      </c>
      <c r="D167" s="2" t="s">
        <v>225</v>
      </c>
      <c r="E167" s="2" t="s">
        <v>228</v>
      </c>
      <c r="F167" s="5">
        <v>-175</v>
      </c>
      <c r="G167" s="5">
        <v>-6.76</v>
      </c>
      <c r="H167" s="5">
        <v>0</v>
      </c>
    </row>
    <row r="168" spans="2:9" x14ac:dyDescent="0.25">
      <c r="B168" s="2" t="s">
        <v>2784</v>
      </c>
      <c r="C168" s="4" t="s">
        <v>140</v>
      </c>
      <c r="D168" s="2" t="s">
        <v>220</v>
      </c>
      <c r="E168" s="2" t="s">
        <v>224</v>
      </c>
      <c r="F168" s="5">
        <v>-700</v>
      </c>
      <c r="G168" s="5">
        <v>-7.24</v>
      </c>
      <c r="H168" s="5">
        <v>0</v>
      </c>
    </row>
    <row r="169" spans="2:9" x14ac:dyDescent="0.25">
      <c r="B169" s="2" t="s">
        <v>2937</v>
      </c>
      <c r="C169" s="4" t="s">
        <v>140</v>
      </c>
      <c r="D169" s="2" t="s">
        <v>225</v>
      </c>
      <c r="E169" s="2" t="s">
        <v>409</v>
      </c>
      <c r="F169" s="5">
        <v>-600</v>
      </c>
      <c r="G169" s="5">
        <v>-8.09</v>
      </c>
      <c r="H169" s="5">
        <v>0</v>
      </c>
    </row>
    <row r="170" spans="2:9" x14ac:dyDescent="0.25">
      <c r="B170" s="2" t="s">
        <v>2782</v>
      </c>
      <c r="C170" s="4" t="s">
        <v>140</v>
      </c>
      <c r="D170" s="2" t="s">
        <v>520</v>
      </c>
      <c r="E170" s="2" t="s">
        <v>521</v>
      </c>
      <c r="F170" s="5">
        <v>-1400</v>
      </c>
      <c r="G170" s="5">
        <v>-8.1999999999999993</v>
      </c>
      <c r="H170" s="5">
        <v>0</v>
      </c>
    </row>
    <row r="171" spans="2:9" x14ac:dyDescent="0.25">
      <c r="B171" s="2" t="s">
        <v>3026</v>
      </c>
      <c r="C171" s="4" t="s">
        <v>140</v>
      </c>
      <c r="D171" s="2" t="s">
        <v>704</v>
      </c>
      <c r="E171" s="2" t="s">
        <v>826</v>
      </c>
      <c r="F171" s="5">
        <v>-350</v>
      </c>
      <c r="G171" s="5">
        <v>-9.06</v>
      </c>
      <c r="H171" s="5">
        <v>0</v>
      </c>
    </row>
    <row r="172" spans="2:9" x14ac:dyDescent="0.25">
      <c r="B172" s="2" t="s">
        <v>3027</v>
      </c>
      <c r="C172" s="4" t="s">
        <v>140</v>
      </c>
      <c r="D172" s="2" t="s">
        <v>361</v>
      </c>
      <c r="E172" s="2" t="s">
        <v>509</v>
      </c>
      <c r="F172" s="5">
        <v>-1250</v>
      </c>
      <c r="G172" s="5">
        <v>-9.61</v>
      </c>
      <c r="H172" s="5">
        <v>0</v>
      </c>
    </row>
    <row r="173" spans="2:9" x14ac:dyDescent="0.25">
      <c r="B173" s="2" t="s">
        <v>763</v>
      </c>
      <c r="C173" s="4" t="s">
        <v>140</v>
      </c>
      <c r="D173" s="2" t="s">
        <v>220</v>
      </c>
      <c r="E173" s="2" t="s">
        <v>393</v>
      </c>
      <c r="F173" s="5">
        <v>-1500</v>
      </c>
      <c r="G173" s="5">
        <v>-9.75</v>
      </c>
      <c r="H173" s="5">
        <v>0</v>
      </c>
    </row>
    <row r="174" spans="2:9" x14ac:dyDescent="0.25">
      <c r="B174" s="2" t="s">
        <v>3028</v>
      </c>
      <c r="C174" s="4" t="s">
        <v>140</v>
      </c>
      <c r="D174" s="2" t="s">
        <v>248</v>
      </c>
      <c r="E174" s="2" t="s">
        <v>399</v>
      </c>
      <c r="F174" s="5">
        <v>-700</v>
      </c>
      <c r="G174" s="5">
        <v>-9.91</v>
      </c>
      <c r="H174" s="5">
        <v>0</v>
      </c>
    </row>
    <row r="175" spans="2:9" x14ac:dyDescent="0.25">
      <c r="B175" s="2" t="s">
        <v>3029</v>
      </c>
      <c r="C175" s="4" t="s">
        <v>140</v>
      </c>
      <c r="D175" s="2" t="s">
        <v>278</v>
      </c>
      <c r="E175" s="2" t="s">
        <v>638</v>
      </c>
      <c r="F175" s="5">
        <v>-600</v>
      </c>
      <c r="G175" s="5">
        <v>-15.18</v>
      </c>
      <c r="H175" s="5">
        <v>0</v>
      </c>
    </row>
    <row r="176" spans="2:9" x14ac:dyDescent="0.25">
      <c r="B176" s="2" t="s">
        <v>3030</v>
      </c>
      <c r="C176" s="4" t="s">
        <v>140</v>
      </c>
      <c r="D176" s="2" t="s">
        <v>361</v>
      </c>
      <c r="E176" s="2" t="s">
        <v>410</v>
      </c>
      <c r="F176" s="5">
        <v>-2700</v>
      </c>
      <c r="G176" s="5">
        <v>-22.37</v>
      </c>
      <c r="H176" s="5">
        <v>0</v>
      </c>
    </row>
    <row r="177" spans="2:8" x14ac:dyDescent="0.25">
      <c r="B177" s="2" t="s">
        <v>2933</v>
      </c>
      <c r="C177" s="4" t="s">
        <v>140</v>
      </c>
      <c r="D177" s="2" t="s">
        <v>254</v>
      </c>
      <c r="E177" s="2" t="s">
        <v>255</v>
      </c>
      <c r="F177" s="5">
        <v>-2100</v>
      </c>
      <c r="G177" s="5">
        <v>-23.16</v>
      </c>
      <c r="H177" s="5">
        <v>0</v>
      </c>
    </row>
    <row r="178" spans="2:8" x14ac:dyDescent="0.25">
      <c r="B178" s="2" t="s">
        <v>3031</v>
      </c>
      <c r="C178" s="4" t="s">
        <v>140</v>
      </c>
      <c r="D178" s="2" t="s">
        <v>238</v>
      </c>
      <c r="E178" s="2" t="s">
        <v>440</v>
      </c>
      <c r="F178" s="5">
        <v>-100</v>
      </c>
      <c r="G178" s="5">
        <v>-23.6</v>
      </c>
      <c r="H178" s="5">
        <v>0</v>
      </c>
    </row>
    <row r="179" spans="2:8" x14ac:dyDescent="0.25">
      <c r="B179" s="2" t="s">
        <v>3032</v>
      </c>
      <c r="C179" s="4" t="s">
        <v>140</v>
      </c>
      <c r="D179" s="2" t="s">
        <v>419</v>
      </c>
      <c r="E179" s="2" t="s">
        <v>608</v>
      </c>
      <c r="F179" s="5">
        <v>-825</v>
      </c>
      <c r="G179" s="5">
        <v>-24.98</v>
      </c>
      <c r="H179" s="5">
        <v>0</v>
      </c>
    </row>
    <row r="180" spans="2:8" x14ac:dyDescent="0.25">
      <c r="B180" s="2" t="s">
        <v>3033</v>
      </c>
      <c r="C180" s="4" t="s">
        <v>140</v>
      </c>
      <c r="D180" s="2" t="s">
        <v>248</v>
      </c>
      <c r="E180" s="2" t="s">
        <v>802</v>
      </c>
      <c r="F180" s="5">
        <v>-10000</v>
      </c>
      <c r="G180" s="5">
        <v>-27.19</v>
      </c>
      <c r="H180" s="5">
        <v>0</v>
      </c>
    </row>
    <row r="181" spans="2:8" x14ac:dyDescent="0.25">
      <c r="B181" s="2" t="s">
        <v>2938</v>
      </c>
      <c r="C181" s="4" t="s">
        <v>140</v>
      </c>
      <c r="D181" s="2" t="s">
        <v>220</v>
      </c>
      <c r="E181" s="2" t="s">
        <v>405</v>
      </c>
      <c r="F181" s="5">
        <v>-2000</v>
      </c>
      <c r="G181" s="5">
        <v>-31.15</v>
      </c>
      <c r="H181" s="5">
        <v>0</v>
      </c>
    </row>
    <row r="182" spans="2:8" x14ac:dyDescent="0.25">
      <c r="B182" s="2" t="s">
        <v>3034</v>
      </c>
      <c r="C182" s="4" t="s">
        <v>140</v>
      </c>
      <c r="D182" s="2" t="s">
        <v>252</v>
      </c>
      <c r="E182" s="2" t="s">
        <v>522</v>
      </c>
      <c r="F182" s="5">
        <v>-8000</v>
      </c>
      <c r="G182" s="5">
        <v>-32.020000000000003</v>
      </c>
      <c r="H182" s="5">
        <v>0</v>
      </c>
    </row>
    <row r="183" spans="2:8" x14ac:dyDescent="0.25">
      <c r="B183" s="2" t="s">
        <v>3035</v>
      </c>
      <c r="C183" s="4" t="s">
        <v>140</v>
      </c>
      <c r="D183" s="2" t="s">
        <v>248</v>
      </c>
      <c r="E183" s="2" t="s">
        <v>886</v>
      </c>
      <c r="F183" s="5">
        <v>-4500</v>
      </c>
      <c r="G183" s="5">
        <v>-34.76</v>
      </c>
      <c r="H183" s="5">
        <v>0</v>
      </c>
    </row>
    <row r="184" spans="2:8" x14ac:dyDescent="0.25">
      <c r="B184" s="2" t="s">
        <v>3036</v>
      </c>
      <c r="C184" s="4" t="s">
        <v>140</v>
      </c>
      <c r="D184" s="2" t="s">
        <v>290</v>
      </c>
      <c r="E184" s="2" t="s">
        <v>1315</v>
      </c>
      <c r="F184" s="5">
        <v>-2400</v>
      </c>
      <c r="G184" s="5">
        <v>-35.43</v>
      </c>
      <c r="H184" s="5">
        <v>0</v>
      </c>
    </row>
    <row r="185" spans="2:8" x14ac:dyDescent="0.25">
      <c r="B185" s="2" t="s">
        <v>3037</v>
      </c>
      <c r="C185" s="4" t="s">
        <v>140</v>
      </c>
      <c r="D185" s="2" t="s">
        <v>263</v>
      </c>
      <c r="E185" s="2" t="s">
        <v>1303</v>
      </c>
      <c r="F185" s="5">
        <v>-5200</v>
      </c>
      <c r="G185" s="5">
        <v>-39.57</v>
      </c>
      <c r="H185" s="5">
        <v>0</v>
      </c>
    </row>
    <row r="186" spans="2:8" x14ac:dyDescent="0.25">
      <c r="B186" s="2" t="s">
        <v>3038</v>
      </c>
      <c r="C186" s="4" t="s">
        <v>140</v>
      </c>
      <c r="D186" s="2" t="s">
        <v>280</v>
      </c>
      <c r="E186" s="2" t="s">
        <v>631</v>
      </c>
      <c r="F186" s="5">
        <v>-4375</v>
      </c>
      <c r="G186" s="5">
        <v>-43.39</v>
      </c>
      <c r="H186" s="5">
        <v>0</v>
      </c>
    </row>
    <row r="187" spans="2:8" x14ac:dyDescent="0.25">
      <c r="B187" s="2" t="s">
        <v>3039</v>
      </c>
      <c r="C187" s="4" t="s">
        <v>140</v>
      </c>
      <c r="D187" s="2" t="s">
        <v>261</v>
      </c>
      <c r="E187" s="2" t="s">
        <v>312</v>
      </c>
      <c r="F187" s="5">
        <v>-40000</v>
      </c>
      <c r="G187" s="5">
        <v>-47.98</v>
      </c>
      <c r="H187" s="5">
        <v>0</v>
      </c>
    </row>
    <row r="188" spans="2:8" x14ac:dyDescent="0.25">
      <c r="B188" s="2" t="s">
        <v>2942</v>
      </c>
      <c r="C188" s="4" t="s">
        <v>140</v>
      </c>
      <c r="D188" s="2" t="s">
        <v>242</v>
      </c>
      <c r="E188" s="2" t="s">
        <v>505</v>
      </c>
      <c r="F188" s="5">
        <v>-2385</v>
      </c>
      <c r="G188" s="5">
        <v>-52.01</v>
      </c>
      <c r="H188" s="5">
        <v>-0.01</v>
      </c>
    </row>
    <row r="189" spans="2:8" x14ac:dyDescent="0.25">
      <c r="B189" s="2" t="s">
        <v>2760</v>
      </c>
      <c r="C189" s="4" t="s">
        <v>140</v>
      </c>
      <c r="D189" s="2" t="s">
        <v>419</v>
      </c>
      <c r="E189" s="2" t="s">
        <v>695</v>
      </c>
      <c r="F189" s="5">
        <v>-30000</v>
      </c>
      <c r="G189" s="5">
        <v>-53.51</v>
      </c>
      <c r="H189" s="5">
        <v>-0.01</v>
      </c>
    </row>
    <row r="190" spans="2:8" x14ac:dyDescent="0.25">
      <c r="B190" s="2" t="s">
        <v>3040</v>
      </c>
      <c r="C190" s="4" t="s">
        <v>140</v>
      </c>
      <c r="D190" s="2" t="s">
        <v>229</v>
      </c>
      <c r="E190" s="2" t="s">
        <v>718</v>
      </c>
      <c r="F190" s="5">
        <v>-4500</v>
      </c>
      <c r="G190" s="5">
        <v>-58.9</v>
      </c>
      <c r="H190" s="5">
        <v>-0.01</v>
      </c>
    </row>
    <row r="191" spans="2:8" x14ac:dyDescent="0.25">
      <c r="B191" s="2" t="s">
        <v>2924</v>
      </c>
      <c r="C191" s="4" t="s">
        <v>140</v>
      </c>
      <c r="D191" s="2" t="s">
        <v>248</v>
      </c>
      <c r="E191" s="2" t="s">
        <v>674</v>
      </c>
      <c r="F191" s="5">
        <v>-4550</v>
      </c>
      <c r="G191" s="5">
        <v>-61.72</v>
      </c>
      <c r="H191" s="5">
        <v>-0.01</v>
      </c>
    </row>
    <row r="192" spans="2:8" x14ac:dyDescent="0.25">
      <c r="B192" s="2" t="s">
        <v>3041</v>
      </c>
      <c r="C192" s="4" t="s">
        <v>140</v>
      </c>
      <c r="D192" s="2" t="s">
        <v>240</v>
      </c>
      <c r="E192" s="2" t="s">
        <v>751</v>
      </c>
      <c r="F192" s="5">
        <v>-1375</v>
      </c>
      <c r="G192" s="5">
        <v>-65.16</v>
      </c>
      <c r="H192" s="5">
        <v>-0.01</v>
      </c>
    </row>
    <row r="193" spans="2:8" x14ac:dyDescent="0.25">
      <c r="B193" s="2" t="s">
        <v>3042</v>
      </c>
      <c r="C193" s="4" t="s">
        <v>140</v>
      </c>
      <c r="D193" s="2" t="s">
        <v>246</v>
      </c>
      <c r="E193" s="2" t="s">
        <v>588</v>
      </c>
      <c r="F193" s="5">
        <v>-6000</v>
      </c>
      <c r="G193" s="5">
        <v>-75.010000000000005</v>
      </c>
      <c r="H193" s="5">
        <v>-0.01</v>
      </c>
    </row>
    <row r="194" spans="2:8" x14ac:dyDescent="0.25">
      <c r="B194" s="2" t="s">
        <v>3043</v>
      </c>
      <c r="C194" s="4" t="s">
        <v>140</v>
      </c>
      <c r="D194" s="2" t="s">
        <v>225</v>
      </c>
      <c r="E194" s="2" t="s">
        <v>637</v>
      </c>
      <c r="F194" s="5">
        <v>-1200</v>
      </c>
      <c r="G194" s="5">
        <v>-75.33</v>
      </c>
      <c r="H194" s="5">
        <v>-0.01</v>
      </c>
    </row>
    <row r="195" spans="2:8" x14ac:dyDescent="0.25">
      <c r="B195" s="2" t="s">
        <v>3044</v>
      </c>
      <c r="C195" s="4" t="s">
        <v>140</v>
      </c>
      <c r="D195" s="2" t="s">
        <v>254</v>
      </c>
      <c r="E195" s="2" t="s">
        <v>1314</v>
      </c>
      <c r="F195" s="5">
        <v>-4400</v>
      </c>
      <c r="G195" s="5">
        <v>-79.91</v>
      </c>
      <c r="H195" s="5">
        <v>-0.01</v>
      </c>
    </row>
    <row r="196" spans="2:8" x14ac:dyDescent="0.25">
      <c r="B196" s="2" t="s">
        <v>2878</v>
      </c>
      <c r="C196" s="4" t="s">
        <v>140</v>
      </c>
      <c r="D196" s="2" t="s">
        <v>248</v>
      </c>
      <c r="E196" s="2" t="s">
        <v>249</v>
      </c>
      <c r="F196" s="5">
        <v>-1375</v>
      </c>
      <c r="G196" s="5">
        <v>-84.53</v>
      </c>
      <c r="H196" s="5">
        <v>-0.01</v>
      </c>
    </row>
    <row r="197" spans="2:8" x14ac:dyDescent="0.25">
      <c r="B197" s="2" t="s">
        <v>3045</v>
      </c>
      <c r="C197" s="4" t="s">
        <v>140</v>
      </c>
      <c r="D197" s="2" t="s">
        <v>238</v>
      </c>
      <c r="E197" s="2" t="s">
        <v>260</v>
      </c>
      <c r="F197" s="5">
        <v>-25200</v>
      </c>
      <c r="G197" s="5">
        <v>-85.67</v>
      </c>
      <c r="H197" s="5">
        <v>-0.01</v>
      </c>
    </row>
    <row r="198" spans="2:8" x14ac:dyDescent="0.25">
      <c r="B198" s="2" t="s">
        <v>3046</v>
      </c>
      <c r="C198" s="4" t="s">
        <v>140</v>
      </c>
      <c r="D198" s="2" t="s">
        <v>261</v>
      </c>
      <c r="E198" s="2" t="s">
        <v>600</v>
      </c>
      <c r="F198" s="5">
        <v>-49082</v>
      </c>
      <c r="G198" s="5">
        <v>-86.26</v>
      </c>
      <c r="H198" s="5">
        <v>-0.01</v>
      </c>
    </row>
    <row r="199" spans="2:8" x14ac:dyDescent="0.25">
      <c r="B199" s="2" t="s">
        <v>3047</v>
      </c>
      <c r="C199" s="4" t="s">
        <v>140</v>
      </c>
      <c r="D199" s="2" t="s">
        <v>273</v>
      </c>
      <c r="E199" s="2" t="s">
        <v>287</v>
      </c>
      <c r="F199" s="5">
        <v>-15400</v>
      </c>
      <c r="G199" s="5">
        <v>-90.08</v>
      </c>
      <c r="H199" s="5">
        <v>-0.01</v>
      </c>
    </row>
    <row r="200" spans="2:8" x14ac:dyDescent="0.25">
      <c r="B200" s="2" t="s">
        <v>3048</v>
      </c>
      <c r="C200" s="4" t="s">
        <v>140</v>
      </c>
      <c r="D200" s="2" t="s">
        <v>225</v>
      </c>
      <c r="E200" s="2" t="s">
        <v>640</v>
      </c>
      <c r="F200" s="5">
        <v>-3575</v>
      </c>
      <c r="G200" s="5">
        <v>-92.87</v>
      </c>
      <c r="H200" s="5">
        <v>-0.01</v>
      </c>
    </row>
    <row r="201" spans="2:8" x14ac:dyDescent="0.25">
      <c r="B201" s="2" t="s">
        <v>3030</v>
      </c>
      <c r="C201" s="4" t="s">
        <v>140</v>
      </c>
      <c r="D201" s="2" t="s">
        <v>361</v>
      </c>
      <c r="E201" s="2" t="s">
        <v>410</v>
      </c>
      <c r="F201" s="5">
        <v>-11475</v>
      </c>
      <c r="G201" s="5">
        <v>-94.38</v>
      </c>
      <c r="H201" s="5">
        <v>-0.01</v>
      </c>
    </row>
    <row r="202" spans="2:8" x14ac:dyDescent="0.25">
      <c r="B202" s="2" t="s">
        <v>3049</v>
      </c>
      <c r="C202" s="4" t="s">
        <v>140</v>
      </c>
      <c r="D202" s="2" t="s">
        <v>246</v>
      </c>
      <c r="E202" s="2" t="s">
        <v>431</v>
      </c>
      <c r="F202" s="5">
        <v>-2600</v>
      </c>
      <c r="G202" s="5">
        <v>-114.62</v>
      </c>
      <c r="H202" s="5">
        <v>-0.01</v>
      </c>
    </row>
    <row r="203" spans="2:8" x14ac:dyDescent="0.25">
      <c r="B203" s="2" t="s">
        <v>2879</v>
      </c>
      <c r="C203" s="4" t="s">
        <v>140</v>
      </c>
      <c r="D203" s="2" t="s">
        <v>242</v>
      </c>
      <c r="E203" s="2" t="s">
        <v>270</v>
      </c>
      <c r="F203" s="5">
        <v>-4500</v>
      </c>
      <c r="G203" s="5">
        <v>-115.29</v>
      </c>
      <c r="H203" s="5">
        <v>-0.01</v>
      </c>
    </row>
    <row r="204" spans="2:8" x14ac:dyDescent="0.25">
      <c r="B204" s="2" t="s">
        <v>3050</v>
      </c>
      <c r="C204" s="4" t="s">
        <v>140</v>
      </c>
      <c r="D204" s="2" t="s">
        <v>273</v>
      </c>
      <c r="E204" s="2" t="s">
        <v>801</v>
      </c>
      <c r="F204" s="5">
        <v>-12800</v>
      </c>
      <c r="G204" s="5">
        <v>-115.33</v>
      </c>
      <c r="H204" s="5">
        <v>-0.01</v>
      </c>
    </row>
    <row r="205" spans="2:8" x14ac:dyDescent="0.25">
      <c r="B205" s="2" t="s">
        <v>3051</v>
      </c>
      <c r="C205" s="4" t="s">
        <v>140</v>
      </c>
      <c r="D205" s="2" t="s">
        <v>292</v>
      </c>
      <c r="E205" s="2" t="s">
        <v>1070</v>
      </c>
      <c r="F205" s="5">
        <v>-4200</v>
      </c>
      <c r="G205" s="5">
        <v>-126.09</v>
      </c>
      <c r="H205" s="5">
        <v>-0.01</v>
      </c>
    </row>
    <row r="206" spans="2:8" x14ac:dyDescent="0.25">
      <c r="B206" s="2" t="s">
        <v>3052</v>
      </c>
      <c r="C206" s="4" t="s">
        <v>140</v>
      </c>
      <c r="D206" s="2" t="s">
        <v>248</v>
      </c>
      <c r="E206" s="2" t="s">
        <v>578</v>
      </c>
      <c r="F206" s="5">
        <v>-9350</v>
      </c>
      <c r="G206" s="5">
        <v>-142.32</v>
      </c>
      <c r="H206" s="5">
        <v>-0.01</v>
      </c>
    </row>
    <row r="207" spans="2:8" x14ac:dyDescent="0.25">
      <c r="B207" s="2" t="s">
        <v>3053</v>
      </c>
      <c r="C207" s="4" t="s">
        <v>140</v>
      </c>
      <c r="D207" s="2" t="s">
        <v>246</v>
      </c>
      <c r="E207" s="2" t="s">
        <v>809</v>
      </c>
      <c r="F207" s="5">
        <v>-8808</v>
      </c>
      <c r="G207" s="5">
        <v>-162.44999999999999</v>
      </c>
      <c r="H207" s="5">
        <v>-0.02</v>
      </c>
    </row>
    <row r="208" spans="2:8" x14ac:dyDescent="0.25">
      <c r="B208" s="2" t="s">
        <v>3054</v>
      </c>
      <c r="C208" s="4" t="s">
        <v>140</v>
      </c>
      <c r="D208" s="2" t="s">
        <v>288</v>
      </c>
      <c r="E208" s="2" t="s">
        <v>847</v>
      </c>
      <c r="F208" s="5">
        <v>-22000</v>
      </c>
      <c r="G208" s="5">
        <v>-166.32</v>
      </c>
      <c r="H208" s="5">
        <v>-0.02</v>
      </c>
    </row>
    <row r="209" spans="2:8" x14ac:dyDescent="0.25">
      <c r="B209" s="2" t="s">
        <v>2929</v>
      </c>
      <c r="C209" s="4" t="s">
        <v>140</v>
      </c>
      <c r="D209" s="2" t="s">
        <v>371</v>
      </c>
      <c r="E209" s="2" t="s">
        <v>500</v>
      </c>
      <c r="F209" s="5">
        <v>-43875</v>
      </c>
      <c r="G209" s="5">
        <v>-173.48</v>
      </c>
      <c r="H209" s="5">
        <v>-0.02</v>
      </c>
    </row>
    <row r="210" spans="2:8" x14ac:dyDescent="0.25">
      <c r="B210" s="2" t="s">
        <v>2931</v>
      </c>
      <c r="C210" s="4" t="s">
        <v>140</v>
      </c>
      <c r="D210" s="2" t="s">
        <v>390</v>
      </c>
      <c r="E210" s="2" t="s">
        <v>391</v>
      </c>
      <c r="F210" s="5">
        <v>-15200</v>
      </c>
      <c r="G210" s="5">
        <v>-178.8</v>
      </c>
      <c r="H210" s="5">
        <v>-0.02</v>
      </c>
    </row>
    <row r="211" spans="2:8" x14ac:dyDescent="0.25">
      <c r="B211" s="2" t="s">
        <v>3055</v>
      </c>
      <c r="C211" s="4" t="s">
        <v>140</v>
      </c>
      <c r="D211" s="2" t="s">
        <v>349</v>
      </c>
      <c r="E211" s="2" t="s">
        <v>527</v>
      </c>
      <c r="F211" s="5">
        <v>-17500</v>
      </c>
      <c r="G211" s="5">
        <v>-185.16</v>
      </c>
      <c r="H211" s="5">
        <v>-0.02</v>
      </c>
    </row>
    <row r="212" spans="2:8" x14ac:dyDescent="0.25">
      <c r="B212" s="2" t="s">
        <v>3056</v>
      </c>
      <c r="C212" s="4" t="s">
        <v>140</v>
      </c>
      <c r="D212" s="2" t="s">
        <v>244</v>
      </c>
      <c r="E212" s="2" t="s">
        <v>1313</v>
      </c>
      <c r="F212" s="5">
        <v>-281250</v>
      </c>
      <c r="G212" s="5">
        <v>-221.06</v>
      </c>
      <c r="H212" s="5">
        <v>-0.02</v>
      </c>
    </row>
    <row r="213" spans="2:8" x14ac:dyDescent="0.25">
      <c r="B213" s="2" t="s">
        <v>2776</v>
      </c>
      <c r="C213" s="4" t="s">
        <v>140</v>
      </c>
      <c r="D213" s="2" t="s">
        <v>231</v>
      </c>
      <c r="E213" s="2" t="s">
        <v>256</v>
      </c>
      <c r="F213" s="5">
        <v>-9000</v>
      </c>
      <c r="G213" s="5">
        <v>-224.31</v>
      </c>
      <c r="H213" s="5">
        <v>-0.02</v>
      </c>
    </row>
    <row r="214" spans="2:8" x14ac:dyDescent="0.25">
      <c r="B214" s="2" t="s">
        <v>3057</v>
      </c>
      <c r="C214" s="4" t="s">
        <v>140</v>
      </c>
      <c r="D214" s="2" t="s">
        <v>222</v>
      </c>
      <c r="E214" s="2" t="s">
        <v>506</v>
      </c>
      <c r="F214" s="5">
        <v>-48600</v>
      </c>
      <c r="G214" s="5">
        <v>-226.45</v>
      </c>
      <c r="H214" s="5">
        <v>-0.02</v>
      </c>
    </row>
    <row r="215" spans="2:8" x14ac:dyDescent="0.25">
      <c r="B215" s="2" t="s">
        <v>3058</v>
      </c>
      <c r="C215" s="4" t="s">
        <v>140</v>
      </c>
      <c r="D215" s="2" t="s">
        <v>242</v>
      </c>
      <c r="E215" s="2" t="s">
        <v>243</v>
      </c>
      <c r="F215" s="5">
        <v>-2300</v>
      </c>
      <c r="G215" s="5">
        <v>-235</v>
      </c>
      <c r="H215" s="5">
        <v>-0.02</v>
      </c>
    </row>
    <row r="216" spans="2:8" x14ac:dyDescent="0.25">
      <c r="B216" s="2" t="s">
        <v>2883</v>
      </c>
      <c r="C216" s="4" t="s">
        <v>140</v>
      </c>
      <c r="D216" s="2" t="s">
        <v>242</v>
      </c>
      <c r="E216" s="2" t="s">
        <v>499</v>
      </c>
      <c r="F216" s="5">
        <v>-43200</v>
      </c>
      <c r="G216" s="5">
        <v>-244.97</v>
      </c>
      <c r="H216" s="5">
        <v>-0.03</v>
      </c>
    </row>
    <row r="217" spans="2:8" x14ac:dyDescent="0.25">
      <c r="B217" s="2" t="s">
        <v>2780</v>
      </c>
      <c r="C217" s="4" t="s">
        <v>140</v>
      </c>
      <c r="D217" s="2" t="s">
        <v>220</v>
      </c>
      <c r="E217" s="2" t="s">
        <v>221</v>
      </c>
      <c r="F217" s="5">
        <v>-17050</v>
      </c>
      <c r="G217" s="5">
        <v>-252.89</v>
      </c>
      <c r="H217" s="5">
        <v>-0.03</v>
      </c>
    </row>
    <row r="218" spans="2:8" x14ac:dyDescent="0.25">
      <c r="B218" s="2" t="s">
        <v>2937</v>
      </c>
      <c r="C218" s="4" t="s">
        <v>140</v>
      </c>
      <c r="D218" s="2" t="s">
        <v>225</v>
      </c>
      <c r="E218" s="2" t="s">
        <v>409</v>
      </c>
      <c r="F218" s="5">
        <v>-19200</v>
      </c>
      <c r="G218" s="5">
        <v>-257.18</v>
      </c>
      <c r="H218" s="5">
        <v>-0.03</v>
      </c>
    </row>
    <row r="219" spans="2:8" x14ac:dyDescent="0.25">
      <c r="B219" s="2" t="s">
        <v>3059</v>
      </c>
      <c r="C219" s="4" t="s">
        <v>140</v>
      </c>
      <c r="D219" s="2" t="s">
        <v>238</v>
      </c>
      <c r="E219" s="2" t="s">
        <v>697</v>
      </c>
      <c r="F219" s="5">
        <v>-234300</v>
      </c>
      <c r="G219" s="5">
        <v>-267.45</v>
      </c>
      <c r="H219" s="5">
        <v>-0.03</v>
      </c>
    </row>
    <row r="220" spans="2:8" x14ac:dyDescent="0.25">
      <c r="B220" s="2" t="s">
        <v>3060</v>
      </c>
      <c r="C220" s="4" t="s">
        <v>140</v>
      </c>
      <c r="D220" s="2" t="s">
        <v>507</v>
      </c>
      <c r="E220" s="2" t="s">
        <v>508</v>
      </c>
      <c r="F220" s="5">
        <v>-96600</v>
      </c>
      <c r="G220" s="5">
        <v>-268.5</v>
      </c>
      <c r="H220" s="5">
        <v>-0.03</v>
      </c>
    </row>
    <row r="221" spans="2:8" x14ac:dyDescent="0.25">
      <c r="B221" s="2" t="s">
        <v>3061</v>
      </c>
      <c r="C221" s="4" t="s">
        <v>140</v>
      </c>
      <c r="D221" s="2" t="s">
        <v>288</v>
      </c>
      <c r="E221" s="2" t="s">
        <v>1312</v>
      </c>
      <c r="F221" s="5">
        <v>-10800</v>
      </c>
      <c r="G221" s="5">
        <v>-272.29000000000002</v>
      </c>
      <c r="H221" s="5">
        <v>-0.03</v>
      </c>
    </row>
    <row r="222" spans="2:8" x14ac:dyDescent="0.25">
      <c r="B222" s="2" t="s">
        <v>3049</v>
      </c>
      <c r="C222" s="4" t="s">
        <v>140</v>
      </c>
      <c r="D222" s="2" t="s">
        <v>246</v>
      </c>
      <c r="E222" s="2" t="s">
        <v>431</v>
      </c>
      <c r="F222" s="5">
        <v>-6500</v>
      </c>
      <c r="G222" s="5">
        <v>-284.41000000000003</v>
      </c>
      <c r="H222" s="5">
        <v>-0.03</v>
      </c>
    </row>
    <row r="223" spans="2:8" x14ac:dyDescent="0.25">
      <c r="B223" s="2" t="s">
        <v>2779</v>
      </c>
      <c r="C223" s="4" t="s">
        <v>140</v>
      </c>
      <c r="D223" s="2" t="s">
        <v>273</v>
      </c>
      <c r="E223" s="2" t="s">
        <v>676</v>
      </c>
      <c r="F223" s="5">
        <v>-20250</v>
      </c>
      <c r="G223" s="5">
        <v>-285.5</v>
      </c>
      <c r="H223" s="5">
        <v>-0.03</v>
      </c>
    </row>
    <row r="224" spans="2:8" x14ac:dyDescent="0.25">
      <c r="B224" s="2" t="s">
        <v>3062</v>
      </c>
      <c r="C224" s="4" t="s">
        <v>140</v>
      </c>
      <c r="D224" s="2" t="s">
        <v>520</v>
      </c>
      <c r="E224" s="2" t="s">
        <v>1296</v>
      </c>
      <c r="F224" s="5">
        <v>-100700</v>
      </c>
      <c r="G224" s="5">
        <v>-295.39999999999998</v>
      </c>
      <c r="H224" s="5">
        <v>-0.03</v>
      </c>
    </row>
    <row r="225" spans="2:8" x14ac:dyDescent="0.25">
      <c r="B225" s="2" t="s">
        <v>2760</v>
      </c>
      <c r="C225" s="4" t="s">
        <v>140</v>
      </c>
      <c r="D225" s="2" t="s">
        <v>419</v>
      </c>
      <c r="E225" s="2" t="s">
        <v>695</v>
      </c>
      <c r="F225" s="5">
        <v>-175000</v>
      </c>
      <c r="G225" s="5">
        <v>-309.75</v>
      </c>
      <c r="H225" s="5">
        <v>-0.03</v>
      </c>
    </row>
    <row r="226" spans="2:8" x14ac:dyDescent="0.25">
      <c r="B226" s="2" t="s">
        <v>3063</v>
      </c>
      <c r="C226" s="4" t="s">
        <v>140</v>
      </c>
      <c r="D226" s="2" t="s">
        <v>248</v>
      </c>
      <c r="E226" s="2" t="s">
        <v>587</v>
      </c>
      <c r="F226" s="5">
        <v>-6200</v>
      </c>
      <c r="G226" s="5">
        <v>-311.62</v>
      </c>
      <c r="H226" s="5">
        <v>-0.03</v>
      </c>
    </row>
    <row r="227" spans="2:8" x14ac:dyDescent="0.25">
      <c r="B227" s="2" t="s">
        <v>3064</v>
      </c>
      <c r="C227" s="4" t="s">
        <v>140</v>
      </c>
      <c r="D227" s="2" t="s">
        <v>222</v>
      </c>
      <c r="E227" s="2" t="s">
        <v>1299</v>
      </c>
      <c r="F227" s="5">
        <v>-214500</v>
      </c>
      <c r="G227" s="5">
        <v>-319.93</v>
      </c>
      <c r="H227" s="5">
        <v>-0.03</v>
      </c>
    </row>
    <row r="228" spans="2:8" x14ac:dyDescent="0.25">
      <c r="B228" s="2" t="s">
        <v>3065</v>
      </c>
      <c r="C228" s="4" t="s">
        <v>140</v>
      </c>
      <c r="D228" s="2" t="s">
        <v>581</v>
      </c>
      <c r="E228" s="2" t="s">
        <v>582</v>
      </c>
      <c r="F228" s="5">
        <v>-157500</v>
      </c>
      <c r="G228" s="5">
        <v>-347.76</v>
      </c>
      <c r="H228" s="5">
        <v>-0.04</v>
      </c>
    </row>
    <row r="229" spans="2:8" x14ac:dyDescent="0.25">
      <c r="B229" s="2" t="s">
        <v>3066</v>
      </c>
      <c r="C229" s="4" t="s">
        <v>140</v>
      </c>
      <c r="D229" s="2" t="s">
        <v>238</v>
      </c>
      <c r="E229" s="2" t="s">
        <v>239</v>
      </c>
      <c r="F229" s="5">
        <v>-245</v>
      </c>
      <c r="G229" s="5">
        <v>-351.97</v>
      </c>
      <c r="H229" s="5">
        <v>-0.04</v>
      </c>
    </row>
    <row r="230" spans="2:8" x14ac:dyDescent="0.25">
      <c r="B230" s="2" t="s">
        <v>2941</v>
      </c>
      <c r="C230" s="4" t="s">
        <v>140</v>
      </c>
      <c r="D230" s="2" t="s">
        <v>222</v>
      </c>
      <c r="E230" s="2" t="s">
        <v>223</v>
      </c>
      <c r="F230" s="5">
        <v>-12750</v>
      </c>
      <c r="G230" s="5">
        <v>-368.93</v>
      </c>
      <c r="H230" s="5">
        <v>-0.04</v>
      </c>
    </row>
    <row r="231" spans="2:8" x14ac:dyDescent="0.25">
      <c r="B231" s="2" t="s">
        <v>2936</v>
      </c>
      <c r="C231" s="4" t="s">
        <v>140</v>
      </c>
      <c r="D231" s="2" t="s">
        <v>288</v>
      </c>
      <c r="E231" s="2" t="s">
        <v>675</v>
      </c>
      <c r="F231" s="5">
        <v>-5875</v>
      </c>
      <c r="G231" s="5">
        <v>-375.08</v>
      </c>
      <c r="H231" s="5">
        <v>-0.04</v>
      </c>
    </row>
    <row r="232" spans="2:8" x14ac:dyDescent="0.25">
      <c r="B232" s="2" t="s">
        <v>3067</v>
      </c>
      <c r="C232" s="4" t="s">
        <v>140</v>
      </c>
      <c r="D232" s="2" t="s">
        <v>242</v>
      </c>
      <c r="E232" s="2" t="s">
        <v>1311</v>
      </c>
      <c r="F232" s="5">
        <v>-8750</v>
      </c>
      <c r="G232" s="5">
        <v>-384.22</v>
      </c>
      <c r="H232" s="5">
        <v>-0.04</v>
      </c>
    </row>
    <row r="233" spans="2:8" x14ac:dyDescent="0.25">
      <c r="B233" s="2" t="s">
        <v>2775</v>
      </c>
      <c r="C233" s="4" t="s">
        <v>140</v>
      </c>
      <c r="D233" s="2" t="s">
        <v>244</v>
      </c>
      <c r="E233" s="2" t="s">
        <v>670</v>
      </c>
      <c r="F233" s="5">
        <v>-33600</v>
      </c>
      <c r="G233" s="5">
        <v>-407.58</v>
      </c>
      <c r="H233" s="5">
        <v>-0.04</v>
      </c>
    </row>
    <row r="234" spans="2:8" x14ac:dyDescent="0.25">
      <c r="B234" s="2" t="s">
        <v>3068</v>
      </c>
      <c r="C234" s="4" t="s">
        <v>140</v>
      </c>
      <c r="D234" s="2" t="s">
        <v>396</v>
      </c>
      <c r="E234" s="2" t="s">
        <v>1310</v>
      </c>
      <c r="F234" s="5">
        <v>-20300</v>
      </c>
      <c r="G234" s="5">
        <v>-408.16</v>
      </c>
      <c r="H234" s="5">
        <v>-0.04</v>
      </c>
    </row>
    <row r="235" spans="2:8" x14ac:dyDescent="0.25">
      <c r="B235" s="2" t="s">
        <v>3069</v>
      </c>
      <c r="C235" s="4" t="s">
        <v>140</v>
      </c>
      <c r="D235" s="2" t="s">
        <v>327</v>
      </c>
      <c r="E235" s="2" t="s">
        <v>803</v>
      </c>
      <c r="F235" s="5">
        <v>-1200</v>
      </c>
      <c r="G235" s="5">
        <v>-448.64</v>
      </c>
      <c r="H235" s="5">
        <v>-0.05</v>
      </c>
    </row>
    <row r="236" spans="2:8" x14ac:dyDescent="0.25">
      <c r="B236" s="2" t="s">
        <v>3059</v>
      </c>
      <c r="C236" s="4" t="s">
        <v>140</v>
      </c>
      <c r="D236" s="2" t="s">
        <v>238</v>
      </c>
      <c r="E236" s="2" t="s">
        <v>697</v>
      </c>
      <c r="F236" s="5">
        <v>-390500</v>
      </c>
      <c r="G236" s="5">
        <v>-448.68</v>
      </c>
      <c r="H236" s="5">
        <v>-0.05</v>
      </c>
    </row>
    <row r="237" spans="2:8" x14ac:dyDescent="0.25">
      <c r="B237" s="2" t="s">
        <v>3070</v>
      </c>
      <c r="C237" s="4" t="s">
        <v>140</v>
      </c>
      <c r="D237" s="2" t="s">
        <v>261</v>
      </c>
      <c r="E237" s="2" t="s">
        <v>800</v>
      </c>
      <c r="F237" s="5">
        <v>-76000</v>
      </c>
      <c r="G237" s="5">
        <v>-478</v>
      </c>
      <c r="H237" s="5">
        <v>-0.05</v>
      </c>
    </row>
    <row r="238" spans="2:8" x14ac:dyDescent="0.25">
      <c r="B238" s="2" t="s">
        <v>3071</v>
      </c>
      <c r="C238" s="4" t="s">
        <v>140</v>
      </c>
      <c r="D238" s="2" t="s">
        <v>445</v>
      </c>
      <c r="E238" s="2" t="s">
        <v>617</v>
      </c>
      <c r="F238" s="5">
        <v>-75000</v>
      </c>
      <c r="G238" s="5">
        <v>-494.14</v>
      </c>
      <c r="H238" s="5">
        <v>-0.05</v>
      </c>
    </row>
    <row r="239" spans="2:8" x14ac:dyDescent="0.25">
      <c r="B239" s="2" t="s">
        <v>3072</v>
      </c>
      <c r="C239" s="4" t="s">
        <v>140</v>
      </c>
      <c r="D239" s="2" t="s">
        <v>229</v>
      </c>
      <c r="E239" s="2" t="s">
        <v>402</v>
      </c>
      <c r="F239" s="5">
        <v>-16600</v>
      </c>
      <c r="G239" s="5">
        <v>-498.05</v>
      </c>
      <c r="H239" s="5">
        <v>-0.05</v>
      </c>
    </row>
    <row r="240" spans="2:8" x14ac:dyDescent="0.25">
      <c r="B240" s="2" t="s">
        <v>3046</v>
      </c>
      <c r="C240" s="4" t="s">
        <v>140</v>
      </c>
      <c r="D240" s="2" t="s">
        <v>261</v>
      </c>
      <c r="E240" s="2" t="s">
        <v>600</v>
      </c>
      <c r="F240" s="5">
        <v>-298954</v>
      </c>
      <c r="G240" s="5">
        <v>-521.53</v>
      </c>
      <c r="H240" s="5">
        <v>-0.05</v>
      </c>
    </row>
    <row r="241" spans="2:8" x14ac:dyDescent="0.25">
      <c r="B241" s="2" t="s">
        <v>3073</v>
      </c>
      <c r="C241" s="4" t="s">
        <v>140</v>
      </c>
      <c r="D241" s="2" t="s">
        <v>273</v>
      </c>
      <c r="E241" s="2" t="s">
        <v>750</v>
      </c>
      <c r="F241" s="5">
        <v>-105000</v>
      </c>
      <c r="G241" s="5">
        <v>-530.15</v>
      </c>
      <c r="H241" s="5">
        <v>-0.05</v>
      </c>
    </row>
    <row r="242" spans="2:8" x14ac:dyDescent="0.25">
      <c r="B242" s="2" t="s">
        <v>3074</v>
      </c>
      <c r="C242" s="4" t="s">
        <v>140</v>
      </c>
      <c r="D242" s="2" t="s">
        <v>278</v>
      </c>
      <c r="E242" s="2" t="s">
        <v>630</v>
      </c>
      <c r="F242" s="5">
        <v>-11100</v>
      </c>
      <c r="G242" s="5">
        <v>-562.51</v>
      </c>
      <c r="H242" s="5">
        <v>-0.06</v>
      </c>
    </row>
    <row r="243" spans="2:8" x14ac:dyDescent="0.25">
      <c r="B243" s="2" t="s">
        <v>3075</v>
      </c>
      <c r="C243" s="4" t="s">
        <v>140</v>
      </c>
      <c r="D243" s="2" t="s">
        <v>250</v>
      </c>
      <c r="E243" s="2" t="s">
        <v>596</v>
      </c>
      <c r="F243" s="5">
        <v>-42700</v>
      </c>
      <c r="G243" s="5">
        <v>-567.89</v>
      </c>
      <c r="H243" s="5">
        <v>-0.06</v>
      </c>
    </row>
    <row r="244" spans="2:8" x14ac:dyDescent="0.25">
      <c r="B244" s="2" t="s">
        <v>3076</v>
      </c>
      <c r="C244" s="4" t="s">
        <v>140</v>
      </c>
      <c r="D244" s="2" t="s">
        <v>242</v>
      </c>
      <c r="E244" s="2" t="s">
        <v>1309</v>
      </c>
      <c r="F244" s="5">
        <v>-2000</v>
      </c>
      <c r="G244" s="5">
        <v>-574.70000000000005</v>
      </c>
      <c r="H244" s="5">
        <v>-0.06</v>
      </c>
    </row>
    <row r="245" spans="2:8" x14ac:dyDescent="0.25">
      <c r="B245" s="2" t="s">
        <v>2939</v>
      </c>
      <c r="C245" s="4" t="s">
        <v>140</v>
      </c>
      <c r="D245" s="2" t="s">
        <v>371</v>
      </c>
      <c r="E245" s="2" t="s">
        <v>400</v>
      </c>
      <c r="F245" s="5">
        <v>-189000</v>
      </c>
      <c r="G245" s="5">
        <v>-600.08000000000004</v>
      </c>
      <c r="H245" s="5">
        <v>-0.06</v>
      </c>
    </row>
    <row r="246" spans="2:8" x14ac:dyDescent="0.25">
      <c r="B246" s="2" t="s">
        <v>3034</v>
      </c>
      <c r="C246" s="4" t="s">
        <v>140</v>
      </c>
      <c r="D246" s="2" t="s">
        <v>252</v>
      </c>
      <c r="E246" s="2" t="s">
        <v>522</v>
      </c>
      <c r="F246" s="5">
        <v>-158400</v>
      </c>
      <c r="G246" s="5">
        <v>-629.48</v>
      </c>
      <c r="H246" s="5">
        <v>-7.0000000000000007E-2</v>
      </c>
    </row>
    <row r="247" spans="2:8" x14ac:dyDescent="0.25">
      <c r="B247" s="2" t="s">
        <v>3077</v>
      </c>
      <c r="C247" s="4" t="s">
        <v>140</v>
      </c>
      <c r="D247" s="2" t="s">
        <v>225</v>
      </c>
      <c r="E247" s="2" t="s">
        <v>642</v>
      </c>
      <c r="F247" s="5">
        <v>-10000</v>
      </c>
      <c r="G247" s="5">
        <v>-655.04</v>
      </c>
      <c r="H247" s="5">
        <v>-7.0000000000000007E-2</v>
      </c>
    </row>
    <row r="248" spans="2:8" x14ac:dyDescent="0.25">
      <c r="B248" s="2" t="s">
        <v>3078</v>
      </c>
      <c r="C248" s="4" t="s">
        <v>140</v>
      </c>
      <c r="D248" s="2" t="s">
        <v>220</v>
      </c>
      <c r="E248" s="2" t="s">
        <v>570</v>
      </c>
      <c r="F248" s="5">
        <v>-550000</v>
      </c>
      <c r="G248" s="5">
        <v>-800.25</v>
      </c>
      <c r="H248" s="5">
        <v>-0.08</v>
      </c>
    </row>
    <row r="249" spans="2:8" x14ac:dyDescent="0.25">
      <c r="B249" s="2" t="s">
        <v>3079</v>
      </c>
      <c r="C249" s="4" t="s">
        <v>140</v>
      </c>
      <c r="D249" s="2" t="s">
        <v>248</v>
      </c>
      <c r="E249" s="2" t="s">
        <v>1057</v>
      </c>
      <c r="F249" s="5">
        <v>-236300</v>
      </c>
      <c r="G249" s="5">
        <v>-907.04</v>
      </c>
      <c r="H249" s="5">
        <v>-0.09</v>
      </c>
    </row>
    <row r="250" spans="2:8" x14ac:dyDescent="0.25">
      <c r="B250" s="2" t="s">
        <v>3080</v>
      </c>
      <c r="C250" s="4" t="s">
        <v>140</v>
      </c>
      <c r="D250" s="2" t="s">
        <v>704</v>
      </c>
      <c r="E250" s="2" t="s">
        <v>799</v>
      </c>
      <c r="F250" s="5">
        <v>-80000</v>
      </c>
      <c r="G250" s="5">
        <v>-936.44</v>
      </c>
      <c r="H250" s="5">
        <v>-0.1</v>
      </c>
    </row>
    <row r="251" spans="2:8" x14ac:dyDescent="0.25">
      <c r="B251" s="2" t="s">
        <v>3081</v>
      </c>
      <c r="C251" s="4" t="s">
        <v>140</v>
      </c>
      <c r="D251" s="2" t="s">
        <v>261</v>
      </c>
      <c r="E251" s="2" t="s">
        <v>394</v>
      </c>
      <c r="F251" s="5">
        <v>-14250</v>
      </c>
      <c r="G251" s="5">
        <v>-992.1</v>
      </c>
      <c r="H251" s="5">
        <v>-0.1</v>
      </c>
    </row>
    <row r="252" spans="2:8" x14ac:dyDescent="0.25">
      <c r="B252" s="2" t="s">
        <v>3082</v>
      </c>
      <c r="C252" s="4" t="s">
        <v>140</v>
      </c>
      <c r="D252" s="2" t="s">
        <v>349</v>
      </c>
      <c r="E252" s="2" t="s">
        <v>1307</v>
      </c>
      <c r="F252" s="5">
        <v>-273600</v>
      </c>
      <c r="G252" s="5">
        <v>-1005.75</v>
      </c>
      <c r="H252" s="5">
        <v>-0.1</v>
      </c>
    </row>
    <row r="253" spans="2:8" x14ac:dyDescent="0.25">
      <c r="B253" s="2" t="s">
        <v>3083</v>
      </c>
      <c r="C253" s="4" t="s">
        <v>140</v>
      </c>
      <c r="D253" s="2" t="s">
        <v>238</v>
      </c>
      <c r="E253" s="2" t="s">
        <v>1308</v>
      </c>
      <c r="F253" s="5">
        <v>-40800</v>
      </c>
      <c r="G253" s="5">
        <v>-1005.99</v>
      </c>
      <c r="H253" s="5">
        <v>-0.1</v>
      </c>
    </row>
    <row r="254" spans="2:8" x14ac:dyDescent="0.25">
      <c r="B254" s="2" t="s">
        <v>3084</v>
      </c>
      <c r="C254" s="4" t="s">
        <v>140</v>
      </c>
      <c r="D254" s="2" t="s">
        <v>261</v>
      </c>
      <c r="E254" s="2" t="s">
        <v>408</v>
      </c>
      <c r="F254" s="5">
        <v>-67500</v>
      </c>
      <c r="G254" s="5">
        <v>-1103.1500000000001</v>
      </c>
      <c r="H254" s="5">
        <v>-0.11</v>
      </c>
    </row>
    <row r="255" spans="2:8" x14ac:dyDescent="0.25">
      <c r="B255" s="2" t="s">
        <v>3085</v>
      </c>
      <c r="C255" s="4" t="s">
        <v>140</v>
      </c>
      <c r="D255" s="2" t="s">
        <v>261</v>
      </c>
      <c r="E255" s="2" t="s">
        <v>827</v>
      </c>
      <c r="F255" s="5">
        <v>-103125</v>
      </c>
      <c r="G255" s="5">
        <v>-1228.01</v>
      </c>
      <c r="H255" s="5">
        <v>-0.13</v>
      </c>
    </row>
    <row r="256" spans="2:8" x14ac:dyDescent="0.25">
      <c r="B256" s="2" t="s">
        <v>3086</v>
      </c>
      <c r="C256" s="4" t="s">
        <v>140</v>
      </c>
      <c r="D256" s="2" t="s">
        <v>280</v>
      </c>
      <c r="E256" s="2" t="s">
        <v>1126</v>
      </c>
      <c r="F256" s="5">
        <v>-248000</v>
      </c>
      <c r="G256" s="5">
        <v>-1229.83</v>
      </c>
      <c r="H256" s="5">
        <v>-0.13</v>
      </c>
    </row>
    <row r="257" spans="2:8" x14ac:dyDescent="0.25">
      <c r="B257" s="2" t="s">
        <v>3087</v>
      </c>
      <c r="C257" s="4" t="s">
        <v>140</v>
      </c>
      <c r="D257" s="2" t="s">
        <v>280</v>
      </c>
      <c r="E257" s="2" t="s">
        <v>1306</v>
      </c>
      <c r="F257" s="5">
        <v>-906000</v>
      </c>
      <c r="G257" s="5">
        <v>-1280.6300000000001</v>
      </c>
      <c r="H257" s="5">
        <v>-0.13</v>
      </c>
    </row>
    <row r="258" spans="2:8" x14ac:dyDescent="0.25">
      <c r="B258" s="2" t="s">
        <v>3088</v>
      </c>
      <c r="C258" s="4" t="s">
        <v>140</v>
      </c>
      <c r="D258" s="2" t="s">
        <v>225</v>
      </c>
      <c r="E258" s="2" t="s">
        <v>644</v>
      </c>
      <c r="F258" s="5">
        <v>-175000</v>
      </c>
      <c r="G258" s="5">
        <v>-1493.28</v>
      </c>
      <c r="H258" s="5">
        <v>-0.15</v>
      </c>
    </row>
    <row r="259" spans="2:8" x14ac:dyDescent="0.25">
      <c r="B259" s="2" t="s">
        <v>2932</v>
      </c>
      <c r="C259" s="4" t="s">
        <v>140</v>
      </c>
      <c r="D259" s="2" t="s">
        <v>225</v>
      </c>
      <c r="E259" s="2" t="s">
        <v>226</v>
      </c>
      <c r="F259" s="5">
        <v>-93600</v>
      </c>
      <c r="G259" s="5">
        <v>-1563.4</v>
      </c>
      <c r="H259" s="5">
        <v>-0.16</v>
      </c>
    </row>
    <row r="260" spans="2:8" x14ac:dyDescent="0.25">
      <c r="B260" s="2" t="s">
        <v>2925</v>
      </c>
      <c r="C260" s="4" t="s">
        <v>140</v>
      </c>
      <c r="D260" s="2" t="s">
        <v>396</v>
      </c>
      <c r="E260" s="2" t="s">
        <v>398</v>
      </c>
      <c r="F260" s="5">
        <v>-94850</v>
      </c>
      <c r="G260" s="5">
        <v>-1576.26</v>
      </c>
      <c r="H260" s="5">
        <v>-0.16</v>
      </c>
    </row>
    <row r="261" spans="2:8" x14ac:dyDescent="0.25">
      <c r="B261" s="2" t="s">
        <v>3041</v>
      </c>
      <c r="C261" s="4" t="s">
        <v>140</v>
      </c>
      <c r="D261" s="2" t="s">
        <v>240</v>
      </c>
      <c r="E261" s="2" t="s">
        <v>751</v>
      </c>
      <c r="F261" s="5">
        <v>-34000</v>
      </c>
      <c r="G261" s="5">
        <v>-1599.63</v>
      </c>
      <c r="H261" s="5">
        <v>-0.17</v>
      </c>
    </row>
    <row r="262" spans="2:8" x14ac:dyDescent="0.25">
      <c r="B262" s="2" t="s">
        <v>3089</v>
      </c>
      <c r="C262" s="4" t="s">
        <v>140</v>
      </c>
      <c r="D262" s="2" t="s">
        <v>240</v>
      </c>
      <c r="E262" s="2" t="s">
        <v>580</v>
      </c>
      <c r="F262" s="5">
        <v>-708750</v>
      </c>
      <c r="G262" s="5">
        <v>-1628.71</v>
      </c>
      <c r="H262" s="5">
        <v>-0.17</v>
      </c>
    </row>
    <row r="263" spans="2:8" x14ac:dyDescent="0.25">
      <c r="B263" s="2" t="s">
        <v>2940</v>
      </c>
      <c r="C263" s="4" t="s">
        <v>140</v>
      </c>
      <c r="D263" s="2" t="s">
        <v>220</v>
      </c>
      <c r="E263" s="2" t="s">
        <v>236</v>
      </c>
      <c r="F263" s="5">
        <v>-88800</v>
      </c>
      <c r="G263" s="5">
        <v>-1628.73</v>
      </c>
      <c r="H263" s="5">
        <v>-0.17</v>
      </c>
    </row>
    <row r="264" spans="2:8" x14ac:dyDescent="0.25">
      <c r="B264" s="2" t="s">
        <v>3052</v>
      </c>
      <c r="C264" s="4" t="s">
        <v>140</v>
      </c>
      <c r="D264" s="2" t="s">
        <v>248</v>
      </c>
      <c r="E264" s="2" t="s">
        <v>578</v>
      </c>
      <c r="F264" s="5">
        <v>-107950</v>
      </c>
      <c r="G264" s="5">
        <v>-1631.72</v>
      </c>
      <c r="H264" s="5">
        <v>-0.17</v>
      </c>
    </row>
    <row r="265" spans="2:8" x14ac:dyDescent="0.25">
      <c r="B265" s="2" t="s">
        <v>3033</v>
      </c>
      <c r="C265" s="4" t="s">
        <v>140</v>
      </c>
      <c r="D265" s="2" t="s">
        <v>248</v>
      </c>
      <c r="E265" s="2" t="s">
        <v>802</v>
      </c>
      <c r="F265" s="5">
        <v>-607500</v>
      </c>
      <c r="G265" s="5">
        <v>-1640.55</v>
      </c>
      <c r="H265" s="5">
        <v>-0.17</v>
      </c>
    </row>
    <row r="266" spans="2:8" x14ac:dyDescent="0.25">
      <c r="B266" s="2" t="s">
        <v>3090</v>
      </c>
      <c r="C266" s="4" t="s">
        <v>140</v>
      </c>
      <c r="D266" s="2" t="s">
        <v>263</v>
      </c>
      <c r="E266" s="2" t="s">
        <v>524</v>
      </c>
      <c r="F266" s="5">
        <v>-248000</v>
      </c>
      <c r="G266" s="5">
        <v>-1642.63</v>
      </c>
      <c r="H266" s="5">
        <v>-0.17</v>
      </c>
    </row>
    <row r="267" spans="2:8" x14ac:dyDescent="0.25">
      <c r="B267" s="2" t="s">
        <v>2933</v>
      </c>
      <c r="C267" s="4" t="s">
        <v>140</v>
      </c>
      <c r="D267" s="2" t="s">
        <v>254</v>
      </c>
      <c r="E267" s="2" t="s">
        <v>255</v>
      </c>
      <c r="F267" s="5">
        <v>-163800</v>
      </c>
      <c r="G267" s="5">
        <v>-1794.59</v>
      </c>
      <c r="H267" s="5">
        <v>-0.19</v>
      </c>
    </row>
    <row r="268" spans="2:8" x14ac:dyDescent="0.25">
      <c r="B268" s="2" t="s">
        <v>3091</v>
      </c>
      <c r="C268" s="4" t="s">
        <v>140</v>
      </c>
      <c r="D268" s="2" t="s">
        <v>252</v>
      </c>
      <c r="E268" s="2" t="s">
        <v>277</v>
      </c>
      <c r="F268" s="5">
        <v>-357600</v>
      </c>
      <c r="G268" s="5">
        <v>-1897.43</v>
      </c>
      <c r="H268" s="5">
        <v>-0.2</v>
      </c>
    </row>
    <row r="269" spans="2:8" x14ac:dyDescent="0.25">
      <c r="B269" s="2" t="s">
        <v>3042</v>
      </c>
      <c r="C269" s="4" t="s">
        <v>140</v>
      </c>
      <c r="D269" s="2" t="s">
        <v>246</v>
      </c>
      <c r="E269" s="2" t="s">
        <v>588</v>
      </c>
      <c r="F269" s="5">
        <v>-165500</v>
      </c>
      <c r="G269" s="5">
        <v>-2054.02</v>
      </c>
      <c r="H269" s="5">
        <v>-0.21</v>
      </c>
    </row>
    <row r="270" spans="2:8" x14ac:dyDescent="0.25">
      <c r="B270" s="2" t="s">
        <v>3092</v>
      </c>
      <c r="C270" s="4" t="s">
        <v>140</v>
      </c>
      <c r="D270" s="2" t="s">
        <v>434</v>
      </c>
      <c r="E270" s="2" t="s">
        <v>1091</v>
      </c>
      <c r="F270" s="5">
        <v>-68100</v>
      </c>
      <c r="G270" s="5">
        <v>-2056.0100000000002</v>
      </c>
      <c r="H270" s="5">
        <v>-0.21</v>
      </c>
    </row>
    <row r="271" spans="2:8" x14ac:dyDescent="0.25">
      <c r="B271" s="2" t="s">
        <v>2928</v>
      </c>
      <c r="C271" s="4" t="s">
        <v>140</v>
      </c>
      <c r="D271" s="2" t="s">
        <v>361</v>
      </c>
      <c r="E271" s="2" t="s">
        <v>404</v>
      </c>
      <c r="F271" s="5">
        <v>-1672000</v>
      </c>
      <c r="G271" s="5">
        <v>-2283.12</v>
      </c>
      <c r="H271" s="5">
        <v>-0.24</v>
      </c>
    </row>
    <row r="272" spans="2:8" x14ac:dyDescent="0.25">
      <c r="B272" s="2" t="s">
        <v>2759</v>
      </c>
      <c r="C272" s="4" t="s">
        <v>140</v>
      </c>
      <c r="D272" s="2" t="s">
        <v>278</v>
      </c>
      <c r="E272" s="2" t="s">
        <v>709</v>
      </c>
      <c r="F272" s="5">
        <v>-938600</v>
      </c>
      <c r="G272" s="5">
        <v>-2306.61</v>
      </c>
      <c r="H272" s="5">
        <v>-0.24</v>
      </c>
    </row>
    <row r="273" spans="2:8" x14ac:dyDescent="0.25">
      <c r="B273" s="2" t="s">
        <v>3093</v>
      </c>
      <c r="C273" s="4" t="s">
        <v>140</v>
      </c>
      <c r="D273" s="2" t="s">
        <v>225</v>
      </c>
      <c r="E273" s="2" t="s">
        <v>444</v>
      </c>
      <c r="F273" s="5">
        <v>-42150</v>
      </c>
      <c r="G273" s="5">
        <v>-2310.09</v>
      </c>
      <c r="H273" s="5">
        <v>-0.24</v>
      </c>
    </row>
    <row r="274" spans="2:8" x14ac:dyDescent="0.25">
      <c r="B274" s="2" t="s">
        <v>2930</v>
      </c>
      <c r="C274" s="4" t="s">
        <v>140</v>
      </c>
      <c r="D274" s="2" t="s">
        <v>371</v>
      </c>
      <c r="E274" s="2" t="s">
        <v>403</v>
      </c>
      <c r="F274" s="5">
        <v>-990000</v>
      </c>
      <c r="G274" s="5">
        <v>-2536.38</v>
      </c>
      <c r="H274" s="5">
        <v>-0.26</v>
      </c>
    </row>
    <row r="275" spans="2:8" x14ac:dyDescent="0.25">
      <c r="B275" s="2" t="s">
        <v>3094</v>
      </c>
      <c r="C275" s="4" t="s">
        <v>140</v>
      </c>
      <c r="D275" s="2" t="s">
        <v>266</v>
      </c>
      <c r="E275" s="2" t="s">
        <v>1305</v>
      </c>
      <c r="F275" s="5">
        <v>-1751250</v>
      </c>
      <c r="G275" s="5">
        <v>-2583.09</v>
      </c>
      <c r="H275" s="5">
        <v>-0.27</v>
      </c>
    </row>
    <row r="276" spans="2:8" x14ac:dyDescent="0.25">
      <c r="B276" s="2" t="s">
        <v>3051</v>
      </c>
      <c r="C276" s="4" t="s">
        <v>140</v>
      </c>
      <c r="D276" s="2" t="s">
        <v>292</v>
      </c>
      <c r="E276" s="2" t="s">
        <v>1070</v>
      </c>
      <c r="F276" s="5">
        <v>-87000</v>
      </c>
      <c r="G276" s="5">
        <v>-2594.04</v>
      </c>
      <c r="H276" s="5">
        <v>-0.27</v>
      </c>
    </row>
    <row r="277" spans="2:8" x14ac:dyDescent="0.25">
      <c r="B277" s="2" t="s">
        <v>3095</v>
      </c>
      <c r="C277" s="4" t="s">
        <v>140</v>
      </c>
      <c r="D277" s="2" t="s">
        <v>252</v>
      </c>
      <c r="E277" s="2" t="s">
        <v>253</v>
      </c>
      <c r="F277" s="5">
        <v>-231300</v>
      </c>
      <c r="G277" s="5">
        <v>-2602.6999999999998</v>
      </c>
      <c r="H277" s="5">
        <v>-0.27</v>
      </c>
    </row>
    <row r="278" spans="2:8" x14ac:dyDescent="0.25">
      <c r="B278" s="2" t="s">
        <v>3040</v>
      </c>
      <c r="C278" s="4" t="s">
        <v>140</v>
      </c>
      <c r="D278" s="2" t="s">
        <v>229</v>
      </c>
      <c r="E278" s="2" t="s">
        <v>718</v>
      </c>
      <c r="F278" s="5">
        <v>-201000</v>
      </c>
      <c r="G278" s="5">
        <v>-2613</v>
      </c>
      <c r="H278" s="5">
        <v>-0.27</v>
      </c>
    </row>
    <row r="279" spans="2:8" x14ac:dyDescent="0.25">
      <c r="B279" s="2" t="s">
        <v>3050</v>
      </c>
      <c r="C279" s="4" t="s">
        <v>140</v>
      </c>
      <c r="D279" s="2" t="s">
        <v>273</v>
      </c>
      <c r="E279" s="2" t="s">
        <v>801</v>
      </c>
      <c r="F279" s="5">
        <v>-294400</v>
      </c>
      <c r="G279" s="5">
        <v>-2633.11</v>
      </c>
      <c r="H279" s="5">
        <v>-0.27</v>
      </c>
    </row>
    <row r="280" spans="2:8" x14ac:dyDescent="0.25">
      <c r="B280" s="2" t="s">
        <v>3096</v>
      </c>
      <c r="C280" s="4" t="s">
        <v>140</v>
      </c>
      <c r="D280" s="2" t="s">
        <v>248</v>
      </c>
      <c r="E280" s="2" t="s">
        <v>547</v>
      </c>
      <c r="F280" s="5">
        <v>-10120</v>
      </c>
      <c r="G280" s="5">
        <v>-2635.76</v>
      </c>
      <c r="H280" s="5">
        <v>-0.27</v>
      </c>
    </row>
    <row r="281" spans="2:8" x14ac:dyDescent="0.25">
      <c r="B281" s="2" t="s">
        <v>3097</v>
      </c>
      <c r="C281" s="4" t="s">
        <v>140</v>
      </c>
      <c r="D281" s="2" t="s">
        <v>261</v>
      </c>
      <c r="E281" s="2" t="s">
        <v>548</v>
      </c>
      <c r="F281" s="5">
        <v>-1587600</v>
      </c>
      <c r="G281" s="5">
        <v>-2732.26</v>
      </c>
      <c r="H281" s="5">
        <v>-0.28000000000000003</v>
      </c>
    </row>
    <row r="282" spans="2:8" x14ac:dyDescent="0.25">
      <c r="B282" s="2" t="s">
        <v>3098</v>
      </c>
      <c r="C282" s="4" t="s">
        <v>140</v>
      </c>
      <c r="D282" s="2" t="s">
        <v>263</v>
      </c>
      <c r="E282" s="2" t="s">
        <v>268</v>
      </c>
      <c r="F282" s="5">
        <v>-119400</v>
      </c>
      <c r="G282" s="5">
        <v>-2764.29</v>
      </c>
      <c r="H282" s="5">
        <v>-0.28999999999999998</v>
      </c>
    </row>
    <row r="283" spans="2:8" x14ac:dyDescent="0.25">
      <c r="B283" s="2" t="s">
        <v>3099</v>
      </c>
      <c r="C283" s="4" t="s">
        <v>140</v>
      </c>
      <c r="D283" s="2" t="s">
        <v>390</v>
      </c>
      <c r="E283" s="2" t="s">
        <v>634</v>
      </c>
      <c r="F283" s="5">
        <v>-160500</v>
      </c>
      <c r="G283" s="5">
        <v>-2799.68</v>
      </c>
      <c r="H283" s="5">
        <v>-0.28999999999999998</v>
      </c>
    </row>
    <row r="284" spans="2:8" x14ac:dyDescent="0.25">
      <c r="B284" s="2" t="s">
        <v>3100</v>
      </c>
      <c r="C284" s="4" t="s">
        <v>140</v>
      </c>
      <c r="D284" s="2" t="s">
        <v>513</v>
      </c>
      <c r="E284" s="2" t="s">
        <v>514</v>
      </c>
      <c r="F284" s="5">
        <v>-703500</v>
      </c>
      <c r="G284" s="5">
        <v>-2855.86</v>
      </c>
      <c r="H284" s="5">
        <v>-0.3</v>
      </c>
    </row>
    <row r="285" spans="2:8" x14ac:dyDescent="0.25">
      <c r="B285" s="2" t="s">
        <v>3101</v>
      </c>
      <c r="C285" s="4" t="s">
        <v>140</v>
      </c>
      <c r="D285" s="2" t="s">
        <v>242</v>
      </c>
      <c r="E285" s="2" t="s">
        <v>1304</v>
      </c>
      <c r="F285" s="5">
        <v>-1087500</v>
      </c>
      <c r="G285" s="5">
        <v>-2863.39</v>
      </c>
      <c r="H285" s="5">
        <v>-0.3</v>
      </c>
    </row>
    <row r="286" spans="2:8" x14ac:dyDescent="0.25">
      <c r="B286" s="2" t="s">
        <v>3047</v>
      </c>
      <c r="C286" s="4" t="s">
        <v>140</v>
      </c>
      <c r="D286" s="2" t="s">
        <v>273</v>
      </c>
      <c r="E286" s="2" t="s">
        <v>287</v>
      </c>
      <c r="F286" s="5">
        <v>-495000</v>
      </c>
      <c r="G286" s="5">
        <v>-2874.71</v>
      </c>
      <c r="H286" s="5">
        <v>-0.3</v>
      </c>
    </row>
    <row r="287" spans="2:8" x14ac:dyDescent="0.25">
      <c r="B287" s="2" t="s">
        <v>3035</v>
      </c>
      <c r="C287" s="4" t="s">
        <v>140</v>
      </c>
      <c r="D287" s="2" t="s">
        <v>248</v>
      </c>
      <c r="E287" s="2" t="s">
        <v>886</v>
      </c>
      <c r="F287" s="5">
        <v>-385200</v>
      </c>
      <c r="G287" s="5">
        <v>-2952.37</v>
      </c>
      <c r="H287" s="5">
        <v>-0.31</v>
      </c>
    </row>
    <row r="288" spans="2:8" x14ac:dyDescent="0.25">
      <c r="B288" s="2" t="s">
        <v>3037</v>
      </c>
      <c r="C288" s="4" t="s">
        <v>140</v>
      </c>
      <c r="D288" s="2" t="s">
        <v>263</v>
      </c>
      <c r="E288" s="2" t="s">
        <v>1303</v>
      </c>
      <c r="F288" s="5">
        <v>-401700</v>
      </c>
      <c r="G288" s="5">
        <v>-3039.86</v>
      </c>
      <c r="H288" s="5">
        <v>-0.32</v>
      </c>
    </row>
    <row r="289" spans="2:8" x14ac:dyDescent="0.25">
      <c r="B289" s="2" t="s">
        <v>3102</v>
      </c>
      <c r="C289" s="4" t="s">
        <v>140</v>
      </c>
      <c r="D289" s="2" t="s">
        <v>261</v>
      </c>
      <c r="E289" s="2" t="s">
        <v>696</v>
      </c>
      <c r="F289" s="5">
        <v>-389025</v>
      </c>
      <c r="G289" s="5">
        <v>-3043.15</v>
      </c>
      <c r="H289" s="5">
        <v>-0.32</v>
      </c>
    </row>
    <row r="290" spans="2:8" x14ac:dyDescent="0.25">
      <c r="B290" s="2" t="s">
        <v>3103</v>
      </c>
      <c r="C290" s="4" t="s">
        <v>140</v>
      </c>
      <c r="D290" s="2" t="s">
        <v>445</v>
      </c>
      <c r="E290" s="2" t="s">
        <v>706</v>
      </c>
      <c r="F290" s="5">
        <v>-230362</v>
      </c>
      <c r="G290" s="5">
        <v>-3375.38</v>
      </c>
      <c r="H290" s="5">
        <v>-0.35</v>
      </c>
    </row>
    <row r="291" spans="2:8" x14ac:dyDescent="0.25">
      <c r="B291" s="2" t="s">
        <v>3104</v>
      </c>
      <c r="C291" s="4" t="s">
        <v>140</v>
      </c>
      <c r="D291" s="2" t="s">
        <v>248</v>
      </c>
      <c r="E291" s="2" t="s">
        <v>1302</v>
      </c>
      <c r="F291" s="5">
        <v>-836000</v>
      </c>
      <c r="G291" s="5">
        <v>-3495.32</v>
      </c>
      <c r="H291" s="5">
        <v>-0.36</v>
      </c>
    </row>
    <row r="292" spans="2:8" x14ac:dyDescent="0.25">
      <c r="B292" s="2" t="s">
        <v>3105</v>
      </c>
      <c r="C292" s="4" t="s">
        <v>140</v>
      </c>
      <c r="D292" s="2" t="s">
        <v>229</v>
      </c>
      <c r="E292" s="2" t="s">
        <v>807</v>
      </c>
      <c r="F292" s="5">
        <v>-1171800</v>
      </c>
      <c r="G292" s="5">
        <v>-3575.75</v>
      </c>
      <c r="H292" s="5">
        <v>-0.37</v>
      </c>
    </row>
    <row r="293" spans="2:8" x14ac:dyDescent="0.25">
      <c r="B293" s="2" t="s">
        <v>3106</v>
      </c>
      <c r="C293" s="4" t="s">
        <v>140</v>
      </c>
      <c r="D293" s="2" t="s">
        <v>434</v>
      </c>
      <c r="E293" s="2" t="s">
        <v>435</v>
      </c>
      <c r="F293" s="5">
        <v>-2109000</v>
      </c>
      <c r="G293" s="5">
        <v>-3935.39</v>
      </c>
      <c r="H293" s="5">
        <v>-0.41</v>
      </c>
    </row>
    <row r="294" spans="2:8" x14ac:dyDescent="0.25">
      <c r="B294" s="2" t="s">
        <v>3064</v>
      </c>
      <c r="C294" s="4" t="s">
        <v>140</v>
      </c>
      <c r="D294" s="2" t="s">
        <v>222</v>
      </c>
      <c r="E294" s="2" t="s">
        <v>1299</v>
      </c>
      <c r="F294" s="5">
        <v>-2700750</v>
      </c>
      <c r="G294" s="5">
        <v>-3998.46</v>
      </c>
      <c r="H294" s="5">
        <v>-0.41</v>
      </c>
    </row>
    <row r="295" spans="2:8" x14ac:dyDescent="0.25">
      <c r="B295" s="2" t="s">
        <v>3107</v>
      </c>
      <c r="C295" s="4" t="s">
        <v>140</v>
      </c>
      <c r="D295" s="2" t="s">
        <v>263</v>
      </c>
      <c r="E295" s="2" t="s">
        <v>526</v>
      </c>
      <c r="F295" s="5">
        <v>-172875</v>
      </c>
      <c r="G295" s="5">
        <v>-4042.34</v>
      </c>
      <c r="H295" s="5">
        <v>-0.42</v>
      </c>
    </row>
    <row r="296" spans="2:8" x14ac:dyDescent="0.25">
      <c r="B296" s="2" t="s">
        <v>1316</v>
      </c>
      <c r="C296" s="4" t="s">
        <v>140</v>
      </c>
      <c r="D296" s="2" t="s">
        <v>220</v>
      </c>
      <c r="E296" s="2" t="s">
        <v>1301</v>
      </c>
      <c r="F296" s="5">
        <v>-3584000</v>
      </c>
      <c r="G296" s="5">
        <v>-4119.8100000000004</v>
      </c>
      <c r="H296" s="5">
        <v>-0.43</v>
      </c>
    </row>
    <row r="297" spans="2:8" x14ac:dyDescent="0.25">
      <c r="B297" s="2" t="s">
        <v>3108</v>
      </c>
      <c r="C297" s="4" t="s">
        <v>140</v>
      </c>
      <c r="D297" s="2" t="s">
        <v>273</v>
      </c>
      <c r="E297" s="2" t="s">
        <v>274</v>
      </c>
      <c r="F297" s="5">
        <v>-289000</v>
      </c>
      <c r="G297" s="5">
        <v>-4357.1099999999997</v>
      </c>
      <c r="H297" s="5">
        <v>-0.45</v>
      </c>
    </row>
    <row r="298" spans="2:8" x14ac:dyDescent="0.25">
      <c r="B298" s="2" t="s">
        <v>3109</v>
      </c>
      <c r="C298" s="4" t="s">
        <v>140</v>
      </c>
      <c r="D298" s="2" t="s">
        <v>390</v>
      </c>
      <c r="E298" s="2" t="s">
        <v>636</v>
      </c>
      <c r="F298" s="5">
        <v>-31840000</v>
      </c>
      <c r="G298" s="5">
        <v>-4616.8</v>
      </c>
      <c r="H298" s="5">
        <v>-0.48</v>
      </c>
    </row>
    <row r="299" spans="2:8" x14ac:dyDescent="0.25">
      <c r="B299" s="2" t="s">
        <v>2938</v>
      </c>
      <c r="C299" s="4" t="s">
        <v>140</v>
      </c>
      <c r="D299" s="2" t="s">
        <v>220</v>
      </c>
      <c r="E299" s="2" t="s">
        <v>405</v>
      </c>
      <c r="F299" s="5">
        <v>-306000</v>
      </c>
      <c r="G299" s="5">
        <v>-4731.68</v>
      </c>
      <c r="H299" s="5">
        <v>-0.49</v>
      </c>
    </row>
    <row r="300" spans="2:8" x14ac:dyDescent="0.25">
      <c r="B300" s="2" t="s">
        <v>3110</v>
      </c>
      <c r="C300" s="4" t="s">
        <v>140</v>
      </c>
      <c r="D300" s="2" t="s">
        <v>225</v>
      </c>
      <c r="E300" s="2" t="s">
        <v>283</v>
      </c>
      <c r="F300" s="5">
        <v>-993000</v>
      </c>
      <c r="G300" s="5">
        <v>-4769.88</v>
      </c>
      <c r="H300" s="5">
        <v>-0.49</v>
      </c>
    </row>
    <row r="301" spans="2:8" x14ac:dyDescent="0.25">
      <c r="B301" s="2" t="s">
        <v>2781</v>
      </c>
      <c r="C301" s="4" t="s">
        <v>140</v>
      </c>
      <c r="D301" s="2" t="s">
        <v>396</v>
      </c>
      <c r="E301" s="2" t="s">
        <v>401</v>
      </c>
      <c r="F301" s="5">
        <v>-47000</v>
      </c>
      <c r="G301" s="5">
        <v>-4820.74</v>
      </c>
      <c r="H301" s="5">
        <v>-0.5</v>
      </c>
    </row>
    <row r="302" spans="2:8" x14ac:dyDescent="0.25">
      <c r="B302" s="2" t="s">
        <v>3111</v>
      </c>
      <c r="C302" s="4" t="s">
        <v>140</v>
      </c>
      <c r="D302" s="2" t="s">
        <v>278</v>
      </c>
      <c r="E302" s="2" t="s">
        <v>906</v>
      </c>
      <c r="F302" s="5">
        <v>-156400</v>
      </c>
      <c r="G302" s="5">
        <v>-4852.47</v>
      </c>
      <c r="H302" s="5">
        <v>-0.5</v>
      </c>
    </row>
    <row r="303" spans="2:8" x14ac:dyDescent="0.25">
      <c r="B303" s="2" t="s">
        <v>3032</v>
      </c>
      <c r="C303" s="4" t="s">
        <v>140</v>
      </c>
      <c r="D303" s="2" t="s">
        <v>419</v>
      </c>
      <c r="E303" s="2" t="s">
        <v>608</v>
      </c>
      <c r="F303" s="5">
        <v>-164175</v>
      </c>
      <c r="G303" s="5">
        <v>-4932.3100000000004</v>
      </c>
      <c r="H303" s="5">
        <v>-0.51</v>
      </c>
    </row>
    <row r="304" spans="2:8" x14ac:dyDescent="0.25">
      <c r="B304" s="2" t="s">
        <v>3112</v>
      </c>
      <c r="C304" s="4" t="s">
        <v>140</v>
      </c>
      <c r="D304" s="2" t="s">
        <v>349</v>
      </c>
      <c r="E304" s="2" t="s">
        <v>512</v>
      </c>
      <c r="F304" s="5">
        <v>-157750</v>
      </c>
      <c r="G304" s="5">
        <v>-5353.33</v>
      </c>
      <c r="H304" s="5">
        <v>-0.56000000000000005</v>
      </c>
    </row>
    <row r="305" spans="2:8" x14ac:dyDescent="0.25">
      <c r="B305" s="2" t="s">
        <v>3113</v>
      </c>
      <c r="C305" s="4" t="s">
        <v>140</v>
      </c>
      <c r="D305" s="2" t="s">
        <v>261</v>
      </c>
      <c r="E305" s="2" t="s">
        <v>717</v>
      </c>
      <c r="F305" s="5">
        <v>-582750</v>
      </c>
      <c r="G305" s="5">
        <v>-5362.17</v>
      </c>
      <c r="H305" s="5">
        <v>-0.56000000000000005</v>
      </c>
    </row>
    <row r="306" spans="2:8" x14ac:dyDescent="0.25">
      <c r="B306" s="2" t="s">
        <v>2783</v>
      </c>
      <c r="C306" s="4" t="s">
        <v>140</v>
      </c>
      <c r="D306" s="2" t="s">
        <v>220</v>
      </c>
      <c r="E306" s="2" t="s">
        <v>233</v>
      </c>
      <c r="F306" s="5">
        <v>-525625</v>
      </c>
      <c r="G306" s="5">
        <v>-5650.99</v>
      </c>
      <c r="H306" s="5">
        <v>-0.59</v>
      </c>
    </row>
    <row r="307" spans="2:8" x14ac:dyDescent="0.25">
      <c r="B307" s="2" t="s">
        <v>3114</v>
      </c>
      <c r="C307" s="4" t="s">
        <v>140</v>
      </c>
      <c r="D307" s="2" t="s">
        <v>261</v>
      </c>
      <c r="E307" s="2" t="s">
        <v>1298</v>
      </c>
      <c r="F307" s="5">
        <v>-229800</v>
      </c>
      <c r="G307" s="5">
        <v>-5674.91</v>
      </c>
      <c r="H307" s="5">
        <v>-0.59</v>
      </c>
    </row>
    <row r="308" spans="2:8" x14ac:dyDescent="0.25">
      <c r="B308" s="2" t="s">
        <v>3023</v>
      </c>
      <c r="C308" s="4" t="s">
        <v>140</v>
      </c>
      <c r="D308" s="2" t="s">
        <v>242</v>
      </c>
      <c r="E308" s="2" t="s">
        <v>510</v>
      </c>
      <c r="F308" s="5">
        <v>-258250</v>
      </c>
      <c r="G308" s="5">
        <v>-5924.9</v>
      </c>
      <c r="H308" s="5">
        <v>-0.61</v>
      </c>
    </row>
    <row r="309" spans="2:8" x14ac:dyDescent="0.25">
      <c r="B309" s="2" t="s">
        <v>3115</v>
      </c>
      <c r="C309" s="4" t="s">
        <v>140</v>
      </c>
      <c r="D309" s="2" t="s">
        <v>261</v>
      </c>
      <c r="E309" s="2" t="s">
        <v>576</v>
      </c>
      <c r="F309" s="5">
        <v>-1206000</v>
      </c>
      <c r="G309" s="5">
        <v>-6043.87</v>
      </c>
      <c r="H309" s="5">
        <v>-0.63</v>
      </c>
    </row>
    <row r="310" spans="2:8" x14ac:dyDescent="0.25">
      <c r="B310" s="2" t="s">
        <v>3116</v>
      </c>
      <c r="C310" s="4" t="s">
        <v>140</v>
      </c>
      <c r="D310" s="2" t="s">
        <v>390</v>
      </c>
      <c r="E310" s="2" t="s">
        <v>804</v>
      </c>
      <c r="F310" s="5">
        <v>-2743800</v>
      </c>
      <c r="G310" s="5">
        <v>-6140.62</v>
      </c>
      <c r="H310" s="5">
        <v>-0.64</v>
      </c>
    </row>
    <row r="311" spans="2:8" x14ac:dyDescent="0.25">
      <c r="B311" s="2" t="s">
        <v>3062</v>
      </c>
      <c r="C311" s="4" t="s">
        <v>140</v>
      </c>
      <c r="D311" s="2" t="s">
        <v>520</v>
      </c>
      <c r="E311" s="2" t="s">
        <v>1296</v>
      </c>
      <c r="F311" s="5">
        <v>-2183600</v>
      </c>
      <c r="G311" s="5">
        <v>-6359.74</v>
      </c>
      <c r="H311" s="5">
        <v>-0.66</v>
      </c>
    </row>
    <row r="312" spans="2:8" x14ac:dyDescent="0.25">
      <c r="B312" s="2" t="s">
        <v>2782</v>
      </c>
      <c r="C312" s="4" t="s">
        <v>140</v>
      </c>
      <c r="D312" s="2" t="s">
        <v>520</v>
      </c>
      <c r="E312" s="2" t="s">
        <v>521</v>
      </c>
      <c r="F312" s="5">
        <v>-1122800</v>
      </c>
      <c r="G312" s="5">
        <v>-6535.82</v>
      </c>
      <c r="H312" s="5">
        <v>-0.68</v>
      </c>
    </row>
    <row r="313" spans="2:8" x14ac:dyDescent="0.25">
      <c r="B313" s="2" t="s">
        <v>2881</v>
      </c>
      <c r="C313" s="4" t="s">
        <v>140</v>
      </c>
      <c r="D313" s="2" t="s">
        <v>231</v>
      </c>
      <c r="E313" s="2" t="s">
        <v>232</v>
      </c>
      <c r="F313" s="5">
        <v>-1494400</v>
      </c>
      <c r="G313" s="5">
        <v>-6543.98</v>
      </c>
      <c r="H313" s="5">
        <v>-0.68</v>
      </c>
    </row>
    <row r="314" spans="2:8" x14ac:dyDescent="0.25">
      <c r="B314" s="2" t="s">
        <v>3117</v>
      </c>
      <c r="C314" s="4" t="s">
        <v>140</v>
      </c>
      <c r="D314" s="2" t="s">
        <v>266</v>
      </c>
      <c r="E314" s="2" t="s">
        <v>1297</v>
      </c>
      <c r="F314" s="5">
        <v>-191200</v>
      </c>
      <c r="G314" s="5">
        <v>-6559.02</v>
      </c>
      <c r="H314" s="5">
        <v>-0.68</v>
      </c>
    </row>
    <row r="315" spans="2:8" x14ac:dyDescent="0.25">
      <c r="B315" s="2" t="s">
        <v>3118</v>
      </c>
      <c r="C315" s="4" t="s">
        <v>140</v>
      </c>
      <c r="D315" s="2" t="s">
        <v>242</v>
      </c>
      <c r="E315" s="2" t="s">
        <v>511</v>
      </c>
      <c r="F315" s="5">
        <v>-653650</v>
      </c>
      <c r="G315" s="5">
        <v>-6682.26</v>
      </c>
      <c r="H315" s="5">
        <v>-0.69</v>
      </c>
    </row>
    <row r="316" spans="2:8" x14ac:dyDescent="0.25">
      <c r="B316" s="2" t="s">
        <v>3119</v>
      </c>
      <c r="C316" s="4" t="s">
        <v>140</v>
      </c>
      <c r="D316" s="2" t="s">
        <v>290</v>
      </c>
      <c r="E316" s="2" t="s">
        <v>518</v>
      </c>
      <c r="F316" s="5">
        <v>-3870450</v>
      </c>
      <c r="G316" s="5">
        <v>-6713.3</v>
      </c>
      <c r="H316" s="5">
        <v>-0.7</v>
      </c>
    </row>
    <row r="317" spans="2:8" x14ac:dyDescent="0.25">
      <c r="B317" s="2" t="s">
        <v>3120</v>
      </c>
      <c r="C317" s="4" t="s">
        <v>140</v>
      </c>
      <c r="D317" s="2" t="s">
        <v>220</v>
      </c>
      <c r="E317" s="2" t="s">
        <v>569</v>
      </c>
      <c r="F317" s="5">
        <v>-2607500</v>
      </c>
      <c r="G317" s="5">
        <v>-6821.22</v>
      </c>
      <c r="H317" s="5">
        <v>-0.71</v>
      </c>
    </row>
    <row r="318" spans="2:8" x14ac:dyDescent="0.25">
      <c r="B318" s="2" t="s">
        <v>2785</v>
      </c>
      <c r="C318" s="4" t="s">
        <v>140</v>
      </c>
      <c r="D318" s="2" t="s">
        <v>234</v>
      </c>
      <c r="E318" s="2" t="s">
        <v>235</v>
      </c>
      <c r="F318" s="5">
        <v>-202200</v>
      </c>
      <c r="G318" s="5">
        <v>-7068</v>
      </c>
      <c r="H318" s="5">
        <v>-0.73</v>
      </c>
    </row>
    <row r="319" spans="2:8" x14ac:dyDescent="0.25">
      <c r="B319" s="2" t="s">
        <v>3121</v>
      </c>
      <c r="C319" s="4" t="s">
        <v>140</v>
      </c>
      <c r="D319" s="2" t="s">
        <v>520</v>
      </c>
      <c r="E319" s="2" t="s">
        <v>1053</v>
      </c>
      <c r="F319" s="5">
        <v>-4837500</v>
      </c>
      <c r="G319" s="5">
        <v>-7268.34</v>
      </c>
      <c r="H319" s="5">
        <v>-0.75</v>
      </c>
    </row>
    <row r="320" spans="2:8" x14ac:dyDescent="0.25">
      <c r="B320" s="2" t="s">
        <v>3122</v>
      </c>
      <c r="C320" s="4" t="s">
        <v>140</v>
      </c>
      <c r="D320" s="2" t="s">
        <v>445</v>
      </c>
      <c r="E320" s="2" t="s">
        <v>714</v>
      </c>
      <c r="F320" s="5">
        <v>-4392000</v>
      </c>
      <c r="G320" s="5">
        <v>-7653.06</v>
      </c>
      <c r="H320" s="5">
        <v>-0.79</v>
      </c>
    </row>
    <row r="321" spans="2:8" x14ac:dyDescent="0.25">
      <c r="B321" s="2" t="s">
        <v>3123</v>
      </c>
      <c r="C321" s="4" t="s">
        <v>140</v>
      </c>
      <c r="D321" s="2" t="s">
        <v>672</v>
      </c>
      <c r="E321" s="2" t="s">
        <v>673</v>
      </c>
      <c r="F321" s="5">
        <v>-248400</v>
      </c>
      <c r="G321" s="5">
        <v>-7846.71</v>
      </c>
      <c r="H321" s="5">
        <v>-0.81</v>
      </c>
    </row>
    <row r="322" spans="2:8" x14ac:dyDescent="0.25">
      <c r="B322" s="2" t="s">
        <v>3124</v>
      </c>
      <c r="C322" s="4" t="s">
        <v>140</v>
      </c>
      <c r="D322" s="2" t="s">
        <v>361</v>
      </c>
      <c r="E322" s="2" t="s">
        <v>1295</v>
      </c>
      <c r="F322" s="5">
        <v>-6496000</v>
      </c>
      <c r="G322" s="5">
        <v>-8019.31</v>
      </c>
      <c r="H322" s="5">
        <v>-0.83</v>
      </c>
    </row>
    <row r="323" spans="2:8" x14ac:dyDescent="0.25">
      <c r="B323" s="2" t="s">
        <v>3125</v>
      </c>
      <c r="C323" s="4" t="s">
        <v>140</v>
      </c>
      <c r="D323" s="2" t="s">
        <v>248</v>
      </c>
      <c r="E323" s="2" t="s">
        <v>1294</v>
      </c>
      <c r="F323" s="5">
        <v>-993975</v>
      </c>
      <c r="G323" s="5">
        <v>-9101.33</v>
      </c>
      <c r="H323" s="5">
        <v>-0.94</v>
      </c>
    </row>
    <row r="324" spans="2:8" x14ac:dyDescent="0.25">
      <c r="B324" s="2" t="s">
        <v>3126</v>
      </c>
      <c r="C324" s="4" t="s">
        <v>140</v>
      </c>
      <c r="D324" s="2" t="s">
        <v>261</v>
      </c>
      <c r="E324" s="2" t="s">
        <v>577</v>
      </c>
      <c r="F324" s="5">
        <v>-2139000</v>
      </c>
      <c r="G324" s="5">
        <v>-9544.2199999999993</v>
      </c>
      <c r="H324" s="5">
        <v>-0.99</v>
      </c>
    </row>
    <row r="325" spans="2:8" x14ac:dyDescent="0.25">
      <c r="B325" s="2" t="s">
        <v>3025</v>
      </c>
      <c r="C325" s="4" t="s">
        <v>140</v>
      </c>
      <c r="D325" s="2" t="s">
        <v>263</v>
      </c>
      <c r="E325" s="2" t="s">
        <v>452</v>
      </c>
      <c r="F325" s="5">
        <v>-377250</v>
      </c>
      <c r="G325" s="5">
        <v>-9607.0499999999993</v>
      </c>
      <c r="H325" s="5">
        <v>-1</v>
      </c>
    </row>
    <row r="326" spans="2:8" x14ac:dyDescent="0.25">
      <c r="B326" s="2" t="s">
        <v>3127</v>
      </c>
      <c r="C326" s="4" t="s">
        <v>140</v>
      </c>
      <c r="D326" s="2" t="s">
        <v>406</v>
      </c>
      <c r="E326" s="2" t="s">
        <v>407</v>
      </c>
      <c r="F326" s="5">
        <v>-382400</v>
      </c>
      <c r="G326" s="5">
        <v>-9618.1200000000008</v>
      </c>
      <c r="H326" s="5">
        <v>-1</v>
      </c>
    </row>
    <row r="327" spans="2:8" x14ac:dyDescent="0.25">
      <c r="B327" s="2" t="s">
        <v>3128</v>
      </c>
      <c r="C327" s="4" t="s">
        <v>140</v>
      </c>
      <c r="D327" s="2" t="s">
        <v>292</v>
      </c>
      <c r="E327" s="2" t="s">
        <v>1293</v>
      </c>
      <c r="F327" s="5">
        <v>-1086000</v>
      </c>
      <c r="G327" s="5">
        <v>-9661.06</v>
      </c>
      <c r="H327" s="5">
        <v>-1</v>
      </c>
    </row>
    <row r="328" spans="2:8" x14ac:dyDescent="0.25">
      <c r="B328" s="2" t="s">
        <v>3129</v>
      </c>
      <c r="C328" s="4" t="s">
        <v>140</v>
      </c>
      <c r="D328" s="2" t="s">
        <v>290</v>
      </c>
      <c r="E328" s="2" t="s">
        <v>442</v>
      </c>
      <c r="F328" s="5">
        <v>-3648000</v>
      </c>
      <c r="G328" s="5">
        <v>-9862.3700000000008</v>
      </c>
      <c r="H328" s="5">
        <v>-1.02</v>
      </c>
    </row>
    <row r="329" spans="2:8" x14ac:dyDescent="0.25">
      <c r="B329" s="2" t="s">
        <v>2934</v>
      </c>
      <c r="C329" s="4" t="s">
        <v>140</v>
      </c>
      <c r="D329" s="2" t="s">
        <v>704</v>
      </c>
      <c r="E329" s="2" t="s">
        <v>705</v>
      </c>
      <c r="F329" s="5">
        <v>-1935000</v>
      </c>
      <c r="G329" s="5">
        <v>-10524.47</v>
      </c>
      <c r="H329" s="5">
        <v>-1.0900000000000001</v>
      </c>
    </row>
    <row r="330" spans="2:8" x14ac:dyDescent="0.25">
      <c r="B330" s="2" t="s">
        <v>2778</v>
      </c>
      <c r="C330" s="4" t="s">
        <v>140</v>
      </c>
      <c r="D330" s="2" t="s">
        <v>248</v>
      </c>
      <c r="E330" s="2" t="s">
        <v>284</v>
      </c>
      <c r="F330" s="5">
        <v>-293400</v>
      </c>
      <c r="G330" s="5">
        <v>-10825.29</v>
      </c>
      <c r="H330" s="5">
        <v>-1.1200000000000001</v>
      </c>
    </row>
    <row r="331" spans="2:8" x14ac:dyDescent="0.25">
      <c r="B331" s="2" t="s">
        <v>3072</v>
      </c>
      <c r="C331" s="4" t="s">
        <v>140</v>
      </c>
      <c r="D331" s="2" t="s">
        <v>229</v>
      </c>
      <c r="E331" s="2" t="s">
        <v>402</v>
      </c>
      <c r="F331" s="5">
        <v>-366600</v>
      </c>
      <c r="G331" s="5">
        <v>-10923.95</v>
      </c>
      <c r="H331" s="5">
        <v>-1.1299999999999999</v>
      </c>
    </row>
    <row r="332" spans="2:8" x14ac:dyDescent="0.25">
      <c r="B332" s="2" t="s">
        <v>2883</v>
      </c>
      <c r="C332" s="4" t="s">
        <v>140</v>
      </c>
      <c r="D332" s="2" t="s">
        <v>242</v>
      </c>
      <c r="E332" s="2" t="s">
        <v>499</v>
      </c>
      <c r="F332" s="5">
        <v>-1944000</v>
      </c>
      <c r="G332" s="5">
        <v>-10940.83</v>
      </c>
      <c r="H332" s="5">
        <v>-1.1299999999999999</v>
      </c>
    </row>
    <row r="333" spans="2:8" x14ac:dyDescent="0.25">
      <c r="B333" s="2" t="s">
        <v>3060</v>
      </c>
      <c r="C333" s="4" t="s">
        <v>140</v>
      </c>
      <c r="D333" s="2" t="s">
        <v>507</v>
      </c>
      <c r="E333" s="2" t="s">
        <v>508</v>
      </c>
      <c r="F333" s="5">
        <v>-4169900</v>
      </c>
      <c r="G333" s="5">
        <v>-11508.92</v>
      </c>
      <c r="H333" s="5">
        <v>-1.19</v>
      </c>
    </row>
    <row r="334" spans="2:8" x14ac:dyDescent="0.25">
      <c r="B334" s="2" t="s">
        <v>3081</v>
      </c>
      <c r="C334" s="4" t="s">
        <v>140</v>
      </c>
      <c r="D334" s="2" t="s">
        <v>261</v>
      </c>
      <c r="E334" s="2" t="s">
        <v>394</v>
      </c>
      <c r="F334" s="5">
        <v>-175000</v>
      </c>
      <c r="G334" s="5">
        <v>-12096.35</v>
      </c>
      <c r="H334" s="5">
        <v>-1.25</v>
      </c>
    </row>
    <row r="335" spans="2:8" x14ac:dyDescent="0.25">
      <c r="B335" s="2" t="s">
        <v>2943</v>
      </c>
      <c r="C335" s="4" t="s">
        <v>140</v>
      </c>
      <c r="D335" s="2" t="s">
        <v>250</v>
      </c>
      <c r="E335" s="2" t="s">
        <v>710</v>
      </c>
      <c r="F335" s="5">
        <v>-1593900</v>
      </c>
      <c r="G335" s="5">
        <v>-12845.24</v>
      </c>
      <c r="H335" s="5">
        <v>-1.33</v>
      </c>
    </row>
    <row r="336" spans="2:8" x14ac:dyDescent="0.25">
      <c r="B336" s="2" t="s">
        <v>3027</v>
      </c>
      <c r="C336" s="4" t="s">
        <v>140</v>
      </c>
      <c r="D336" s="2" t="s">
        <v>361</v>
      </c>
      <c r="E336" s="2" t="s">
        <v>509</v>
      </c>
      <c r="F336" s="5">
        <v>-1700000</v>
      </c>
      <c r="G336" s="5">
        <v>-12965.9</v>
      </c>
      <c r="H336" s="5">
        <v>-1.34</v>
      </c>
    </row>
    <row r="337" spans="2:8" x14ac:dyDescent="0.25">
      <c r="B337" s="2" t="s">
        <v>1317</v>
      </c>
      <c r="C337" s="4" t="s">
        <v>140</v>
      </c>
      <c r="D337" s="2" t="s">
        <v>220</v>
      </c>
      <c r="E337" s="2" t="s">
        <v>1292</v>
      </c>
      <c r="F337" s="5">
        <v>-2781000</v>
      </c>
      <c r="G337" s="5">
        <v>-13476.73</v>
      </c>
      <c r="H337" s="5">
        <v>-1.4</v>
      </c>
    </row>
    <row r="338" spans="2:8" x14ac:dyDescent="0.25">
      <c r="B338" s="2" t="s">
        <v>3130</v>
      </c>
      <c r="C338" s="4" t="s">
        <v>140</v>
      </c>
      <c r="D338" s="2" t="s">
        <v>220</v>
      </c>
      <c r="E338" s="2" t="s">
        <v>549</v>
      </c>
      <c r="F338" s="5">
        <v>-6047500</v>
      </c>
      <c r="G338" s="5">
        <v>-13915.3</v>
      </c>
      <c r="H338" s="5">
        <v>-1.44</v>
      </c>
    </row>
    <row r="339" spans="2:8" x14ac:dyDescent="0.25">
      <c r="B339" s="2" t="s">
        <v>2929</v>
      </c>
      <c r="C339" s="4" t="s">
        <v>140</v>
      </c>
      <c r="D339" s="2" t="s">
        <v>371</v>
      </c>
      <c r="E339" s="2" t="s">
        <v>500</v>
      </c>
      <c r="F339" s="5">
        <v>-3567375</v>
      </c>
      <c r="G339" s="5">
        <v>-14007.3</v>
      </c>
      <c r="H339" s="5">
        <v>-1.45</v>
      </c>
    </row>
    <row r="340" spans="2:8" x14ac:dyDescent="0.25">
      <c r="B340" s="2" t="s">
        <v>3038</v>
      </c>
      <c r="C340" s="4" t="s">
        <v>140</v>
      </c>
      <c r="D340" s="2" t="s">
        <v>280</v>
      </c>
      <c r="E340" s="2" t="s">
        <v>631</v>
      </c>
      <c r="F340" s="5">
        <v>-1456875</v>
      </c>
      <c r="G340" s="5">
        <v>-14350.95</v>
      </c>
      <c r="H340" s="5">
        <v>-1.49</v>
      </c>
    </row>
    <row r="341" spans="2:8" x14ac:dyDescent="0.25">
      <c r="B341" s="2" t="s">
        <v>2882</v>
      </c>
      <c r="C341" s="4" t="s">
        <v>140</v>
      </c>
      <c r="D341" s="2" t="s">
        <v>248</v>
      </c>
      <c r="E341" s="2" t="s">
        <v>429</v>
      </c>
      <c r="F341" s="5">
        <v>-1371700</v>
      </c>
      <c r="G341" s="5">
        <v>-15811.59</v>
      </c>
      <c r="H341" s="5">
        <v>-1.64</v>
      </c>
    </row>
    <row r="342" spans="2:8" x14ac:dyDescent="0.25">
      <c r="B342" s="2" t="s">
        <v>2941</v>
      </c>
      <c r="C342" s="4" t="s">
        <v>140</v>
      </c>
      <c r="D342" s="2" t="s">
        <v>222</v>
      </c>
      <c r="E342" s="2" t="s">
        <v>223</v>
      </c>
      <c r="F342" s="5">
        <v>-558500</v>
      </c>
      <c r="G342" s="5">
        <v>-16043.19</v>
      </c>
      <c r="H342" s="5">
        <v>-1.66</v>
      </c>
    </row>
    <row r="343" spans="2:8" x14ac:dyDescent="0.25">
      <c r="B343" s="2" t="s">
        <v>1318</v>
      </c>
      <c r="C343" s="4" t="s">
        <v>140</v>
      </c>
      <c r="D343" s="2" t="s">
        <v>220</v>
      </c>
      <c r="E343" s="2" t="s">
        <v>741</v>
      </c>
      <c r="F343" s="5">
        <v>-6499350</v>
      </c>
      <c r="G343" s="5">
        <v>-16225.63</v>
      </c>
      <c r="H343" s="5">
        <v>-1.68</v>
      </c>
    </row>
    <row r="344" spans="2:8" x14ac:dyDescent="0.25">
      <c r="B344" s="2" t="s">
        <v>2935</v>
      </c>
      <c r="C344" s="4" t="s">
        <v>140</v>
      </c>
      <c r="D344" s="2" t="s">
        <v>222</v>
      </c>
      <c r="E344" s="2" t="s">
        <v>519</v>
      </c>
      <c r="F344" s="5">
        <v>-3281400</v>
      </c>
      <c r="G344" s="5">
        <v>-16561.23</v>
      </c>
      <c r="H344" s="5">
        <v>-1.72</v>
      </c>
    </row>
    <row r="345" spans="2:8" x14ac:dyDescent="0.25">
      <c r="B345" s="2" t="s">
        <v>763</v>
      </c>
      <c r="C345" s="4" t="s">
        <v>140</v>
      </c>
      <c r="D345" s="2" t="s">
        <v>220</v>
      </c>
      <c r="E345" s="2" t="s">
        <v>393</v>
      </c>
      <c r="F345" s="5">
        <v>-3967500</v>
      </c>
      <c r="G345" s="5">
        <v>-25616.16</v>
      </c>
      <c r="H345" s="5">
        <v>-2.66</v>
      </c>
    </row>
    <row r="346" spans="2:8" x14ac:dyDescent="0.25">
      <c r="B346" s="2" t="s">
        <v>2774</v>
      </c>
      <c r="C346" s="4" t="s">
        <v>140</v>
      </c>
      <c r="D346" s="2" t="s">
        <v>225</v>
      </c>
      <c r="E346" s="2" t="s">
        <v>228</v>
      </c>
      <c r="F346" s="5">
        <v>-681625</v>
      </c>
      <c r="G346" s="5">
        <v>-26143.05</v>
      </c>
      <c r="H346" s="5">
        <v>-2.71</v>
      </c>
    </row>
    <row r="347" spans="2:8" x14ac:dyDescent="0.25">
      <c r="B347" s="2" t="s">
        <v>2780</v>
      </c>
      <c r="C347" s="4" t="s">
        <v>140</v>
      </c>
      <c r="D347" s="2" t="s">
        <v>220</v>
      </c>
      <c r="E347" s="2" t="s">
        <v>221</v>
      </c>
      <c r="F347" s="5">
        <v>-3140500</v>
      </c>
      <c r="G347" s="5">
        <v>-46237.58</v>
      </c>
      <c r="H347" s="5">
        <v>-4.79</v>
      </c>
    </row>
    <row r="348" spans="2:8" x14ac:dyDescent="0.25">
      <c r="B348" s="3" t="s">
        <v>200</v>
      </c>
      <c r="C348" s="15"/>
      <c r="D348" s="3"/>
      <c r="E348" s="3"/>
      <c r="F348" s="11"/>
      <c r="G348" s="11">
        <f>SUM(G12:G162)</f>
        <v>649194.35999999975</v>
      </c>
      <c r="H348" s="11">
        <f>SUM(H12:H162)</f>
        <v>67.350000000000037</v>
      </c>
    </row>
    <row r="349" spans="2:8" x14ac:dyDescent="0.25">
      <c r="B349" s="3" t="s">
        <v>654</v>
      </c>
    </row>
    <row r="350" spans="2:8" x14ac:dyDescent="0.25">
      <c r="B350" s="2" t="s">
        <v>16</v>
      </c>
      <c r="C350" s="4" t="s">
        <v>140</v>
      </c>
      <c r="D350" s="2" t="s">
        <v>655</v>
      </c>
      <c r="E350" s="2" t="s">
        <v>1073</v>
      </c>
      <c r="F350" s="5">
        <v>2597299.39</v>
      </c>
      <c r="G350" s="5">
        <v>111814.42</v>
      </c>
      <c r="H350" s="5">
        <v>11.59</v>
      </c>
    </row>
    <row r="351" spans="2:8" x14ac:dyDescent="0.25">
      <c r="B351" s="2" t="s">
        <v>30</v>
      </c>
      <c r="C351" s="4" t="s">
        <v>140</v>
      </c>
      <c r="D351" s="2" t="s">
        <v>655</v>
      </c>
      <c r="E351" s="2" t="s">
        <v>765</v>
      </c>
      <c r="F351" s="5">
        <v>600962.42599999998</v>
      </c>
      <c r="G351" s="5">
        <v>21763.01</v>
      </c>
      <c r="H351" s="5">
        <v>2.2599999999999998</v>
      </c>
    </row>
    <row r="352" spans="2:8" x14ac:dyDescent="0.25">
      <c r="B352" s="2" t="s">
        <v>32</v>
      </c>
      <c r="C352" s="4" t="s">
        <v>140</v>
      </c>
      <c r="D352" s="2" t="s">
        <v>655</v>
      </c>
      <c r="E352" s="2" t="s">
        <v>1319</v>
      </c>
      <c r="F352" s="5">
        <v>34564083.792999998</v>
      </c>
      <c r="G352" s="5">
        <v>4617.8999999999996</v>
      </c>
      <c r="H352" s="5">
        <v>0.48</v>
      </c>
    </row>
    <row r="353" spans="2:8" x14ac:dyDescent="0.25">
      <c r="B353" s="3" t="s">
        <v>200</v>
      </c>
      <c r="C353" s="15"/>
      <c r="D353" s="3"/>
      <c r="E353" s="3"/>
      <c r="F353" s="11"/>
      <c r="G353" s="11">
        <f>SUM(G349:G352)</f>
        <v>138195.32999999999</v>
      </c>
      <c r="H353" s="11">
        <f>SUM(H349:H352)</f>
        <v>14.33</v>
      </c>
    </row>
    <row r="354" spans="2:8" x14ac:dyDescent="0.25">
      <c r="B354" s="31" t="s">
        <v>120</v>
      </c>
      <c r="C354" s="32" t="s">
        <v>121</v>
      </c>
      <c r="D354" s="31" t="s">
        <v>122</v>
      </c>
      <c r="E354" s="31" t="s">
        <v>123</v>
      </c>
      <c r="F354" s="30" t="s">
        <v>124</v>
      </c>
      <c r="G354" s="30" t="s">
        <v>125</v>
      </c>
      <c r="H354" s="30" t="s">
        <v>126</v>
      </c>
    </row>
    <row r="355" spans="2:8" x14ac:dyDescent="0.25">
      <c r="B355" s="3" t="s">
        <v>127</v>
      </c>
    </row>
    <row r="356" spans="2:8" x14ac:dyDescent="0.25">
      <c r="B356" s="3" t="s">
        <v>128</v>
      </c>
    </row>
    <row r="357" spans="2:8" x14ac:dyDescent="0.25">
      <c r="B357" s="3" t="s">
        <v>553</v>
      </c>
    </row>
    <row r="358" spans="2:8" x14ac:dyDescent="0.25">
      <c r="B358" s="2" t="s">
        <v>3131</v>
      </c>
      <c r="C358" s="4">
        <v>8.9499999999999993</v>
      </c>
      <c r="D358" s="2" t="s">
        <v>482</v>
      </c>
      <c r="E358" s="2" t="s">
        <v>1320</v>
      </c>
      <c r="F358" s="5">
        <v>5000</v>
      </c>
      <c r="G358" s="5">
        <v>5001.75</v>
      </c>
      <c r="H358" s="5">
        <v>0.52</v>
      </c>
    </row>
    <row r="359" spans="2:8" x14ac:dyDescent="0.25">
      <c r="B359" s="2" t="s">
        <v>3132</v>
      </c>
      <c r="C359" s="4">
        <v>7.41</v>
      </c>
      <c r="D359" s="2" t="s">
        <v>134</v>
      </c>
      <c r="E359" s="2" t="s">
        <v>1321</v>
      </c>
      <c r="F359" s="5">
        <v>500</v>
      </c>
      <c r="G359" s="5">
        <v>4994.03</v>
      </c>
      <c r="H359" s="5">
        <v>0.52</v>
      </c>
    </row>
    <row r="360" spans="2:8" x14ac:dyDescent="0.25">
      <c r="B360" s="2" t="s">
        <v>1233</v>
      </c>
      <c r="C360" s="4">
        <v>7.88</v>
      </c>
      <c r="D360" s="2" t="s">
        <v>134</v>
      </c>
      <c r="E360" s="2" t="s">
        <v>1234</v>
      </c>
      <c r="F360" s="5">
        <v>400</v>
      </c>
      <c r="G360" s="5">
        <v>3879.24</v>
      </c>
      <c r="H360" s="5">
        <v>0.4</v>
      </c>
    </row>
    <row r="361" spans="2:8" x14ac:dyDescent="0.25">
      <c r="B361" s="2" t="s">
        <v>3133</v>
      </c>
      <c r="C361" s="4">
        <v>7.65</v>
      </c>
      <c r="D361" s="2" t="s">
        <v>134</v>
      </c>
      <c r="E361" s="2" t="s">
        <v>1322</v>
      </c>
      <c r="F361" s="5">
        <v>250</v>
      </c>
      <c r="G361" s="5">
        <v>2496.94</v>
      </c>
      <c r="H361" s="5">
        <v>0.26</v>
      </c>
    </row>
    <row r="362" spans="2:8" x14ac:dyDescent="0.25">
      <c r="B362" s="2" t="s">
        <v>3134</v>
      </c>
      <c r="C362" s="4">
        <v>7.91</v>
      </c>
      <c r="D362" s="2" t="s">
        <v>134</v>
      </c>
      <c r="E362" s="2" t="s">
        <v>1323</v>
      </c>
      <c r="F362" s="5">
        <v>250</v>
      </c>
      <c r="G362" s="5">
        <v>2493.2399999999998</v>
      </c>
      <c r="H362" s="5">
        <v>0.26</v>
      </c>
    </row>
    <row r="363" spans="2:8" x14ac:dyDescent="0.25">
      <c r="B363" s="2" t="s">
        <v>1324</v>
      </c>
      <c r="C363" s="4">
        <v>7.92</v>
      </c>
      <c r="D363" s="2" t="s">
        <v>134</v>
      </c>
      <c r="E363" s="2" t="s">
        <v>1325</v>
      </c>
      <c r="F363" s="5">
        <v>250</v>
      </c>
      <c r="G363" s="5">
        <v>2437.83</v>
      </c>
      <c r="H363" s="5">
        <v>0.25</v>
      </c>
    </row>
    <row r="364" spans="2:8" x14ac:dyDescent="0.25">
      <c r="B364" s="3" t="s">
        <v>135</v>
      </c>
      <c r="C364" s="15"/>
      <c r="D364" s="3"/>
      <c r="E364" s="3"/>
      <c r="F364" s="11"/>
      <c r="G364" s="11">
        <f>SUM(G354:G363)</f>
        <v>21303.03</v>
      </c>
      <c r="H364" s="11">
        <f>SUM(H354:H363)</f>
        <v>2.21</v>
      </c>
    </row>
    <row r="365" spans="2:8" x14ac:dyDescent="0.25">
      <c r="B365" s="3" t="s">
        <v>136</v>
      </c>
    </row>
    <row r="366" spans="2:8" x14ac:dyDescent="0.25">
      <c r="B366" s="2" t="s">
        <v>3135</v>
      </c>
      <c r="C366" s="4">
        <v>7.9</v>
      </c>
      <c r="D366" s="2" t="s">
        <v>137</v>
      </c>
      <c r="E366" s="2" t="s">
        <v>1326</v>
      </c>
      <c r="F366" s="5">
        <v>4000</v>
      </c>
      <c r="G366" s="5">
        <v>19853.84</v>
      </c>
      <c r="H366" s="5">
        <v>2.06</v>
      </c>
    </row>
    <row r="367" spans="2:8" x14ac:dyDescent="0.25">
      <c r="B367" s="2" t="s">
        <v>3136</v>
      </c>
      <c r="C367" s="4">
        <v>8.73</v>
      </c>
      <c r="D367" s="2" t="s">
        <v>137</v>
      </c>
      <c r="E367" s="2" t="s">
        <v>1327</v>
      </c>
      <c r="F367" s="5">
        <v>4000</v>
      </c>
      <c r="G367" s="5">
        <v>19633.72</v>
      </c>
      <c r="H367" s="5">
        <v>2.04</v>
      </c>
    </row>
    <row r="368" spans="2:8" x14ac:dyDescent="0.25">
      <c r="B368" s="2" t="s">
        <v>3137</v>
      </c>
      <c r="C368" s="4">
        <v>8.1300000000000008</v>
      </c>
      <c r="D368" s="2" t="s">
        <v>137</v>
      </c>
      <c r="E368" s="2" t="s">
        <v>1328</v>
      </c>
      <c r="F368" s="5">
        <v>3000</v>
      </c>
      <c r="G368" s="5">
        <v>14930.21</v>
      </c>
      <c r="H368" s="5">
        <v>1.55</v>
      </c>
    </row>
    <row r="369" spans="2:8" x14ac:dyDescent="0.25">
      <c r="B369" s="2" t="s">
        <v>3138</v>
      </c>
      <c r="C369" s="4">
        <v>8.83</v>
      </c>
      <c r="D369" s="2" t="s">
        <v>137</v>
      </c>
      <c r="E369" s="2" t="s">
        <v>1329</v>
      </c>
      <c r="F369" s="5">
        <v>3000</v>
      </c>
      <c r="G369" s="5">
        <v>14760.75</v>
      </c>
      <c r="H369" s="5">
        <v>1.53</v>
      </c>
    </row>
    <row r="370" spans="2:8" x14ac:dyDescent="0.25">
      <c r="B370" s="2" t="s">
        <v>3139</v>
      </c>
      <c r="C370" s="4">
        <v>7.9</v>
      </c>
      <c r="D370" s="2" t="s">
        <v>137</v>
      </c>
      <c r="E370" s="2" t="s">
        <v>1330</v>
      </c>
      <c r="F370" s="5">
        <v>2000</v>
      </c>
      <c r="G370" s="5">
        <v>9937.59</v>
      </c>
      <c r="H370" s="5">
        <v>1.03</v>
      </c>
    </row>
    <row r="371" spans="2:8" x14ac:dyDescent="0.25">
      <c r="B371" s="2" t="s">
        <v>3140</v>
      </c>
      <c r="C371" s="4">
        <v>8.67</v>
      </c>
      <c r="D371" s="2" t="s">
        <v>137</v>
      </c>
      <c r="E371" s="2" t="s">
        <v>1331</v>
      </c>
      <c r="F371" s="5">
        <v>2000</v>
      </c>
      <c r="G371" s="5">
        <v>9850.25</v>
      </c>
      <c r="H371" s="5">
        <v>1.02</v>
      </c>
    </row>
    <row r="372" spans="2:8" x14ac:dyDescent="0.25">
      <c r="B372" s="2" t="s">
        <v>3141</v>
      </c>
      <c r="C372" s="4">
        <v>8.5299999999999994</v>
      </c>
      <c r="D372" s="2" t="s">
        <v>138</v>
      </c>
      <c r="E372" s="2" t="s">
        <v>1332</v>
      </c>
      <c r="F372" s="5">
        <v>2000</v>
      </c>
      <c r="G372" s="5">
        <v>9807.48</v>
      </c>
      <c r="H372" s="5">
        <v>1.02</v>
      </c>
    </row>
    <row r="373" spans="2:8" x14ac:dyDescent="0.25">
      <c r="B373" s="2" t="s">
        <v>3142</v>
      </c>
      <c r="C373" s="4">
        <v>8.7100000000000009</v>
      </c>
      <c r="D373" s="2" t="s">
        <v>137</v>
      </c>
      <c r="E373" s="2" t="s">
        <v>1333</v>
      </c>
      <c r="F373" s="5">
        <v>2000</v>
      </c>
      <c r="G373" s="5">
        <v>9792.16</v>
      </c>
      <c r="H373" s="5">
        <v>1.02</v>
      </c>
    </row>
    <row r="374" spans="2:8" x14ac:dyDescent="0.25">
      <c r="B374" s="2" t="s">
        <v>3143</v>
      </c>
      <c r="C374" s="4">
        <v>7.46</v>
      </c>
      <c r="D374" s="2" t="s">
        <v>137</v>
      </c>
      <c r="E374" s="2" t="s">
        <v>1334</v>
      </c>
      <c r="F374" s="5">
        <v>1500</v>
      </c>
      <c r="G374" s="5">
        <v>7492.35</v>
      </c>
      <c r="H374" s="5">
        <v>0.78</v>
      </c>
    </row>
    <row r="375" spans="2:8" x14ac:dyDescent="0.25">
      <c r="B375" s="2" t="s">
        <v>3144</v>
      </c>
      <c r="C375" s="4">
        <v>7.93</v>
      </c>
      <c r="D375" s="2" t="s">
        <v>137</v>
      </c>
      <c r="E375" s="2" t="s">
        <v>1335</v>
      </c>
      <c r="F375" s="5">
        <v>1500</v>
      </c>
      <c r="G375" s="5">
        <v>7430.63</v>
      </c>
      <c r="H375" s="5">
        <v>0.77</v>
      </c>
    </row>
    <row r="376" spans="2:8" x14ac:dyDescent="0.25">
      <c r="B376" s="2" t="s">
        <v>3145</v>
      </c>
      <c r="C376" s="4">
        <v>8</v>
      </c>
      <c r="D376" s="2" t="s">
        <v>137</v>
      </c>
      <c r="E376" s="2" t="s">
        <v>1336</v>
      </c>
      <c r="F376" s="5">
        <v>1100</v>
      </c>
      <c r="G376" s="5">
        <v>5440.38</v>
      </c>
      <c r="H376" s="5">
        <v>0.56000000000000005</v>
      </c>
    </row>
    <row r="377" spans="2:8" x14ac:dyDescent="0.25">
      <c r="B377" s="2" t="s">
        <v>3146</v>
      </c>
      <c r="C377" s="4">
        <v>7.52</v>
      </c>
      <c r="D377" s="2" t="s">
        <v>137</v>
      </c>
      <c r="E377" s="2" t="s">
        <v>1337</v>
      </c>
      <c r="F377" s="5">
        <v>1000</v>
      </c>
      <c r="G377" s="5">
        <v>4986.66</v>
      </c>
      <c r="H377" s="5">
        <v>0.52</v>
      </c>
    </row>
    <row r="378" spans="2:8" x14ac:dyDescent="0.25">
      <c r="B378" s="3" t="s">
        <v>139</v>
      </c>
      <c r="C378" s="15"/>
      <c r="D378" s="3"/>
      <c r="E378" s="3"/>
      <c r="F378" s="11"/>
      <c r="G378" s="11">
        <f>SUM(G365:G377)</f>
        <v>133916.01999999999</v>
      </c>
      <c r="H378" s="11">
        <f>SUM(H365:H377)</f>
        <v>13.899999999999997</v>
      </c>
    </row>
    <row r="379" spans="2:8" x14ac:dyDescent="0.25">
      <c r="B379" s="3" t="s">
        <v>141</v>
      </c>
      <c r="C379" s="15"/>
      <c r="D379" s="3"/>
      <c r="E379" s="3"/>
      <c r="F379" s="11"/>
      <c r="G379" s="11">
        <v>35556</v>
      </c>
      <c r="H379" s="11">
        <v>3.69</v>
      </c>
    </row>
    <row r="380" spans="2:8" x14ac:dyDescent="0.25">
      <c r="B380" s="3" t="s">
        <v>1275</v>
      </c>
      <c r="C380" s="15"/>
      <c r="D380" s="3"/>
      <c r="E380" s="3"/>
      <c r="F380" s="11"/>
      <c r="G380" s="11">
        <v>15697.28</v>
      </c>
      <c r="H380" s="11">
        <v>1.63</v>
      </c>
    </row>
    <row r="381" spans="2:8" x14ac:dyDescent="0.25">
      <c r="B381" s="3" t="s">
        <v>142</v>
      </c>
      <c r="C381" s="15"/>
      <c r="D381" s="3"/>
      <c r="E381" s="3"/>
      <c r="F381" s="11"/>
      <c r="G381" s="11">
        <f>G380+G379+G378+G364+G353+G348</f>
        <v>993862.01999999979</v>
      </c>
      <c r="H381" s="11">
        <f>H380+H379+H378+H364+H353+H348</f>
        <v>103.11000000000004</v>
      </c>
    </row>
    <row r="382" spans="2:8" x14ac:dyDescent="0.25">
      <c r="B382" s="3" t="s">
        <v>143</v>
      </c>
      <c r="C382" s="15"/>
      <c r="D382" s="3"/>
      <c r="E382" s="3"/>
      <c r="F382" s="11"/>
      <c r="G382" s="11">
        <f>G383-G381</f>
        <v>-29499.764626099728</v>
      </c>
      <c r="H382" s="11">
        <f>H383-H381</f>
        <v>-3.1100000000000421</v>
      </c>
    </row>
    <row r="383" spans="2:8" x14ac:dyDescent="0.25">
      <c r="B383" s="3" t="s">
        <v>144</v>
      </c>
      <c r="C383" s="15"/>
      <c r="D383" s="3"/>
      <c r="E383" s="3"/>
      <c r="F383" s="11"/>
      <c r="G383" s="11">
        <v>964362.25537390006</v>
      </c>
      <c r="H383" s="11">
        <v>100</v>
      </c>
    </row>
    <row r="384" spans="2:8" x14ac:dyDescent="0.25">
      <c r="B384" s="2" t="s">
        <v>145</v>
      </c>
    </row>
    <row r="385" spans="2:3" x14ac:dyDescent="0.25">
      <c r="B385" s="3" t="s">
        <v>1355</v>
      </c>
    </row>
    <row r="386" spans="2:3" x14ac:dyDescent="0.25">
      <c r="B386" s="3" t="s">
        <v>146</v>
      </c>
    </row>
    <row r="387" spans="2:3" x14ac:dyDescent="0.25">
      <c r="B387" s="3" t="s">
        <v>147</v>
      </c>
      <c r="C387" s="4" t="s">
        <v>148</v>
      </c>
    </row>
    <row r="388" spans="2:3" x14ac:dyDescent="0.25">
      <c r="B388" s="3" t="s">
        <v>150</v>
      </c>
      <c r="C388" s="4" t="s">
        <v>149</v>
      </c>
    </row>
    <row r="389" spans="2:3" x14ac:dyDescent="0.25">
      <c r="B389" s="3" t="s">
        <v>202</v>
      </c>
      <c r="C389" s="4" t="s">
        <v>149</v>
      </c>
    </row>
    <row r="390" spans="2:3" x14ac:dyDescent="0.25">
      <c r="B390" s="3" t="s">
        <v>151</v>
      </c>
      <c r="C390" s="4" t="s">
        <v>152</v>
      </c>
    </row>
    <row r="391" spans="2:3" x14ac:dyDescent="0.25">
      <c r="B391" s="3" t="s">
        <v>1338</v>
      </c>
      <c r="C391" s="15"/>
    </row>
    <row r="392" spans="2:3" x14ac:dyDescent="0.25">
      <c r="B392" s="3" t="s">
        <v>1339</v>
      </c>
      <c r="C392" s="15"/>
    </row>
    <row r="393" spans="2:3" x14ac:dyDescent="0.25">
      <c r="B393" s="3" t="s">
        <v>1340</v>
      </c>
      <c r="C393" s="15"/>
    </row>
    <row r="394" spans="2:3" x14ac:dyDescent="0.25">
      <c r="B394" s="3" t="s">
        <v>1341</v>
      </c>
      <c r="C394" s="15"/>
    </row>
    <row r="395" spans="2:3" x14ac:dyDescent="0.25">
      <c r="B395" s="3" t="s">
        <v>1342</v>
      </c>
      <c r="C395" s="15"/>
    </row>
    <row r="396" spans="2:3" x14ac:dyDescent="0.25">
      <c r="B396" s="3" t="s">
        <v>1343</v>
      </c>
      <c r="C396" s="15"/>
    </row>
    <row r="397" spans="2:3" x14ac:dyDescent="0.25">
      <c r="B397" s="3" t="s">
        <v>1344</v>
      </c>
      <c r="C397" s="15"/>
    </row>
    <row r="398" spans="2:3" x14ac:dyDescent="0.25">
      <c r="B398" s="3" t="s">
        <v>1345</v>
      </c>
      <c r="C398" s="15"/>
    </row>
    <row r="399" spans="2:3" x14ac:dyDescent="0.25">
      <c r="B399" s="3" t="s">
        <v>3435</v>
      </c>
      <c r="C399" s="15"/>
    </row>
    <row r="400" spans="2:3" x14ac:dyDescent="0.25">
      <c r="B400" s="2" t="s">
        <v>153</v>
      </c>
    </row>
    <row r="401" spans="2:4" x14ac:dyDescent="0.25">
      <c r="B401" s="2" t="s">
        <v>204</v>
      </c>
    </row>
    <row r="402" spans="2:4" x14ac:dyDescent="0.25">
      <c r="B402" s="3" t="s">
        <v>3436</v>
      </c>
      <c r="C402" s="15"/>
    </row>
    <row r="404" spans="2:4" x14ac:dyDescent="0.25">
      <c r="B404" s="13" t="s">
        <v>2546</v>
      </c>
      <c r="C404" s="14"/>
    </row>
    <row r="405" spans="2:4" ht="30" x14ac:dyDescent="0.25">
      <c r="B405" s="13" t="s">
        <v>205</v>
      </c>
      <c r="C405" s="153" t="s">
        <v>206</v>
      </c>
    </row>
    <row r="406" spans="2:4" x14ac:dyDescent="0.25">
      <c r="B406" s="105" t="s">
        <v>207</v>
      </c>
      <c r="C406" s="167">
        <v>0</v>
      </c>
    </row>
    <row r="407" spans="2:4" x14ac:dyDescent="0.25">
      <c r="B407" s="105" t="s">
        <v>208</v>
      </c>
      <c r="C407" s="167">
        <v>0</v>
      </c>
    </row>
    <row r="408" spans="2:4" x14ac:dyDescent="0.25">
      <c r="B408" s="105" t="s">
        <v>209</v>
      </c>
      <c r="C408" s="167">
        <v>0</v>
      </c>
    </row>
    <row r="409" spans="2:4" x14ac:dyDescent="0.25">
      <c r="B409" s="105" t="s">
        <v>210</v>
      </c>
      <c r="C409" s="167">
        <v>0</v>
      </c>
    </row>
    <row r="410" spans="2:4" x14ac:dyDescent="0.25">
      <c r="B410" s="105" t="s">
        <v>211</v>
      </c>
      <c r="C410" s="167">
        <v>138170.02643880001</v>
      </c>
    </row>
    <row r="411" spans="2:4" x14ac:dyDescent="0.25">
      <c r="B411" s="105" t="s">
        <v>212</v>
      </c>
      <c r="C411" s="167">
        <v>138801.6563875</v>
      </c>
    </row>
    <row r="412" spans="2:4" x14ac:dyDescent="0.25">
      <c r="B412" s="13" t="s">
        <v>213</v>
      </c>
      <c r="C412" s="1">
        <v>276971.68282630004</v>
      </c>
    </row>
    <row r="414" spans="2:4" x14ac:dyDescent="0.25">
      <c r="B414" s="105" t="s">
        <v>154</v>
      </c>
      <c r="C414" s="6"/>
      <c r="D414" s="105"/>
    </row>
    <row r="415" spans="2:4" ht="30" x14ac:dyDescent="0.25">
      <c r="B415" s="7" t="s">
        <v>155</v>
      </c>
      <c r="C415" s="8" t="s">
        <v>156</v>
      </c>
      <c r="D415" s="7" t="s">
        <v>157</v>
      </c>
    </row>
    <row r="416" spans="2:4" x14ac:dyDescent="0.25">
      <c r="B416" s="105" t="s">
        <v>149</v>
      </c>
      <c r="C416" s="6" t="s">
        <v>149</v>
      </c>
      <c r="D416" s="105" t="s">
        <v>149</v>
      </c>
    </row>
    <row r="418" spans="2:7" x14ac:dyDescent="0.25">
      <c r="B418" s="3" t="s">
        <v>158</v>
      </c>
      <c r="C418" s="168">
        <v>45322</v>
      </c>
    </row>
    <row r="419" spans="2:7" x14ac:dyDescent="0.25">
      <c r="B419" s="13" t="s">
        <v>159</v>
      </c>
      <c r="C419" s="14" t="s">
        <v>160</v>
      </c>
      <c r="D419" s="13" t="s">
        <v>161</v>
      </c>
      <c r="E419" s="17" t="s">
        <v>162</v>
      </c>
      <c r="F419" s="169" t="s">
        <v>163</v>
      </c>
      <c r="G419" s="11"/>
    </row>
    <row r="420" spans="2:7" x14ac:dyDescent="0.25">
      <c r="B420" s="105" t="s">
        <v>2884</v>
      </c>
      <c r="C420" s="6">
        <v>-4500</v>
      </c>
      <c r="D420" s="105">
        <v>2498.0500000000002</v>
      </c>
      <c r="E420" s="16">
        <v>2562.1</v>
      </c>
      <c r="F420" s="22">
        <f>C412</f>
        <v>276971.68282630004</v>
      </c>
    </row>
    <row r="421" spans="2:7" x14ac:dyDescent="0.25">
      <c r="B421" s="105" t="s">
        <v>2961</v>
      </c>
      <c r="C421" s="6">
        <v>-1593900</v>
      </c>
      <c r="D421" s="105">
        <v>751.9</v>
      </c>
      <c r="E421" s="16">
        <v>805.9</v>
      </c>
      <c r="F421" s="170"/>
    </row>
    <row r="422" spans="2:7" x14ac:dyDescent="0.25">
      <c r="B422" s="105" t="s">
        <v>2885</v>
      </c>
      <c r="C422" s="6">
        <v>-1494400</v>
      </c>
      <c r="D422" s="105">
        <v>455.93</v>
      </c>
      <c r="E422" s="16">
        <v>437.9</v>
      </c>
      <c r="F422" s="170"/>
    </row>
    <row r="423" spans="2:7" x14ac:dyDescent="0.25">
      <c r="B423" s="105" t="s">
        <v>3147</v>
      </c>
      <c r="C423" s="6">
        <v>-245</v>
      </c>
      <c r="D423" s="105">
        <v>143634.70000000001</v>
      </c>
      <c r="E423" s="16">
        <v>143660.65</v>
      </c>
      <c r="F423" s="170"/>
    </row>
    <row r="424" spans="2:7" x14ac:dyDescent="0.25">
      <c r="B424" s="105" t="s">
        <v>3148</v>
      </c>
      <c r="C424" s="6">
        <v>-1206000</v>
      </c>
      <c r="D424" s="105">
        <v>471.61</v>
      </c>
      <c r="E424" s="16">
        <v>501.15</v>
      </c>
      <c r="F424" s="170"/>
    </row>
    <row r="425" spans="2:7" x14ac:dyDescent="0.25">
      <c r="B425" s="105" t="s">
        <v>3149</v>
      </c>
      <c r="C425" s="6">
        <v>-172875</v>
      </c>
      <c r="D425" s="105">
        <v>2296.5700000000002</v>
      </c>
      <c r="E425" s="16">
        <v>2338.3000000000002</v>
      </c>
      <c r="F425" s="170"/>
    </row>
    <row r="426" spans="2:7" x14ac:dyDescent="0.25">
      <c r="B426" s="105" t="s">
        <v>3150</v>
      </c>
      <c r="C426" s="6">
        <v>-40000</v>
      </c>
      <c r="D426" s="105">
        <v>125.38</v>
      </c>
      <c r="E426" s="16">
        <v>119.95</v>
      </c>
      <c r="F426" s="170"/>
    </row>
    <row r="427" spans="2:7" x14ac:dyDescent="0.25">
      <c r="B427" s="105" t="s">
        <v>3151</v>
      </c>
      <c r="C427" s="6">
        <v>-157500</v>
      </c>
      <c r="D427" s="105">
        <v>214.32</v>
      </c>
      <c r="E427" s="16">
        <v>220.8</v>
      </c>
      <c r="F427" s="170"/>
    </row>
    <row r="428" spans="2:7" x14ac:dyDescent="0.25">
      <c r="B428" s="105" t="s">
        <v>2962</v>
      </c>
      <c r="C428" s="6">
        <v>-189000</v>
      </c>
      <c r="D428" s="105">
        <v>313.14</v>
      </c>
      <c r="E428" s="16">
        <v>317.5</v>
      </c>
      <c r="F428" s="170"/>
    </row>
    <row r="429" spans="2:7" x14ac:dyDescent="0.25">
      <c r="B429" s="105" t="s">
        <v>3152</v>
      </c>
      <c r="C429" s="6">
        <v>-100</v>
      </c>
      <c r="D429" s="105">
        <v>22580.05</v>
      </c>
      <c r="E429" s="16">
        <v>23603.65</v>
      </c>
      <c r="F429" s="170"/>
    </row>
    <row r="430" spans="2:7" x14ac:dyDescent="0.25">
      <c r="B430" s="105" t="s">
        <v>2963</v>
      </c>
      <c r="C430" s="6">
        <v>-4550</v>
      </c>
      <c r="D430" s="105">
        <v>1398.36</v>
      </c>
      <c r="E430" s="16">
        <v>1356.4</v>
      </c>
      <c r="F430" s="170"/>
    </row>
    <row r="431" spans="2:7" x14ac:dyDescent="0.25">
      <c r="B431" s="105" t="s">
        <v>3153</v>
      </c>
      <c r="C431" s="6">
        <v>-9350</v>
      </c>
      <c r="D431" s="105">
        <v>1520.08</v>
      </c>
      <c r="E431" s="16">
        <v>1522.15</v>
      </c>
      <c r="F431" s="170"/>
    </row>
    <row r="432" spans="2:7" x14ac:dyDescent="0.25">
      <c r="B432" s="105" t="s">
        <v>3154</v>
      </c>
      <c r="C432" s="6">
        <v>-107950</v>
      </c>
      <c r="D432" s="105">
        <v>1430.23</v>
      </c>
      <c r="E432" s="16">
        <v>1511.55</v>
      </c>
      <c r="F432" s="170"/>
    </row>
    <row r="433" spans="2:6" x14ac:dyDescent="0.25">
      <c r="B433" s="105" t="s">
        <v>3155</v>
      </c>
      <c r="C433" s="6">
        <v>-156400</v>
      </c>
      <c r="D433" s="105">
        <v>3227.44</v>
      </c>
      <c r="E433" s="16">
        <v>3102.6</v>
      </c>
      <c r="F433" s="170"/>
    </row>
    <row r="434" spans="2:6" x14ac:dyDescent="0.25">
      <c r="B434" s="105" t="s">
        <v>3156</v>
      </c>
      <c r="C434" s="6">
        <v>-993000</v>
      </c>
      <c r="D434" s="105">
        <v>475.67</v>
      </c>
      <c r="E434" s="16">
        <v>480.35</v>
      </c>
      <c r="F434" s="170"/>
    </row>
    <row r="435" spans="2:6" x14ac:dyDescent="0.25">
      <c r="B435" s="105" t="s">
        <v>3157</v>
      </c>
      <c r="C435" s="6">
        <v>-10000</v>
      </c>
      <c r="D435" s="105">
        <v>267.20999999999998</v>
      </c>
      <c r="E435" s="16">
        <v>271.89999999999998</v>
      </c>
      <c r="F435" s="170"/>
    </row>
    <row r="436" spans="2:6" x14ac:dyDescent="0.25">
      <c r="B436" s="105" t="s">
        <v>3158</v>
      </c>
      <c r="C436" s="6">
        <v>-607500</v>
      </c>
      <c r="D436" s="105">
        <v>271.99</v>
      </c>
      <c r="E436" s="16">
        <v>270.05</v>
      </c>
      <c r="F436" s="170"/>
    </row>
    <row r="437" spans="2:6" x14ac:dyDescent="0.25">
      <c r="B437" s="105" t="s">
        <v>1346</v>
      </c>
      <c r="C437" s="6">
        <v>-2781000</v>
      </c>
      <c r="D437" s="105">
        <v>464.12</v>
      </c>
      <c r="E437" s="16">
        <v>484.6</v>
      </c>
      <c r="F437" s="170"/>
    </row>
    <row r="438" spans="2:6" x14ac:dyDescent="0.25">
      <c r="B438" s="105" t="s">
        <v>3159</v>
      </c>
      <c r="C438" s="6">
        <v>-357600</v>
      </c>
      <c r="D438" s="105">
        <v>529.87</v>
      </c>
      <c r="E438" s="16">
        <v>530.6</v>
      </c>
      <c r="F438" s="170"/>
    </row>
    <row r="439" spans="2:6" x14ac:dyDescent="0.25">
      <c r="B439" s="105" t="s">
        <v>3160</v>
      </c>
      <c r="C439" s="6">
        <v>-1200</v>
      </c>
      <c r="D439" s="105">
        <v>6250.21</v>
      </c>
      <c r="E439" s="16">
        <v>6277.25</v>
      </c>
      <c r="F439" s="170"/>
    </row>
    <row r="440" spans="2:6" x14ac:dyDescent="0.25">
      <c r="B440" s="105" t="s">
        <v>2964</v>
      </c>
      <c r="C440" s="6">
        <v>-93600</v>
      </c>
      <c r="D440" s="105">
        <v>1661.2</v>
      </c>
      <c r="E440" s="16">
        <v>1670.3</v>
      </c>
      <c r="F440" s="170"/>
    </row>
    <row r="441" spans="2:6" x14ac:dyDescent="0.25">
      <c r="B441" s="105" t="s">
        <v>3161</v>
      </c>
      <c r="C441" s="6">
        <v>-3575</v>
      </c>
      <c r="D441" s="105">
        <v>2534.4699999999998</v>
      </c>
      <c r="E441" s="16">
        <v>2597.65</v>
      </c>
      <c r="F441" s="170"/>
    </row>
    <row r="442" spans="2:6" x14ac:dyDescent="0.25">
      <c r="B442" s="105" t="s">
        <v>3162</v>
      </c>
      <c r="C442" s="6">
        <v>-96600</v>
      </c>
      <c r="D442" s="105">
        <v>275.02999999999997</v>
      </c>
      <c r="E442" s="16">
        <v>277.95</v>
      </c>
      <c r="F442" s="170"/>
    </row>
    <row r="443" spans="2:6" x14ac:dyDescent="0.25">
      <c r="B443" s="105" t="s">
        <v>3163</v>
      </c>
      <c r="C443" s="6">
        <v>-4169900</v>
      </c>
      <c r="D443" s="105">
        <v>266.17</v>
      </c>
      <c r="E443" s="16">
        <v>276</v>
      </c>
      <c r="F443" s="170"/>
    </row>
    <row r="444" spans="2:6" x14ac:dyDescent="0.25">
      <c r="B444" s="105" t="s">
        <v>3164</v>
      </c>
      <c r="C444" s="6">
        <v>-230362</v>
      </c>
      <c r="D444" s="105">
        <v>1498.99</v>
      </c>
      <c r="E444" s="16">
        <v>1465.25</v>
      </c>
      <c r="F444" s="170"/>
    </row>
    <row r="445" spans="2:6" x14ac:dyDescent="0.25">
      <c r="B445" s="105" t="s">
        <v>3165</v>
      </c>
      <c r="C445" s="6">
        <v>-2607500</v>
      </c>
      <c r="D445" s="105">
        <v>259.51</v>
      </c>
      <c r="E445" s="16">
        <v>261.60000000000002</v>
      </c>
      <c r="F445" s="170"/>
    </row>
    <row r="446" spans="2:6" x14ac:dyDescent="0.25">
      <c r="B446" s="105" t="s">
        <v>3166</v>
      </c>
      <c r="C446" s="6">
        <v>-1375</v>
      </c>
      <c r="D446" s="105">
        <v>4718.25</v>
      </c>
      <c r="E446" s="16">
        <v>4738.8500000000004</v>
      </c>
      <c r="F446" s="170"/>
    </row>
    <row r="447" spans="2:6" x14ac:dyDescent="0.25">
      <c r="B447" s="105" t="s">
        <v>3167</v>
      </c>
      <c r="C447" s="6">
        <v>-34000</v>
      </c>
      <c r="D447" s="105">
        <v>4744.7299999999996</v>
      </c>
      <c r="E447" s="16">
        <v>4704.8</v>
      </c>
      <c r="F447" s="170"/>
    </row>
    <row r="448" spans="2:6" x14ac:dyDescent="0.25">
      <c r="B448" s="105" t="s">
        <v>2786</v>
      </c>
      <c r="C448" s="6">
        <v>-525625</v>
      </c>
      <c r="D448" s="105">
        <v>1091.6500000000001</v>
      </c>
      <c r="E448" s="16">
        <v>1075.0999999999999</v>
      </c>
      <c r="F448" s="170"/>
    </row>
    <row r="449" spans="2:6" x14ac:dyDescent="0.25">
      <c r="B449" s="105" t="s">
        <v>1347</v>
      </c>
      <c r="C449" s="6">
        <v>-6499350</v>
      </c>
      <c r="D449" s="105">
        <v>233.64</v>
      </c>
      <c r="E449" s="16">
        <v>249.65</v>
      </c>
      <c r="F449" s="170"/>
    </row>
    <row r="450" spans="2:6" x14ac:dyDescent="0.25">
      <c r="B450" s="105" t="s">
        <v>3168</v>
      </c>
      <c r="C450" s="6">
        <v>-175000</v>
      </c>
      <c r="D450" s="105">
        <v>824.43</v>
      </c>
      <c r="E450" s="16">
        <v>853.3</v>
      </c>
      <c r="F450" s="170"/>
    </row>
    <row r="451" spans="2:6" x14ac:dyDescent="0.25">
      <c r="B451" s="105" t="s">
        <v>3169</v>
      </c>
      <c r="C451" s="6">
        <v>-17050</v>
      </c>
      <c r="D451" s="105">
        <v>1483.27</v>
      </c>
      <c r="E451" s="16">
        <v>1483.25</v>
      </c>
      <c r="F451" s="170"/>
    </row>
    <row r="452" spans="2:6" x14ac:dyDescent="0.25">
      <c r="B452" s="105" t="s">
        <v>2787</v>
      </c>
      <c r="C452" s="6">
        <v>-3140500</v>
      </c>
      <c r="D452" s="105">
        <v>1499.15</v>
      </c>
      <c r="E452" s="16">
        <v>1472.3</v>
      </c>
      <c r="F452" s="170"/>
    </row>
    <row r="453" spans="2:6" x14ac:dyDescent="0.25">
      <c r="B453" s="105" t="s">
        <v>3170</v>
      </c>
      <c r="C453" s="6">
        <v>-2700</v>
      </c>
      <c r="D453" s="105">
        <v>826.51</v>
      </c>
      <c r="E453" s="16">
        <v>828.5</v>
      </c>
      <c r="F453" s="170"/>
    </row>
    <row r="454" spans="2:6" x14ac:dyDescent="0.25">
      <c r="B454" s="105" t="s">
        <v>3171</v>
      </c>
      <c r="C454" s="6">
        <v>-11475</v>
      </c>
      <c r="D454" s="105">
        <v>821.48</v>
      </c>
      <c r="E454" s="16">
        <v>822.45</v>
      </c>
      <c r="F454" s="170"/>
    </row>
    <row r="455" spans="2:6" x14ac:dyDescent="0.25">
      <c r="B455" s="105" t="s">
        <v>3172</v>
      </c>
      <c r="C455" s="6">
        <v>-703500</v>
      </c>
      <c r="D455" s="105">
        <v>382.41</v>
      </c>
      <c r="E455" s="16">
        <v>405.95</v>
      </c>
      <c r="F455" s="170"/>
    </row>
    <row r="456" spans="2:6" x14ac:dyDescent="0.25">
      <c r="B456" s="105" t="s">
        <v>3173</v>
      </c>
      <c r="C456" s="6">
        <v>-906000</v>
      </c>
      <c r="D456" s="105">
        <v>139.75</v>
      </c>
      <c r="E456" s="16">
        <v>141.35</v>
      </c>
      <c r="F456" s="170"/>
    </row>
    <row r="457" spans="2:6" x14ac:dyDescent="0.25">
      <c r="B457" s="105" t="s">
        <v>2788</v>
      </c>
      <c r="C457" s="6">
        <v>-700</v>
      </c>
      <c r="D457" s="105">
        <v>1021.35</v>
      </c>
      <c r="E457" s="16">
        <v>1033.8</v>
      </c>
      <c r="F457" s="170"/>
    </row>
    <row r="458" spans="2:6" x14ac:dyDescent="0.25">
      <c r="B458" s="105" t="s">
        <v>3174</v>
      </c>
      <c r="C458" s="6">
        <v>-8750</v>
      </c>
      <c r="D458" s="105">
        <v>4134.87</v>
      </c>
      <c r="E458" s="16">
        <v>4391.05</v>
      </c>
      <c r="F458" s="170"/>
    </row>
    <row r="459" spans="2:6" x14ac:dyDescent="0.25">
      <c r="B459" s="105" t="s">
        <v>2966</v>
      </c>
      <c r="C459" s="6">
        <v>-1672000</v>
      </c>
      <c r="D459" s="105">
        <v>136.4</v>
      </c>
      <c r="E459" s="16">
        <v>136.55000000000001</v>
      </c>
      <c r="F459" s="170"/>
    </row>
    <row r="460" spans="2:6" x14ac:dyDescent="0.25">
      <c r="B460" s="105" t="s">
        <v>2967</v>
      </c>
      <c r="C460" s="6">
        <v>-1935000</v>
      </c>
      <c r="D460" s="105">
        <v>536.71</v>
      </c>
      <c r="E460" s="16">
        <v>543.9</v>
      </c>
      <c r="F460" s="170"/>
    </row>
    <row r="461" spans="2:6" x14ac:dyDescent="0.25">
      <c r="B461" s="105" t="s">
        <v>3175</v>
      </c>
      <c r="C461" s="6">
        <v>-236300</v>
      </c>
      <c r="D461" s="105">
        <v>377.59</v>
      </c>
      <c r="E461" s="16">
        <v>383.85</v>
      </c>
      <c r="F461" s="170"/>
    </row>
    <row r="462" spans="2:6" x14ac:dyDescent="0.25">
      <c r="B462" s="105" t="s">
        <v>3176</v>
      </c>
      <c r="C462" s="6">
        <v>-42150</v>
      </c>
      <c r="D462" s="105">
        <v>5460.65</v>
      </c>
      <c r="E462" s="16">
        <v>5480.65</v>
      </c>
      <c r="F462" s="170"/>
    </row>
    <row r="463" spans="2:6" x14ac:dyDescent="0.25">
      <c r="B463" s="105" t="s">
        <v>3177</v>
      </c>
      <c r="C463" s="6">
        <v>-10120</v>
      </c>
      <c r="D463" s="105">
        <v>25764.83</v>
      </c>
      <c r="E463" s="16">
        <v>26045.05</v>
      </c>
      <c r="F463" s="170"/>
    </row>
    <row r="464" spans="2:6" x14ac:dyDescent="0.25">
      <c r="B464" s="105" t="s">
        <v>3178</v>
      </c>
      <c r="C464" s="6">
        <v>-6047500</v>
      </c>
      <c r="D464" s="105">
        <v>227.87</v>
      </c>
      <c r="E464" s="16">
        <v>230.1</v>
      </c>
      <c r="F464" s="170"/>
    </row>
    <row r="465" spans="2:6" x14ac:dyDescent="0.25">
      <c r="B465" s="105" t="s">
        <v>3179</v>
      </c>
      <c r="C465" s="6">
        <v>-6000</v>
      </c>
      <c r="D465" s="105">
        <v>1244.43</v>
      </c>
      <c r="E465" s="16">
        <v>1250.1500000000001</v>
      </c>
      <c r="F465" s="170"/>
    </row>
    <row r="466" spans="2:6" x14ac:dyDescent="0.25">
      <c r="B466" s="105" t="s">
        <v>3180</v>
      </c>
      <c r="C466" s="6">
        <v>-165500</v>
      </c>
      <c r="D466" s="105">
        <v>1211.6600000000001</v>
      </c>
      <c r="E466" s="16">
        <v>1241.0999999999999</v>
      </c>
      <c r="F466" s="170"/>
    </row>
    <row r="467" spans="2:6" x14ac:dyDescent="0.25">
      <c r="B467" s="105" t="s">
        <v>3181</v>
      </c>
      <c r="C467" s="6">
        <v>-2743800</v>
      </c>
      <c r="D467" s="105">
        <v>222.4</v>
      </c>
      <c r="E467" s="16">
        <v>223.8</v>
      </c>
      <c r="F467" s="170"/>
    </row>
    <row r="468" spans="2:6" x14ac:dyDescent="0.25">
      <c r="B468" s="105" t="s">
        <v>3182</v>
      </c>
      <c r="C468" s="6">
        <v>-382400</v>
      </c>
      <c r="D468" s="105">
        <v>2505.0500000000002</v>
      </c>
      <c r="E468" s="16">
        <v>2515.1999999999998</v>
      </c>
      <c r="F468" s="170"/>
    </row>
    <row r="469" spans="2:6" x14ac:dyDescent="0.25">
      <c r="B469" s="105" t="s">
        <v>3183</v>
      </c>
      <c r="C469" s="6">
        <v>-3648000</v>
      </c>
      <c r="D469" s="105">
        <v>258.19</v>
      </c>
      <c r="E469" s="16">
        <v>270.35000000000002</v>
      </c>
      <c r="F469" s="170"/>
    </row>
    <row r="470" spans="2:6" x14ac:dyDescent="0.25">
      <c r="B470" s="105" t="s">
        <v>3184</v>
      </c>
      <c r="C470" s="6">
        <v>-2000</v>
      </c>
      <c r="D470" s="105">
        <v>27917.86</v>
      </c>
      <c r="E470" s="16">
        <v>28734.9</v>
      </c>
      <c r="F470" s="170"/>
    </row>
    <row r="471" spans="2:6" x14ac:dyDescent="0.25">
      <c r="B471" s="105" t="s">
        <v>3185</v>
      </c>
      <c r="C471" s="6">
        <v>-30000</v>
      </c>
      <c r="D471" s="105">
        <v>177.69</v>
      </c>
      <c r="E471" s="16">
        <v>178.35</v>
      </c>
      <c r="F471" s="170"/>
    </row>
    <row r="472" spans="2:6" x14ac:dyDescent="0.25">
      <c r="B472" s="105" t="s">
        <v>2762</v>
      </c>
      <c r="C472" s="6">
        <v>-175000</v>
      </c>
      <c r="D472" s="105">
        <v>175.57</v>
      </c>
      <c r="E472" s="16">
        <v>177</v>
      </c>
      <c r="F472" s="170"/>
    </row>
    <row r="473" spans="2:6" x14ac:dyDescent="0.25">
      <c r="B473" s="105" t="s">
        <v>3186</v>
      </c>
      <c r="C473" s="6">
        <v>-14250</v>
      </c>
      <c r="D473" s="105">
        <v>6963.77</v>
      </c>
      <c r="E473" s="16">
        <v>6962.1</v>
      </c>
      <c r="F473" s="170"/>
    </row>
    <row r="474" spans="2:6" x14ac:dyDescent="0.25">
      <c r="B474" s="105" t="s">
        <v>3187</v>
      </c>
      <c r="C474" s="6">
        <v>-175000</v>
      </c>
      <c r="D474" s="105">
        <v>7193.29</v>
      </c>
      <c r="E474" s="16">
        <v>6912.2</v>
      </c>
      <c r="F474" s="170"/>
    </row>
    <row r="475" spans="2:6" x14ac:dyDescent="0.25">
      <c r="B475" s="105" t="s">
        <v>3188</v>
      </c>
      <c r="C475" s="6">
        <v>-67500</v>
      </c>
      <c r="D475" s="105">
        <v>1626.25</v>
      </c>
      <c r="E475" s="16">
        <v>1634.3</v>
      </c>
      <c r="F475" s="170"/>
    </row>
    <row r="476" spans="2:6" x14ac:dyDescent="0.25">
      <c r="B476" s="105" t="s">
        <v>2970</v>
      </c>
      <c r="C476" s="6">
        <v>-15200</v>
      </c>
      <c r="D476" s="105">
        <v>1168.42</v>
      </c>
      <c r="E476" s="16">
        <v>1176.3</v>
      </c>
      <c r="F476" s="170"/>
    </row>
    <row r="477" spans="2:6" x14ac:dyDescent="0.25">
      <c r="B477" s="105" t="s">
        <v>3189</v>
      </c>
      <c r="C477" s="6">
        <v>-389025</v>
      </c>
      <c r="D477" s="105">
        <v>769.72</v>
      </c>
      <c r="E477" s="16">
        <v>782.25</v>
      </c>
      <c r="F477" s="170"/>
    </row>
    <row r="478" spans="2:6" x14ac:dyDescent="0.25">
      <c r="B478" s="105" t="s">
        <v>3190</v>
      </c>
      <c r="C478" s="6">
        <v>-250</v>
      </c>
      <c r="D478" s="105">
        <v>2310.3000000000002</v>
      </c>
      <c r="E478" s="16">
        <v>2306.6999999999998</v>
      </c>
      <c r="F478" s="170"/>
    </row>
    <row r="479" spans="2:6" x14ac:dyDescent="0.25">
      <c r="B479" s="105" t="s">
        <v>3191</v>
      </c>
      <c r="C479" s="6">
        <v>-258250</v>
      </c>
      <c r="D479" s="105">
        <v>2174.2199999999998</v>
      </c>
      <c r="E479" s="16">
        <v>2294.25</v>
      </c>
      <c r="F479" s="170"/>
    </row>
    <row r="480" spans="2:6" x14ac:dyDescent="0.25">
      <c r="B480" s="105" t="s">
        <v>3192</v>
      </c>
      <c r="C480" s="6">
        <v>-4500</v>
      </c>
      <c r="D480" s="105">
        <v>1306.21</v>
      </c>
      <c r="E480" s="16">
        <v>1308.9000000000001</v>
      </c>
      <c r="F480" s="170"/>
    </row>
    <row r="481" spans="2:6" x14ac:dyDescent="0.25">
      <c r="B481" s="105" t="s">
        <v>3193</v>
      </c>
      <c r="C481" s="6">
        <v>-201000</v>
      </c>
      <c r="D481" s="105">
        <v>1337.16</v>
      </c>
      <c r="E481" s="16">
        <v>1300</v>
      </c>
      <c r="F481" s="170"/>
    </row>
    <row r="482" spans="2:6" x14ac:dyDescent="0.25">
      <c r="B482" s="105" t="s">
        <v>3194</v>
      </c>
      <c r="C482" s="6">
        <v>-1087500</v>
      </c>
      <c r="D482" s="105">
        <v>253.99</v>
      </c>
      <c r="E482" s="16">
        <v>263.3</v>
      </c>
      <c r="F482" s="170"/>
    </row>
    <row r="483" spans="2:6" x14ac:dyDescent="0.25">
      <c r="B483" s="105" t="s">
        <v>3195</v>
      </c>
      <c r="C483" s="6">
        <v>-2000</v>
      </c>
      <c r="D483" s="105">
        <v>1553.07</v>
      </c>
      <c r="E483" s="16">
        <v>1557.65</v>
      </c>
      <c r="F483" s="170"/>
    </row>
    <row r="484" spans="2:6" x14ac:dyDescent="0.25">
      <c r="B484" s="105" t="s">
        <v>2971</v>
      </c>
      <c r="C484" s="6">
        <v>-306000</v>
      </c>
      <c r="D484" s="105">
        <v>1537.97</v>
      </c>
      <c r="E484" s="16">
        <v>1546.3</v>
      </c>
      <c r="F484" s="170"/>
    </row>
    <row r="485" spans="2:6" x14ac:dyDescent="0.25">
      <c r="B485" s="105" t="s">
        <v>3196</v>
      </c>
      <c r="C485" s="6">
        <v>-2400</v>
      </c>
      <c r="D485" s="105">
        <v>1384.03</v>
      </c>
      <c r="E485" s="16">
        <v>1476.2</v>
      </c>
      <c r="F485" s="170"/>
    </row>
    <row r="486" spans="2:6" x14ac:dyDescent="0.25">
      <c r="B486" s="105" t="s">
        <v>3197</v>
      </c>
      <c r="C486" s="6">
        <v>-42700</v>
      </c>
      <c r="D486" s="105">
        <v>1383.51</v>
      </c>
      <c r="E486" s="16">
        <v>1329.95</v>
      </c>
      <c r="F486" s="170"/>
    </row>
    <row r="487" spans="2:6" x14ac:dyDescent="0.25">
      <c r="B487" s="105" t="s">
        <v>3198</v>
      </c>
      <c r="C487" s="6">
        <v>-157750</v>
      </c>
      <c r="D487" s="105">
        <v>3306.81</v>
      </c>
      <c r="E487" s="16">
        <v>3393.55</v>
      </c>
      <c r="F487" s="170"/>
    </row>
    <row r="488" spans="2:6" x14ac:dyDescent="0.25">
      <c r="B488" s="105" t="s">
        <v>3199</v>
      </c>
      <c r="C488" s="6">
        <v>-2600</v>
      </c>
      <c r="D488" s="105">
        <v>4391.3500000000004</v>
      </c>
      <c r="E488" s="16">
        <v>4408.6499999999996</v>
      </c>
      <c r="F488" s="170"/>
    </row>
    <row r="489" spans="2:6" x14ac:dyDescent="0.25">
      <c r="B489" s="105" t="s">
        <v>3200</v>
      </c>
      <c r="C489" s="6">
        <v>-6500</v>
      </c>
      <c r="D489" s="105">
        <v>4365.25</v>
      </c>
      <c r="E489" s="16">
        <v>4375.6000000000004</v>
      </c>
      <c r="F489" s="170"/>
    </row>
    <row r="490" spans="2:6" x14ac:dyDescent="0.25">
      <c r="B490" s="105" t="s">
        <v>3201</v>
      </c>
      <c r="C490" s="6">
        <v>-600</v>
      </c>
      <c r="D490" s="105">
        <v>1339</v>
      </c>
      <c r="E490" s="16">
        <v>1348.3</v>
      </c>
      <c r="F490" s="170"/>
    </row>
    <row r="491" spans="2:6" x14ac:dyDescent="0.25">
      <c r="B491" s="105" t="s">
        <v>2972</v>
      </c>
      <c r="C491" s="6">
        <v>-19200</v>
      </c>
      <c r="D491" s="105">
        <v>1332.55</v>
      </c>
      <c r="E491" s="16">
        <v>1339.5</v>
      </c>
      <c r="F491" s="170"/>
    </row>
    <row r="492" spans="2:6" x14ac:dyDescent="0.25">
      <c r="B492" s="105" t="s">
        <v>3202</v>
      </c>
      <c r="C492" s="6">
        <v>-31840000</v>
      </c>
      <c r="D492" s="105">
        <v>15.21</v>
      </c>
      <c r="E492" s="16">
        <v>14.5</v>
      </c>
      <c r="F492" s="170"/>
    </row>
    <row r="493" spans="2:6" x14ac:dyDescent="0.25">
      <c r="B493" s="105" t="s">
        <v>3203</v>
      </c>
      <c r="C493" s="6">
        <v>-43200</v>
      </c>
      <c r="D493" s="105">
        <v>569.83000000000004</v>
      </c>
      <c r="E493" s="16">
        <v>567.04999999999995</v>
      </c>
      <c r="F493" s="170"/>
    </row>
    <row r="494" spans="2:6" x14ac:dyDescent="0.25">
      <c r="B494" s="105" t="s">
        <v>2887</v>
      </c>
      <c r="C494" s="6">
        <v>-1944000</v>
      </c>
      <c r="D494" s="105">
        <v>535.69000000000005</v>
      </c>
      <c r="E494" s="16">
        <v>562.79999999999995</v>
      </c>
      <c r="F494" s="170"/>
    </row>
    <row r="495" spans="2:6" x14ac:dyDescent="0.25">
      <c r="B495" s="105" t="s">
        <v>3204</v>
      </c>
      <c r="C495" s="6">
        <v>-119400</v>
      </c>
      <c r="D495" s="105">
        <v>2281.5500000000002</v>
      </c>
      <c r="E495" s="16">
        <v>2315.15</v>
      </c>
      <c r="F495" s="170"/>
    </row>
    <row r="496" spans="2:6" x14ac:dyDescent="0.25">
      <c r="B496" s="105" t="s">
        <v>3205</v>
      </c>
      <c r="C496" s="6">
        <v>-825</v>
      </c>
      <c r="D496" s="105">
        <v>3027.55</v>
      </c>
      <c r="E496" s="16">
        <v>3027.7</v>
      </c>
      <c r="F496" s="170"/>
    </row>
    <row r="497" spans="2:6" x14ac:dyDescent="0.25">
      <c r="B497" s="105" t="s">
        <v>3206</v>
      </c>
      <c r="C497" s="6">
        <v>-164175</v>
      </c>
      <c r="D497" s="105">
        <v>2903.75</v>
      </c>
      <c r="E497" s="16">
        <v>3004.3</v>
      </c>
      <c r="F497" s="170"/>
    </row>
    <row r="498" spans="2:6" x14ac:dyDescent="0.25">
      <c r="B498" s="105" t="s">
        <v>3207</v>
      </c>
      <c r="C498" s="6">
        <v>-3870450</v>
      </c>
      <c r="D498" s="105">
        <v>164.58</v>
      </c>
      <c r="E498" s="16">
        <v>173.45</v>
      </c>
      <c r="F498" s="170"/>
    </row>
    <row r="499" spans="2:6" x14ac:dyDescent="0.25">
      <c r="B499" s="105" t="s">
        <v>3208</v>
      </c>
      <c r="C499" s="6">
        <v>-836000</v>
      </c>
      <c r="D499" s="105">
        <v>422.81</v>
      </c>
      <c r="E499" s="16">
        <v>418.1</v>
      </c>
      <c r="F499" s="170"/>
    </row>
    <row r="500" spans="2:6" x14ac:dyDescent="0.25">
      <c r="B500" s="105" t="s">
        <v>1348</v>
      </c>
      <c r="C500" s="6">
        <v>-1500</v>
      </c>
      <c r="D500" s="105">
        <v>651</v>
      </c>
      <c r="E500" s="16">
        <v>650.25</v>
      </c>
      <c r="F500" s="170"/>
    </row>
    <row r="501" spans="2:6" x14ac:dyDescent="0.25">
      <c r="B501" s="105" t="s">
        <v>792</v>
      </c>
      <c r="C501" s="6">
        <v>-3967500</v>
      </c>
      <c r="D501" s="105">
        <v>627.27</v>
      </c>
      <c r="E501" s="16">
        <v>645.65</v>
      </c>
      <c r="F501" s="170"/>
    </row>
    <row r="502" spans="2:6" x14ac:dyDescent="0.25">
      <c r="B502" s="105" t="s">
        <v>3209</v>
      </c>
      <c r="C502" s="6">
        <v>-75000</v>
      </c>
      <c r="D502" s="105">
        <v>670.34</v>
      </c>
      <c r="E502" s="16">
        <v>658.85</v>
      </c>
      <c r="F502" s="170"/>
    </row>
    <row r="503" spans="2:6" x14ac:dyDescent="0.25">
      <c r="B503" s="105" t="s">
        <v>3210</v>
      </c>
      <c r="C503" s="6">
        <v>-2100</v>
      </c>
      <c r="D503" s="105">
        <v>1101.02</v>
      </c>
      <c r="E503" s="16">
        <v>1102.9000000000001</v>
      </c>
      <c r="F503" s="170"/>
    </row>
    <row r="504" spans="2:6" x14ac:dyDescent="0.25">
      <c r="B504" s="105" t="s">
        <v>2973</v>
      </c>
      <c r="C504" s="6">
        <v>-163800</v>
      </c>
      <c r="D504" s="105">
        <v>1107.95</v>
      </c>
      <c r="E504" s="16">
        <v>1095.5999999999999</v>
      </c>
      <c r="F504" s="170"/>
    </row>
    <row r="505" spans="2:6" x14ac:dyDescent="0.25">
      <c r="B505" s="105" t="s">
        <v>3211</v>
      </c>
      <c r="C505" s="6">
        <v>-550000</v>
      </c>
      <c r="D505" s="105">
        <v>147.78</v>
      </c>
      <c r="E505" s="16">
        <v>145.5</v>
      </c>
      <c r="F505" s="170"/>
    </row>
    <row r="506" spans="2:6" x14ac:dyDescent="0.25">
      <c r="B506" s="105" t="s">
        <v>2790</v>
      </c>
      <c r="C506" s="6">
        <v>-202200</v>
      </c>
      <c r="D506" s="105">
        <v>3631.92</v>
      </c>
      <c r="E506" s="16">
        <v>3495.55</v>
      </c>
      <c r="F506" s="170"/>
    </row>
    <row r="507" spans="2:6" x14ac:dyDescent="0.25">
      <c r="B507" s="105" t="s">
        <v>3212</v>
      </c>
      <c r="C507" s="6">
        <v>-1200</v>
      </c>
      <c r="D507" s="105">
        <v>37301.14</v>
      </c>
      <c r="E507" s="16">
        <v>37386.65</v>
      </c>
      <c r="F507" s="170"/>
    </row>
    <row r="508" spans="2:6" x14ac:dyDescent="0.25">
      <c r="B508" s="105" t="s">
        <v>1349</v>
      </c>
      <c r="C508" s="6">
        <v>-3584000</v>
      </c>
      <c r="D508" s="105">
        <v>98.03</v>
      </c>
      <c r="E508" s="16">
        <v>114.95</v>
      </c>
      <c r="F508" s="170"/>
    </row>
    <row r="509" spans="2:6" x14ac:dyDescent="0.25">
      <c r="B509" s="105" t="s">
        <v>3213</v>
      </c>
      <c r="C509" s="6">
        <v>-229800</v>
      </c>
      <c r="D509" s="105">
        <v>2297.5500000000002</v>
      </c>
      <c r="E509" s="16">
        <v>2469.5</v>
      </c>
      <c r="F509" s="170"/>
    </row>
    <row r="510" spans="2:6" x14ac:dyDescent="0.25">
      <c r="B510" s="105" t="s">
        <v>3214</v>
      </c>
      <c r="C510" s="6">
        <v>-248000</v>
      </c>
      <c r="D510" s="105">
        <v>654.52</v>
      </c>
      <c r="E510" s="16">
        <v>662.35</v>
      </c>
      <c r="F510" s="170"/>
    </row>
    <row r="511" spans="2:6" x14ac:dyDescent="0.25">
      <c r="B511" s="105" t="s">
        <v>2888</v>
      </c>
      <c r="C511" s="6">
        <v>-1371700</v>
      </c>
      <c r="D511" s="105">
        <v>1151.53</v>
      </c>
      <c r="E511" s="16">
        <v>1152.7</v>
      </c>
      <c r="F511" s="170"/>
    </row>
    <row r="512" spans="2:6" x14ac:dyDescent="0.25">
      <c r="B512" s="105" t="s">
        <v>3215</v>
      </c>
      <c r="C512" s="6">
        <v>-25200</v>
      </c>
      <c r="D512" s="105">
        <v>339.91</v>
      </c>
      <c r="E512" s="16">
        <v>339.95</v>
      </c>
      <c r="F512" s="170"/>
    </row>
    <row r="513" spans="2:6" x14ac:dyDescent="0.25">
      <c r="B513" s="105" t="s">
        <v>3216</v>
      </c>
      <c r="C513" s="6">
        <v>-100700</v>
      </c>
      <c r="D513" s="105">
        <v>293.04000000000002</v>
      </c>
      <c r="E513" s="16">
        <v>293.35000000000002</v>
      </c>
      <c r="F513" s="170"/>
    </row>
    <row r="514" spans="2:6" x14ac:dyDescent="0.25">
      <c r="B514" s="105" t="s">
        <v>3217</v>
      </c>
      <c r="C514" s="6">
        <v>-2183600</v>
      </c>
      <c r="D514" s="105">
        <v>273.99</v>
      </c>
      <c r="E514" s="16">
        <v>291.25</v>
      </c>
      <c r="F514" s="170"/>
    </row>
    <row r="515" spans="2:6" x14ac:dyDescent="0.25">
      <c r="B515" s="105" t="s">
        <v>3218</v>
      </c>
      <c r="C515" s="6">
        <v>-1375</v>
      </c>
      <c r="D515" s="105">
        <v>430.1</v>
      </c>
      <c r="E515" s="16">
        <v>432.8</v>
      </c>
      <c r="F515" s="170"/>
    </row>
    <row r="516" spans="2:6" x14ac:dyDescent="0.25">
      <c r="B516" s="105" t="s">
        <v>3219</v>
      </c>
      <c r="C516" s="6">
        <v>-2300</v>
      </c>
      <c r="D516" s="105">
        <v>10100.549999999999</v>
      </c>
      <c r="E516" s="16">
        <v>10217.35</v>
      </c>
      <c r="F516" s="170"/>
    </row>
    <row r="517" spans="2:6" x14ac:dyDescent="0.25">
      <c r="B517" s="105" t="s">
        <v>3220</v>
      </c>
      <c r="C517" s="6">
        <v>-4400</v>
      </c>
      <c r="D517" s="105">
        <v>1814.55</v>
      </c>
      <c r="E517" s="16">
        <v>1816.1</v>
      </c>
      <c r="F517" s="170"/>
    </row>
    <row r="518" spans="2:6" x14ac:dyDescent="0.25">
      <c r="B518" s="105" t="s">
        <v>3221</v>
      </c>
      <c r="C518" s="6">
        <v>-248400</v>
      </c>
      <c r="D518" s="105">
        <v>2965.39</v>
      </c>
      <c r="E518" s="16">
        <v>3158.9</v>
      </c>
      <c r="F518" s="170"/>
    </row>
    <row r="519" spans="2:6" x14ac:dyDescent="0.25">
      <c r="B519" s="105" t="s">
        <v>2792</v>
      </c>
      <c r="C519" s="6">
        <v>-293400</v>
      </c>
      <c r="D519" s="105">
        <v>3634.19</v>
      </c>
      <c r="E519" s="16">
        <v>3689.6</v>
      </c>
      <c r="F519" s="170"/>
    </row>
    <row r="520" spans="2:6" x14ac:dyDescent="0.25">
      <c r="B520" s="105" t="s">
        <v>3222</v>
      </c>
      <c r="C520" s="6">
        <v>-10800</v>
      </c>
      <c r="D520" s="105">
        <v>2419.5700000000002</v>
      </c>
      <c r="E520" s="16">
        <v>2521.1999999999998</v>
      </c>
      <c r="F520" s="170"/>
    </row>
    <row r="521" spans="2:6" x14ac:dyDescent="0.25">
      <c r="B521" s="105" t="s">
        <v>3223</v>
      </c>
      <c r="C521" s="6">
        <v>-281250</v>
      </c>
      <c r="D521" s="105">
        <v>83.56</v>
      </c>
      <c r="E521" s="16">
        <v>78.599999999999994</v>
      </c>
      <c r="F521" s="170"/>
    </row>
    <row r="522" spans="2:6" x14ac:dyDescent="0.25">
      <c r="B522" s="105" t="s">
        <v>2974</v>
      </c>
      <c r="C522" s="6">
        <v>-2385</v>
      </c>
      <c r="D522" s="105">
        <v>2172.0100000000002</v>
      </c>
      <c r="E522" s="16">
        <v>2180.6999999999998</v>
      </c>
      <c r="F522" s="170"/>
    </row>
    <row r="523" spans="2:6" x14ac:dyDescent="0.25">
      <c r="B523" s="105" t="s">
        <v>3224</v>
      </c>
      <c r="C523" s="6">
        <v>-248000</v>
      </c>
      <c r="D523" s="105">
        <v>480.12</v>
      </c>
      <c r="E523" s="16">
        <v>495.9</v>
      </c>
      <c r="F523" s="170"/>
    </row>
    <row r="524" spans="2:6" x14ac:dyDescent="0.25">
      <c r="B524" s="105" t="s">
        <v>3225</v>
      </c>
      <c r="C524" s="6">
        <v>-11100</v>
      </c>
      <c r="D524" s="105">
        <v>5019.6099999999997</v>
      </c>
      <c r="E524" s="16">
        <v>5067.7</v>
      </c>
      <c r="F524" s="170"/>
    </row>
    <row r="525" spans="2:6" x14ac:dyDescent="0.25">
      <c r="B525" s="105" t="s">
        <v>3226</v>
      </c>
      <c r="C525" s="6">
        <v>-653650</v>
      </c>
      <c r="D525" s="105">
        <v>962.45</v>
      </c>
      <c r="E525" s="16">
        <v>1022.3</v>
      </c>
      <c r="F525" s="170"/>
    </row>
    <row r="526" spans="2:6" x14ac:dyDescent="0.25">
      <c r="B526" s="105" t="s">
        <v>3227</v>
      </c>
      <c r="C526" s="6">
        <v>-20300</v>
      </c>
      <c r="D526" s="105">
        <v>1979.31</v>
      </c>
      <c r="E526" s="16">
        <v>2010.65</v>
      </c>
      <c r="F526" s="170"/>
    </row>
    <row r="527" spans="2:6" x14ac:dyDescent="0.25">
      <c r="B527" s="105" t="s">
        <v>3228</v>
      </c>
      <c r="C527" s="6">
        <v>-6200</v>
      </c>
      <c r="D527" s="105">
        <v>4888</v>
      </c>
      <c r="E527" s="16">
        <v>5026.2</v>
      </c>
      <c r="F527" s="170"/>
    </row>
    <row r="528" spans="2:6" x14ac:dyDescent="0.25">
      <c r="B528" s="105" t="s">
        <v>3229</v>
      </c>
      <c r="C528" s="6">
        <v>-2109000</v>
      </c>
      <c r="D528" s="105">
        <v>189.93</v>
      </c>
      <c r="E528" s="16">
        <v>186.6</v>
      </c>
      <c r="F528" s="170"/>
    </row>
    <row r="529" spans="2:6" x14ac:dyDescent="0.25">
      <c r="B529" s="105" t="s">
        <v>2793</v>
      </c>
      <c r="C529" s="6">
        <v>-9000</v>
      </c>
      <c r="D529" s="105">
        <v>2462.73</v>
      </c>
      <c r="E529" s="16">
        <v>2492.35</v>
      </c>
      <c r="F529" s="170"/>
    </row>
    <row r="530" spans="2:6" x14ac:dyDescent="0.25">
      <c r="B530" s="105" t="s">
        <v>3230</v>
      </c>
      <c r="C530" s="6">
        <v>-43875</v>
      </c>
      <c r="D530" s="105">
        <v>395.56</v>
      </c>
      <c r="E530" s="16">
        <v>395.4</v>
      </c>
      <c r="F530" s="170"/>
    </row>
    <row r="531" spans="2:6" x14ac:dyDescent="0.25">
      <c r="B531" s="105" t="s">
        <v>2975</v>
      </c>
      <c r="C531" s="6">
        <v>-3567375</v>
      </c>
      <c r="D531" s="105">
        <v>361.55</v>
      </c>
      <c r="E531" s="16">
        <v>392.65</v>
      </c>
      <c r="F531" s="170"/>
    </row>
    <row r="532" spans="2:6" x14ac:dyDescent="0.25">
      <c r="B532" s="105" t="s">
        <v>3231</v>
      </c>
      <c r="C532" s="6">
        <v>-4500</v>
      </c>
      <c r="D532" s="105">
        <v>771.71</v>
      </c>
      <c r="E532" s="16">
        <v>772.45</v>
      </c>
      <c r="F532" s="170"/>
    </row>
    <row r="533" spans="2:6" x14ac:dyDescent="0.25">
      <c r="B533" s="105" t="s">
        <v>3232</v>
      </c>
      <c r="C533" s="6">
        <v>-385200</v>
      </c>
      <c r="D533" s="105">
        <v>733.85</v>
      </c>
      <c r="E533" s="16">
        <v>766.45</v>
      </c>
      <c r="F533" s="170"/>
    </row>
    <row r="534" spans="2:6" x14ac:dyDescent="0.25">
      <c r="B534" s="105" t="s">
        <v>3233</v>
      </c>
      <c r="C534" s="6">
        <v>-1400</v>
      </c>
      <c r="D534" s="105">
        <v>580.85</v>
      </c>
      <c r="E534" s="16">
        <v>586</v>
      </c>
      <c r="F534" s="170"/>
    </row>
    <row r="535" spans="2:6" x14ac:dyDescent="0.25">
      <c r="B535" s="105" t="s">
        <v>2794</v>
      </c>
      <c r="C535" s="6">
        <v>-1122800</v>
      </c>
      <c r="D535" s="105">
        <v>568.64</v>
      </c>
      <c r="E535" s="16">
        <v>582.1</v>
      </c>
      <c r="F535" s="170"/>
    </row>
    <row r="536" spans="2:6" x14ac:dyDescent="0.25">
      <c r="B536" s="105" t="s">
        <v>3234</v>
      </c>
      <c r="C536" s="6">
        <v>-600</v>
      </c>
      <c r="D536" s="105">
        <v>2543.6999999999998</v>
      </c>
      <c r="E536" s="16">
        <v>2529.4</v>
      </c>
      <c r="F536" s="170"/>
    </row>
    <row r="537" spans="2:6" x14ac:dyDescent="0.25">
      <c r="B537" s="105" t="s">
        <v>3235</v>
      </c>
      <c r="C537" s="6">
        <v>-4200</v>
      </c>
      <c r="D537" s="105">
        <v>2998.22</v>
      </c>
      <c r="E537" s="16">
        <v>3002.15</v>
      </c>
      <c r="F537" s="170"/>
    </row>
    <row r="538" spans="2:6" x14ac:dyDescent="0.25">
      <c r="B538" s="105" t="s">
        <v>3236</v>
      </c>
      <c r="C538" s="6">
        <v>-87000</v>
      </c>
      <c r="D538" s="105">
        <v>2937.69</v>
      </c>
      <c r="E538" s="16">
        <v>2981.65</v>
      </c>
      <c r="F538" s="170"/>
    </row>
    <row r="539" spans="2:6" x14ac:dyDescent="0.25">
      <c r="B539" s="105" t="s">
        <v>2976</v>
      </c>
      <c r="C539" s="6">
        <v>-88800</v>
      </c>
      <c r="D539" s="105">
        <v>1799.07</v>
      </c>
      <c r="E539" s="16">
        <v>1834.15</v>
      </c>
      <c r="F539" s="170"/>
    </row>
    <row r="540" spans="2:6" x14ac:dyDescent="0.25">
      <c r="B540" s="105" t="s">
        <v>3237</v>
      </c>
      <c r="C540" s="6">
        <v>-76000</v>
      </c>
      <c r="D540" s="105">
        <v>620.29</v>
      </c>
      <c r="E540" s="16">
        <v>628.95000000000005</v>
      </c>
      <c r="F540" s="170"/>
    </row>
    <row r="541" spans="2:6" x14ac:dyDescent="0.25">
      <c r="B541" s="105" t="s">
        <v>2977</v>
      </c>
      <c r="C541" s="6">
        <v>-94850</v>
      </c>
      <c r="D541" s="105">
        <v>1639.68</v>
      </c>
      <c r="E541" s="16">
        <v>1661.85</v>
      </c>
      <c r="F541" s="170"/>
    </row>
    <row r="542" spans="2:6" x14ac:dyDescent="0.25">
      <c r="B542" s="105" t="s">
        <v>3238</v>
      </c>
      <c r="C542" s="6">
        <v>-50</v>
      </c>
      <c r="D542" s="105">
        <v>10263.15</v>
      </c>
      <c r="E542" s="16">
        <v>10328.049999999999</v>
      </c>
      <c r="F542" s="170"/>
    </row>
    <row r="543" spans="2:6" x14ac:dyDescent="0.25">
      <c r="B543" s="105" t="s">
        <v>2795</v>
      </c>
      <c r="C543" s="6">
        <v>-47000</v>
      </c>
      <c r="D543" s="105">
        <v>10018.700000000001</v>
      </c>
      <c r="E543" s="16">
        <v>10256.9</v>
      </c>
      <c r="F543" s="170"/>
    </row>
    <row r="544" spans="2:6" x14ac:dyDescent="0.25">
      <c r="B544" s="105" t="s">
        <v>3239</v>
      </c>
      <c r="C544" s="6">
        <v>-582750</v>
      </c>
      <c r="D544" s="105">
        <v>877.28</v>
      </c>
      <c r="E544" s="16">
        <v>920.15</v>
      </c>
      <c r="F544" s="170"/>
    </row>
    <row r="545" spans="2:6" x14ac:dyDescent="0.25">
      <c r="B545" s="105" t="s">
        <v>3240</v>
      </c>
      <c r="C545" s="6">
        <v>-12750</v>
      </c>
      <c r="D545" s="105">
        <v>2880.36</v>
      </c>
      <c r="E545" s="16">
        <v>2893.55</v>
      </c>
      <c r="F545" s="170"/>
    </row>
    <row r="546" spans="2:6" x14ac:dyDescent="0.25">
      <c r="B546" s="105" t="s">
        <v>2978</v>
      </c>
      <c r="C546" s="6">
        <v>-558500</v>
      </c>
      <c r="D546" s="105">
        <v>2751.9</v>
      </c>
      <c r="E546" s="16">
        <v>2872.55</v>
      </c>
      <c r="F546" s="170"/>
    </row>
    <row r="547" spans="2:6" x14ac:dyDescent="0.25">
      <c r="B547" s="105" t="s">
        <v>3241</v>
      </c>
      <c r="C547" s="6">
        <v>-160500</v>
      </c>
      <c r="D547" s="105">
        <v>1728.64</v>
      </c>
      <c r="E547" s="16">
        <v>1744.35</v>
      </c>
      <c r="F547" s="170"/>
    </row>
    <row r="548" spans="2:6" x14ac:dyDescent="0.25">
      <c r="B548" s="105" t="s">
        <v>3242</v>
      </c>
      <c r="C548" s="6">
        <v>-1587600</v>
      </c>
      <c r="D548" s="105">
        <v>170.83</v>
      </c>
      <c r="E548" s="16">
        <v>172.1</v>
      </c>
      <c r="F548" s="170"/>
    </row>
    <row r="549" spans="2:6" x14ac:dyDescent="0.25">
      <c r="B549" s="105" t="s">
        <v>3243</v>
      </c>
      <c r="C549" s="6">
        <v>-16600</v>
      </c>
      <c r="D549" s="105">
        <v>2997.68</v>
      </c>
      <c r="E549" s="16">
        <v>3000.3</v>
      </c>
      <c r="F549" s="170"/>
    </row>
    <row r="550" spans="2:6" x14ac:dyDescent="0.25">
      <c r="B550" s="105" t="s">
        <v>3244</v>
      </c>
      <c r="C550" s="6">
        <v>-366600</v>
      </c>
      <c r="D550" s="105">
        <v>3011.25</v>
      </c>
      <c r="E550" s="16">
        <v>2979.8</v>
      </c>
      <c r="F550" s="170"/>
    </row>
    <row r="551" spans="2:6" x14ac:dyDescent="0.25">
      <c r="B551" s="105" t="s">
        <v>3245</v>
      </c>
      <c r="C551" s="6">
        <v>-1250</v>
      </c>
      <c r="D551" s="105">
        <v>769.55</v>
      </c>
      <c r="E551" s="16">
        <v>768.4</v>
      </c>
      <c r="F551" s="170"/>
    </row>
    <row r="552" spans="2:6" x14ac:dyDescent="0.25">
      <c r="B552" s="105" t="s">
        <v>3246</v>
      </c>
      <c r="C552" s="6">
        <v>-1700000</v>
      </c>
      <c r="D552" s="105">
        <v>708.8</v>
      </c>
      <c r="E552" s="16">
        <v>762.7</v>
      </c>
      <c r="F552" s="170"/>
    </row>
    <row r="553" spans="2:6" x14ac:dyDescent="0.25">
      <c r="B553" s="105" t="s">
        <v>3247</v>
      </c>
      <c r="C553" s="6">
        <v>-49082</v>
      </c>
      <c r="D553" s="105">
        <v>175.65</v>
      </c>
      <c r="E553" s="16">
        <v>175.75</v>
      </c>
      <c r="F553" s="170"/>
    </row>
    <row r="554" spans="2:6" x14ac:dyDescent="0.25">
      <c r="B554" s="105" t="s">
        <v>3248</v>
      </c>
      <c r="C554" s="6">
        <v>-298954</v>
      </c>
      <c r="D554" s="105">
        <v>173.08</v>
      </c>
      <c r="E554" s="16">
        <v>174.45</v>
      </c>
      <c r="F554" s="170"/>
    </row>
    <row r="555" spans="2:6" x14ac:dyDescent="0.25">
      <c r="B555" s="105" t="s">
        <v>3249</v>
      </c>
      <c r="C555" s="6">
        <v>-250</v>
      </c>
      <c r="D555" s="105">
        <v>2598.1999999999998</v>
      </c>
      <c r="E555" s="16">
        <v>2564.9</v>
      </c>
      <c r="F555" s="170"/>
    </row>
    <row r="556" spans="2:6" x14ac:dyDescent="0.25">
      <c r="B556" s="105" t="s">
        <v>3250</v>
      </c>
      <c r="C556" s="6">
        <v>-377250</v>
      </c>
      <c r="D556" s="105">
        <v>2606.54</v>
      </c>
      <c r="E556" s="16">
        <v>2546.6</v>
      </c>
      <c r="F556" s="170"/>
    </row>
    <row r="557" spans="2:6" x14ac:dyDescent="0.25">
      <c r="B557" s="105" t="s">
        <v>3251</v>
      </c>
      <c r="C557" s="6">
        <v>-40800</v>
      </c>
      <c r="D557" s="105">
        <v>2498.0100000000002</v>
      </c>
      <c r="E557" s="16">
        <v>2465.65</v>
      </c>
      <c r="F557" s="170"/>
    </row>
    <row r="558" spans="2:6" x14ac:dyDescent="0.25">
      <c r="B558" s="105" t="s">
        <v>3252</v>
      </c>
      <c r="C558" s="6">
        <v>-8000</v>
      </c>
      <c r="D558" s="105">
        <v>401.12</v>
      </c>
      <c r="E558" s="16">
        <v>400.25</v>
      </c>
      <c r="F558" s="170"/>
    </row>
    <row r="559" spans="2:6" x14ac:dyDescent="0.25">
      <c r="B559" s="105" t="s">
        <v>3253</v>
      </c>
      <c r="C559" s="6">
        <v>-158400</v>
      </c>
      <c r="D559" s="105">
        <v>390.92</v>
      </c>
      <c r="E559" s="16">
        <v>397.4</v>
      </c>
      <c r="F559" s="170"/>
    </row>
    <row r="560" spans="2:6" x14ac:dyDescent="0.25">
      <c r="B560" s="105" t="s">
        <v>3254</v>
      </c>
      <c r="C560" s="6">
        <v>-68100</v>
      </c>
      <c r="D560" s="105">
        <v>2913.63</v>
      </c>
      <c r="E560" s="16">
        <v>3019.1</v>
      </c>
      <c r="F560" s="170"/>
    </row>
    <row r="561" spans="2:6" x14ac:dyDescent="0.25">
      <c r="B561" s="105" t="s">
        <v>3255</v>
      </c>
      <c r="C561" s="6">
        <v>-6496000</v>
      </c>
      <c r="D561" s="105">
        <v>119.54</v>
      </c>
      <c r="E561" s="16">
        <v>123.45</v>
      </c>
      <c r="F561" s="170"/>
    </row>
    <row r="562" spans="2:6" x14ac:dyDescent="0.25">
      <c r="B562" s="105" t="s">
        <v>3256</v>
      </c>
      <c r="C562" s="6">
        <v>-22000</v>
      </c>
      <c r="D562" s="105">
        <v>726.33</v>
      </c>
      <c r="E562" s="16">
        <v>756</v>
      </c>
      <c r="F562" s="170"/>
    </row>
    <row r="563" spans="2:6" x14ac:dyDescent="0.25">
      <c r="B563" s="105" t="s">
        <v>2889</v>
      </c>
      <c r="C563" s="6">
        <v>-1375</v>
      </c>
      <c r="D563" s="105">
        <v>5966.55</v>
      </c>
      <c r="E563" s="16">
        <v>6147.95</v>
      </c>
      <c r="F563" s="170"/>
    </row>
    <row r="564" spans="2:6" x14ac:dyDescent="0.25">
      <c r="B564" s="105" t="s">
        <v>3257</v>
      </c>
      <c r="C564" s="6">
        <v>-1751250</v>
      </c>
      <c r="D564" s="105">
        <v>137.29</v>
      </c>
      <c r="E564" s="16">
        <v>147.5</v>
      </c>
      <c r="F564" s="170"/>
    </row>
    <row r="565" spans="2:6" x14ac:dyDescent="0.25">
      <c r="B565" s="105" t="s">
        <v>3258</v>
      </c>
      <c r="C565" s="6">
        <v>-214500</v>
      </c>
      <c r="D565" s="105">
        <v>148.97999999999999</v>
      </c>
      <c r="E565" s="16">
        <v>149.15</v>
      </c>
      <c r="F565" s="170"/>
    </row>
    <row r="566" spans="2:6" x14ac:dyDescent="0.25">
      <c r="B566" s="105" t="s">
        <v>3259</v>
      </c>
      <c r="C566" s="6">
        <v>-2700750</v>
      </c>
      <c r="D566" s="105">
        <v>146.03</v>
      </c>
      <c r="E566" s="16">
        <v>148.05000000000001</v>
      </c>
      <c r="F566" s="170"/>
    </row>
    <row r="567" spans="2:6" x14ac:dyDescent="0.25">
      <c r="B567" s="105" t="s">
        <v>3260</v>
      </c>
      <c r="C567" s="6">
        <v>-12800</v>
      </c>
      <c r="D567" s="105">
        <v>884.26</v>
      </c>
      <c r="E567" s="16">
        <v>901.05</v>
      </c>
      <c r="F567" s="170"/>
    </row>
    <row r="568" spans="2:6" x14ac:dyDescent="0.25">
      <c r="B568" s="105" t="s">
        <v>3261</v>
      </c>
      <c r="C568" s="6">
        <v>-294400</v>
      </c>
      <c r="D568" s="105">
        <v>885.8</v>
      </c>
      <c r="E568" s="16">
        <v>894.4</v>
      </c>
      <c r="F568" s="170"/>
    </row>
    <row r="569" spans="2:6" x14ac:dyDescent="0.25">
      <c r="B569" s="105" t="s">
        <v>3262</v>
      </c>
      <c r="C569" s="6">
        <v>-4837500</v>
      </c>
      <c r="D569" s="105">
        <v>141.33000000000001</v>
      </c>
      <c r="E569" s="16">
        <v>150.25</v>
      </c>
      <c r="F569" s="170"/>
    </row>
    <row r="570" spans="2:6" x14ac:dyDescent="0.25">
      <c r="B570" s="105" t="s">
        <v>3263</v>
      </c>
      <c r="C570" s="6">
        <v>-231300</v>
      </c>
      <c r="D570" s="105">
        <v>1145.43</v>
      </c>
      <c r="E570" s="16">
        <v>1125.25</v>
      </c>
      <c r="F570" s="170"/>
    </row>
    <row r="571" spans="2:6" x14ac:dyDescent="0.25">
      <c r="B571" s="105" t="s">
        <v>3264</v>
      </c>
      <c r="C571" s="6">
        <v>-350</v>
      </c>
      <c r="D571" s="105">
        <v>2585.0500000000002</v>
      </c>
      <c r="E571" s="16">
        <v>2587.1999999999998</v>
      </c>
      <c r="F571" s="170"/>
    </row>
    <row r="572" spans="2:6" x14ac:dyDescent="0.25">
      <c r="B572" s="105" t="s">
        <v>3265</v>
      </c>
      <c r="C572" s="6">
        <v>-15400</v>
      </c>
      <c r="D572" s="105">
        <v>584</v>
      </c>
      <c r="E572" s="16">
        <v>584.95000000000005</v>
      </c>
      <c r="F572" s="170"/>
    </row>
    <row r="573" spans="2:6" x14ac:dyDescent="0.25">
      <c r="B573" s="105" t="s">
        <v>3266</v>
      </c>
      <c r="C573" s="6">
        <v>-495000</v>
      </c>
      <c r="D573" s="105">
        <v>583.89</v>
      </c>
      <c r="E573" s="16">
        <v>580.75</v>
      </c>
      <c r="F573" s="170"/>
    </row>
    <row r="574" spans="2:6" x14ac:dyDescent="0.25">
      <c r="B574" s="105" t="s">
        <v>3267</v>
      </c>
      <c r="C574" s="6">
        <v>-708750</v>
      </c>
      <c r="D574" s="105">
        <v>210.82</v>
      </c>
      <c r="E574" s="16">
        <v>229.8</v>
      </c>
      <c r="F574" s="170"/>
    </row>
    <row r="575" spans="2:6" x14ac:dyDescent="0.25">
      <c r="B575" s="105" t="s">
        <v>3268</v>
      </c>
      <c r="C575" s="6">
        <v>-17500</v>
      </c>
      <c r="D575" s="105">
        <v>1082.6500000000001</v>
      </c>
      <c r="E575" s="16">
        <v>1058.05</v>
      </c>
      <c r="F575" s="170"/>
    </row>
    <row r="576" spans="2:6" x14ac:dyDescent="0.25">
      <c r="B576" s="105" t="s">
        <v>3269</v>
      </c>
      <c r="C576" s="6">
        <v>-993975</v>
      </c>
      <c r="D576" s="105">
        <v>883.92</v>
      </c>
      <c r="E576" s="16">
        <v>915.65</v>
      </c>
      <c r="F576" s="170"/>
    </row>
    <row r="577" spans="2:6" x14ac:dyDescent="0.25">
      <c r="B577" s="105" t="s">
        <v>3270</v>
      </c>
      <c r="C577" s="6">
        <v>-80000</v>
      </c>
      <c r="D577" s="105">
        <v>1150.24</v>
      </c>
      <c r="E577" s="16">
        <v>1170.55</v>
      </c>
      <c r="F577" s="170"/>
    </row>
    <row r="578" spans="2:6" x14ac:dyDescent="0.25">
      <c r="B578" s="105" t="s">
        <v>3271</v>
      </c>
      <c r="C578" s="6">
        <v>-175</v>
      </c>
      <c r="D578" s="105">
        <v>3872.25</v>
      </c>
      <c r="E578" s="16">
        <v>3863.65</v>
      </c>
      <c r="F578" s="170"/>
    </row>
    <row r="579" spans="2:6" x14ac:dyDescent="0.25">
      <c r="B579" s="105" t="s">
        <v>2796</v>
      </c>
      <c r="C579" s="6">
        <v>-681625</v>
      </c>
      <c r="D579" s="105">
        <v>3881.19</v>
      </c>
      <c r="E579" s="16">
        <v>3835.4</v>
      </c>
      <c r="F579" s="170"/>
    </row>
    <row r="580" spans="2:6" x14ac:dyDescent="0.25">
      <c r="B580" s="105" t="s">
        <v>3272</v>
      </c>
      <c r="C580" s="6">
        <v>-2139000</v>
      </c>
      <c r="D580" s="105">
        <v>422.68</v>
      </c>
      <c r="E580" s="16">
        <v>446.2</v>
      </c>
      <c r="F580" s="170"/>
    </row>
    <row r="581" spans="2:6" x14ac:dyDescent="0.25">
      <c r="B581" s="105" t="s">
        <v>2797</v>
      </c>
      <c r="C581" s="6">
        <v>-20250</v>
      </c>
      <c r="D581" s="105">
        <v>1400.17</v>
      </c>
      <c r="E581" s="16">
        <v>1409.9</v>
      </c>
      <c r="F581" s="170"/>
    </row>
    <row r="582" spans="2:6" x14ac:dyDescent="0.25">
      <c r="B582" s="105" t="s">
        <v>2979</v>
      </c>
      <c r="C582" s="6">
        <v>-5875</v>
      </c>
      <c r="D582" s="105">
        <v>6278.16</v>
      </c>
      <c r="E582" s="16">
        <v>6384.4</v>
      </c>
      <c r="F582" s="170"/>
    </row>
    <row r="583" spans="2:6" x14ac:dyDescent="0.25">
      <c r="B583" s="105" t="s">
        <v>2980</v>
      </c>
      <c r="C583" s="6">
        <v>-3281400</v>
      </c>
      <c r="D583" s="105">
        <v>472.95</v>
      </c>
      <c r="E583" s="16">
        <v>504.7</v>
      </c>
      <c r="F583" s="170"/>
    </row>
    <row r="584" spans="2:6" x14ac:dyDescent="0.25">
      <c r="B584" s="105" t="s">
        <v>2763</v>
      </c>
      <c r="C584" s="6">
        <v>-938600</v>
      </c>
      <c r="D584" s="105">
        <v>244.13</v>
      </c>
      <c r="E584" s="16">
        <v>245.75</v>
      </c>
      <c r="F584" s="170"/>
    </row>
    <row r="585" spans="2:6" x14ac:dyDescent="0.25">
      <c r="B585" s="105" t="s">
        <v>3273</v>
      </c>
      <c r="C585" s="6">
        <v>-700</v>
      </c>
      <c r="D585" s="105">
        <v>1424.4</v>
      </c>
      <c r="E585" s="16">
        <v>1415.3</v>
      </c>
      <c r="F585" s="170"/>
    </row>
    <row r="586" spans="2:6" x14ac:dyDescent="0.25">
      <c r="B586" s="105" t="s">
        <v>3274</v>
      </c>
      <c r="C586" s="6">
        <v>-4392000</v>
      </c>
      <c r="D586" s="105">
        <v>171.05</v>
      </c>
      <c r="E586" s="16">
        <v>174.25</v>
      </c>
      <c r="F586" s="170"/>
    </row>
    <row r="587" spans="2:6" x14ac:dyDescent="0.25">
      <c r="B587" s="105" t="s">
        <v>3275</v>
      </c>
      <c r="C587" s="6">
        <v>-273600</v>
      </c>
      <c r="D587" s="105">
        <v>368.64</v>
      </c>
      <c r="E587" s="16">
        <v>367.6</v>
      </c>
      <c r="F587" s="170"/>
    </row>
    <row r="588" spans="2:6" x14ac:dyDescent="0.25">
      <c r="B588" s="105" t="s">
        <v>3276</v>
      </c>
      <c r="C588" s="6">
        <v>-1086000</v>
      </c>
      <c r="D588" s="105">
        <v>858.91</v>
      </c>
      <c r="E588" s="16">
        <v>889.6</v>
      </c>
      <c r="F588" s="170"/>
    </row>
    <row r="589" spans="2:6" x14ac:dyDescent="0.25">
      <c r="B589" s="105" t="s">
        <v>3277</v>
      </c>
      <c r="C589" s="6">
        <v>-5200</v>
      </c>
      <c r="D589" s="105">
        <v>758.95</v>
      </c>
      <c r="E589" s="16">
        <v>760.9</v>
      </c>
      <c r="F589" s="170"/>
    </row>
    <row r="590" spans="2:6" x14ac:dyDescent="0.25">
      <c r="B590" s="105" t="s">
        <v>3278</v>
      </c>
      <c r="C590" s="6">
        <v>-401700</v>
      </c>
      <c r="D590" s="105">
        <v>740.53</v>
      </c>
      <c r="E590" s="16">
        <v>756.75</v>
      </c>
      <c r="F590" s="170"/>
    </row>
    <row r="591" spans="2:6" x14ac:dyDescent="0.25">
      <c r="B591" s="105" t="s">
        <v>3279</v>
      </c>
      <c r="C591" s="6">
        <v>-48600</v>
      </c>
      <c r="D591" s="105">
        <v>481.28</v>
      </c>
      <c r="E591" s="16">
        <v>465.95</v>
      </c>
      <c r="F591" s="170"/>
    </row>
    <row r="592" spans="2:6" x14ac:dyDescent="0.25">
      <c r="B592" s="105" t="s">
        <v>3280</v>
      </c>
      <c r="C592" s="6">
        <v>-191200</v>
      </c>
      <c r="D592" s="105">
        <v>3129.98</v>
      </c>
      <c r="E592" s="16">
        <v>3430.45</v>
      </c>
      <c r="F592" s="170"/>
    </row>
    <row r="593" spans="2:6" x14ac:dyDescent="0.25">
      <c r="B593" s="105" t="s">
        <v>3281</v>
      </c>
      <c r="C593" s="6">
        <v>-10000</v>
      </c>
      <c r="D593" s="105">
        <v>6619.01</v>
      </c>
      <c r="E593" s="16">
        <v>6550.35</v>
      </c>
      <c r="F593" s="170"/>
    </row>
    <row r="594" spans="2:6" x14ac:dyDescent="0.25">
      <c r="B594" s="105" t="s">
        <v>2981</v>
      </c>
      <c r="C594" s="6">
        <v>-990000</v>
      </c>
      <c r="D594" s="105">
        <v>244.11</v>
      </c>
      <c r="E594" s="16">
        <v>256.2</v>
      </c>
      <c r="F594" s="170"/>
    </row>
    <row r="595" spans="2:6" x14ac:dyDescent="0.25">
      <c r="B595" s="105" t="s">
        <v>3282</v>
      </c>
      <c r="C595" s="6">
        <v>-289000</v>
      </c>
      <c r="D595" s="105">
        <v>1498.58</v>
      </c>
      <c r="E595" s="16">
        <v>1507.65</v>
      </c>
      <c r="F595" s="170"/>
    </row>
    <row r="596" spans="2:6" x14ac:dyDescent="0.25">
      <c r="B596" s="105" t="s">
        <v>3283</v>
      </c>
      <c r="C596" s="6">
        <v>-390500</v>
      </c>
      <c r="D596" s="105">
        <v>114.85</v>
      </c>
      <c r="E596" s="16">
        <v>114.9</v>
      </c>
      <c r="F596" s="170"/>
    </row>
    <row r="597" spans="2:6" x14ac:dyDescent="0.25">
      <c r="B597" s="105" t="s">
        <v>3284</v>
      </c>
      <c r="C597" s="6">
        <v>-234300</v>
      </c>
      <c r="D597" s="105">
        <v>115.03</v>
      </c>
      <c r="E597" s="16">
        <v>114.15</v>
      </c>
      <c r="F597" s="170"/>
    </row>
    <row r="598" spans="2:6" x14ac:dyDescent="0.25">
      <c r="B598" s="105" t="s">
        <v>2798</v>
      </c>
      <c r="C598" s="6">
        <v>-33600</v>
      </c>
      <c r="D598" s="105">
        <v>1157.19</v>
      </c>
      <c r="E598" s="16">
        <v>1213.05</v>
      </c>
      <c r="F598" s="170"/>
    </row>
    <row r="599" spans="2:6" x14ac:dyDescent="0.25">
      <c r="B599" s="105" t="s">
        <v>3285</v>
      </c>
      <c r="C599" s="6">
        <v>-103125</v>
      </c>
      <c r="D599" s="105">
        <v>1194.97</v>
      </c>
      <c r="E599" s="16">
        <v>1190.8</v>
      </c>
      <c r="F599" s="170"/>
    </row>
    <row r="600" spans="2:6" x14ac:dyDescent="0.25">
      <c r="B600" s="105" t="s">
        <v>3286</v>
      </c>
      <c r="C600" s="6">
        <v>-1171800</v>
      </c>
      <c r="D600" s="105">
        <v>308.37</v>
      </c>
      <c r="E600" s="16">
        <v>305.14999999999998</v>
      </c>
      <c r="F600" s="170"/>
    </row>
    <row r="601" spans="2:6" x14ac:dyDescent="0.25">
      <c r="B601" s="105" t="s">
        <v>3287</v>
      </c>
      <c r="C601" s="6">
        <v>-105000</v>
      </c>
      <c r="D601" s="105">
        <v>490.81</v>
      </c>
      <c r="E601" s="16">
        <v>504.9</v>
      </c>
      <c r="F601" s="170"/>
    </row>
    <row r="602" spans="2:6" x14ac:dyDescent="0.25">
      <c r="B602" s="105" t="s">
        <v>3288</v>
      </c>
      <c r="C602" s="6">
        <v>-8808</v>
      </c>
      <c r="D602" s="105">
        <v>1836.93</v>
      </c>
      <c r="E602" s="16">
        <v>1844.35</v>
      </c>
      <c r="F602" s="170"/>
    </row>
    <row r="603" spans="2:6" x14ac:dyDescent="0.25">
      <c r="B603" s="105" t="s">
        <v>3289</v>
      </c>
      <c r="C603" s="6">
        <v>-4375</v>
      </c>
      <c r="D603" s="105">
        <v>990</v>
      </c>
      <c r="E603" s="16">
        <v>991.8</v>
      </c>
      <c r="F603" s="170"/>
    </row>
    <row r="604" spans="2:6" x14ac:dyDescent="0.25">
      <c r="B604" s="105" t="s">
        <v>3290</v>
      </c>
      <c r="C604" s="6">
        <v>-1456875</v>
      </c>
      <c r="D604" s="105">
        <v>977.01</v>
      </c>
      <c r="E604" s="16">
        <v>985.05</v>
      </c>
      <c r="F604" s="18"/>
    </row>
    <row r="607" spans="2:6" x14ac:dyDescent="0.25">
      <c r="B607" s="3" t="s">
        <v>164</v>
      </c>
      <c r="C607" s="171">
        <v>0.67649999999999999</v>
      </c>
    </row>
    <row r="608" spans="2:6" x14ac:dyDescent="0.25">
      <c r="B608" s="3"/>
    </row>
    <row r="609" spans="2:4" x14ac:dyDescent="0.25">
      <c r="B609" s="3" t="s">
        <v>165</v>
      </c>
    </row>
    <row r="610" spans="2:4" x14ac:dyDescent="0.25">
      <c r="B610" s="17" t="s">
        <v>166</v>
      </c>
      <c r="C610" s="14" t="s">
        <v>167</v>
      </c>
      <c r="D610" s="3"/>
    </row>
    <row r="611" spans="2:4" x14ac:dyDescent="0.25">
      <c r="B611" s="16" t="s">
        <v>3291</v>
      </c>
      <c r="C611" s="172">
        <v>1324</v>
      </c>
    </row>
    <row r="612" spans="2:4" x14ac:dyDescent="0.25">
      <c r="B612" s="16" t="s">
        <v>3292</v>
      </c>
      <c r="C612" s="172">
        <v>262</v>
      </c>
    </row>
    <row r="613" spans="2:4" x14ac:dyDescent="0.25">
      <c r="B613" s="16" t="s">
        <v>3293</v>
      </c>
      <c r="C613" s="172">
        <v>738</v>
      </c>
    </row>
    <row r="614" spans="2:4" x14ac:dyDescent="0.25">
      <c r="B614" s="16" t="s">
        <v>3177</v>
      </c>
      <c r="C614" s="172">
        <v>216</v>
      </c>
    </row>
    <row r="615" spans="2:4" x14ac:dyDescent="0.25">
      <c r="B615" s="16" t="s">
        <v>2890</v>
      </c>
      <c r="C615" s="172">
        <v>188</v>
      </c>
    </row>
    <row r="616" spans="2:4" x14ac:dyDescent="0.25">
      <c r="B616" s="16" t="s">
        <v>2884</v>
      </c>
      <c r="C616" s="172">
        <v>20</v>
      </c>
    </row>
    <row r="617" spans="2:4" x14ac:dyDescent="0.25">
      <c r="B617" s="16" t="s">
        <v>3294</v>
      </c>
      <c r="C617" s="172">
        <v>125</v>
      </c>
    </row>
    <row r="618" spans="2:4" x14ac:dyDescent="0.25">
      <c r="B618" s="16" t="s">
        <v>3221</v>
      </c>
      <c r="C618" s="172">
        <v>18</v>
      </c>
    </row>
    <row r="619" spans="2:4" x14ac:dyDescent="0.25">
      <c r="B619" s="16" t="s">
        <v>2799</v>
      </c>
      <c r="C619" s="172">
        <v>675</v>
      </c>
    </row>
    <row r="620" spans="2:4" x14ac:dyDescent="0.25">
      <c r="B620" s="16" t="s">
        <v>2798</v>
      </c>
      <c r="C620" s="172">
        <v>55</v>
      </c>
    </row>
    <row r="621" spans="2:4" x14ac:dyDescent="0.25">
      <c r="B621" s="16" t="s">
        <v>3295</v>
      </c>
      <c r="C621" s="172">
        <v>731</v>
      </c>
    </row>
    <row r="622" spans="2:4" x14ac:dyDescent="0.25">
      <c r="B622" s="16" t="s">
        <v>3242</v>
      </c>
      <c r="C622" s="172">
        <v>22</v>
      </c>
    </row>
    <row r="623" spans="2:4" x14ac:dyDescent="0.25">
      <c r="B623" s="16" t="s">
        <v>2764</v>
      </c>
      <c r="C623" s="172">
        <v>66</v>
      </c>
    </row>
    <row r="624" spans="2:4" x14ac:dyDescent="0.25">
      <c r="B624" s="16" t="s">
        <v>3296</v>
      </c>
      <c r="C624" s="172">
        <v>116</v>
      </c>
    </row>
    <row r="625" spans="2:3" x14ac:dyDescent="0.25">
      <c r="B625" s="16" t="s">
        <v>2891</v>
      </c>
      <c r="C625" s="172">
        <v>1551</v>
      </c>
    </row>
    <row r="626" spans="2:3" x14ac:dyDescent="0.25">
      <c r="B626" s="16" t="s">
        <v>2887</v>
      </c>
      <c r="C626" s="172">
        <v>276</v>
      </c>
    </row>
    <row r="627" spans="2:3" x14ac:dyDescent="0.25">
      <c r="B627" s="16" t="s">
        <v>2982</v>
      </c>
      <c r="C627" s="172">
        <v>82</v>
      </c>
    </row>
    <row r="628" spans="2:3" x14ac:dyDescent="0.25">
      <c r="B628" s="16" t="s">
        <v>3297</v>
      </c>
      <c r="C628" s="172">
        <v>58</v>
      </c>
    </row>
    <row r="629" spans="2:3" x14ac:dyDescent="0.25">
      <c r="B629" s="16" t="s">
        <v>3298</v>
      </c>
      <c r="C629" s="172">
        <v>56</v>
      </c>
    </row>
    <row r="630" spans="2:3" x14ac:dyDescent="0.25">
      <c r="B630" s="16" t="s">
        <v>2765</v>
      </c>
      <c r="C630" s="172">
        <v>131</v>
      </c>
    </row>
    <row r="631" spans="2:3" x14ac:dyDescent="0.25">
      <c r="B631" s="16" t="s">
        <v>2762</v>
      </c>
      <c r="C631" s="172">
        <v>14</v>
      </c>
    </row>
    <row r="632" spans="2:3" x14ac:dyDescent="0.25">
      <c r="B632" s="16" t="s">
        <v>3299</v>
      </c>
      <c r="C632" s="172">
        <v>1670</v>
      </c>
    </row>
    <row r="633" spans="2:3" x14ac:dyDescent="0.25">
      <c r="B633" s="16" t="s">
        <v>3244</v>
      </c>
      <c r="C633" s="172">
        <v>140</v>
      </c>
    </row>
    <row r="634" spans="2:3" x14ac:dyDescent="0.25">
      <c r="B634" s="16" t="s">
        <v>2823</v>
      </c>
      <c r="C634" s="172">
        <v>276</v>
      </c>
    </row>
    <row r="635" spans="2:3" x14ac:dyDescent="0.25">
      <c r="B635" s="16" t="s">
        <v>3288</v>
      </c>
      <c r="C635" s="172">
        <v>191</v>
      </c>
    </row>
    <row r="636" spans="2:3" x14ac:dyDescent="0.25">
      <c r="B636" s="16" t="s">
        <v>2892</v>
      </c>
      <c r="C636" s="172">
        <v>2150</v>
      </c>
    </row>
    <row r="637" spans="2:3" x14ac:dyDescent="0.25">
      <c r="B637" s="16" t="s">
        <v>2800</v>
      </c>
      <c r="C637" s="172">
        <v>1236</v>
      </c>
    </row>
    <row r="638" spans="2:3" x14ac:dyDescent="0.25">
      <c r="B638" s="16" t="s">
        <v>2786</v>
      </c>
      <c r="C638" s="172">
        <v>417</v>
      </c>
    </row>
    <row r="639" spans="2:3" x14ac:dyDescent="0.25">
      <c r="B639" s="16" t="s">
        <v>3300</v>
      </c>
      <c r="C639" s="172">
        <v>5</v>
      </c>
    </row>
    <row r="640" spans="2:3" x14ac:dyDescent="0.25">
      <c r="B640" s="16" t="s">
        <v>3301</v>
      </c>
      <c r="C640" s="172">
        <v>882</v>
      </c>
    </row>
    <row r="641" spans="2:3" x14ac:dyDescent="0.25">
      <c r="B641" s="16" t="s">
        <v>3187</v>
      </c>
      <c r="C641" s="172">
        <v>24</v>
      </c>
    </row>
    <row r="642" spans="2:3" x14ac:dyDescent="0.25">
      <c r="B642" s="16" t="s">
        <v>3302</v>
      </c>
      <c r="C642" s="172">
        <v>1056</v>
      </c>
    </row>
    <row r="643" spans="2:3" x14ac:dyDescent="0.25">
      <c r="B643" s="16" t="s">
        <v>3188</v>
      </c>
      <c r="C643" s="172">
        <v>704</v>
      </c>
    </row>
    <row r="644" spans="2:3" x14ac:dyDescent="0.25">
      <c r="B644" s="16" t="s">
        <v>3303</v>
      </c>
      <c r="C644" s="172">
        <v>520</v>
      </c>
    </row>
    <row r="645" spans="2:3" x14ac:dyDescent="0.25">
      <c r="B645" s="16" t="s">
        <v>3251</v>
      </c>
      <c r="C645" s="172">
        <v>225</v>
      </c>
    </row>
    <row r="646" spans="2:3" x14ac:dyDescent="0.25">
      <c r="B646" s="16" t="s">
        <v>3304</v>
      </c>
      <c r="C646" s="172">
        <v>409</v>
      </c>
    </row>
    <row r="647" spans="2:3" x14ac:dyDescent="0.25">
      <c r="B647" s="16" t="s">
        <v>3305</v>
      </c>
      <c r="C647" s="172">
        <v>3777</v>
      </c>
    </row>
    <row r="648" spans="2:3" x14ac:dyDescent="0.25">
      <c r="B648" s="16" t="s">
        <v>3178</v>
      </c>
      <c r="C648" s="172">
        <v>17</v>
      </c>
    </row>
    <row r="649" spans="2:3" x14ac:dyDescent="0.25">
      <c r="B649" s="16" t="s">
        <v>1350</v>
      </c>
      <c r="C649" s="172">
        <v>397</v>
      </c>
    </row>
    <row r="650" spans="2:3" x14ac:dyDescent="0.25">
      <c r="B650" s="16" t="s">
        <v>1347</v>
      </c>
      <c r="C650" s="172">
        <v>0</v>
      </c>
    </row>
    <row r="651" spans="2:3" x14ac:dyDescent="0.25">
      <c r="B651" s="16" t="s">
        <v>3306</v>
      </c>
      <c r="C651" s="172">
        <v>63</v>
      </c>
    </row>
    <row r="652" spans="2:3" x14ac:dyDescent="0.25">
      <c r="B652" s="16" t="s">
        <v>3307</v>
      </c>
      <c r="C652" s="172">
        <v>24</v>
      </c>
    </row>
    <row r="653" spans="2:3" x14ac:dyDescent="0.25">
      <c r="B653" s="16" t="s">
        <v>3308</v>
      </c>
      <c r="C653" s="172">
        <v>140</v>
      </c>
    </row>
    <row r="654" spans="2:3" x14ac:dyDescent="0.25">
      <c r="B654" s="16" t="s">
        <v>3309</v>
      </c>
      <c r="C654" s="172">
        <v>223</v>
      </c>
    </row>
    <row r="655" spans="2:3" x14ac:dyDescent="0.25">
      <c r="B655" s="16" t="s">
        <v>3229</v>
      </c>
      <c r="C655" s="172">
        <v>15</v>
      </c>
    </row>
    <row r="656" spans="2:3" x14ac:dyDescent="0.25">
      <c r="B656" s="16" t="s">
        <v>3310</v>
      </c>
      <c r="C656" s="172">
        <v>124</v>
      </c>
    </row>
    <row r="657" spans="2:3" x14ac:dyDescent="0.25">
      <c r="B657" s="16" t="s">
        <v>3180</v>
      </c>
      <c r="C657" s="172">
        <v>7</v>
      </c>
    </row>
    <row r="658" spans="2:3" x14ac:dyDescent="0.25">
      <c r="B658" s="16" t="s">
        <v>3311</v>
      </c>
      <c r="C658" s="172">
        <v>335</v>
      </c>
    </row>
    <row r="659" spans="2:3" x14ac:dyDescent="0.25">
      <c r="B659" s="16" t="s">
        <v>3267</v>
      </c>
      <c r="C659" s="172">
        <v>1</v>
      </c>
    </row>
    <row r="660" spans="2:3" x14ac:dyDescent="0.25">
      <c r="B660" s="16" t="s">
        <v>2983</v>
      </c>
      <c r="C660" s="172">
        <v>2264</v>
      </c>
    </row>
    <row r="661" spans="2:3" x14ac:dyDescent="0.25">
      <c r="B661" s="16" t="s">
        <v>2980</v>
      </c>
      <c r="C661" s="172">
        <v>115</v>
      </c>
    </row>
    <row r="662" spans="2:3" x14ac:dyDescent="0.25">
      <c r="B662" s="16" t="s">
        <v>2984</v>
      </c>
      <c r="C662" s="172">
        <v>90</v>
      </c>
    </row>
    <row r="663" spans="2:3" x14ac:dyDescent="0.25">
      <c r="B663" s="16" t="s">
        <v>2970</v>
      </c>
      <c r="C663" s="172">
        <v>20</v>
      </c>
    </row>
    <row r="664" spans="2:3" x14ac:dyDescent="0.25">
      <c r="B664" s="16" t="s">
        <v>3312</v>
      </c>
      <c r="C664" s="172">
        <v>501</v>
      </c>
    </row>
    <row r="665" spans="2:3" x14ac:dyDescent="0.25">
      <c r="B665" s="16" t="s">
        <v>3158</v>
      </c>
      <c r="C665" s="172">
        <v>1</v>
      </c>
    </row>
    <row r="666" spans="2:3" x14ac:dyDescent="0.25">
      <c r="B666" s="16" t="s">
        <v>3313</v>
      </c>
      <c r="C666" s="172">
        <v>519000</v>
      </c>
    </row>
    <row r="667" spans="2:3" x14ac:dyDescent="0.25">
      <c r="B667" s="16" t="s">
        <v>3168</v>
      </c>
      <c r="C667" s="172">
        <v>116000</v>
      </c>
    </row>
    <row r="668" spans="2:3" x14ac:dyDescent="0.25">
      <c r="B668" s="16" t="s">
        <v>3314</v>
      </c>
      <c r="C668" s="172">
        <v>47</v>
      </c>
    </row>
    <row r="669" spans="2:3" x14ac:dyDescent="0.25">
      <c r="B669" s="16" t="s">
        <v>3315</v>
      </c>
      <c r="C669" s="172">
        <v>112</v>
      </c>
    </row>
    <row r="670" spans="2:3" x14ac:dyDescent="0.25">
      <c r="B670" s="16" t="s">
        <v>3316</v>
      </c>
      <c r="C670" s="172">
        <v>500175</v>
      </c>
    </row>
    <row r="671" spans="2:3" x14ac:dyDescent="0.25">
      <c r="B671" s="16" t="s">
        <v>3189</v>
      </c>
      <c r="C671" s="172">
        <v>1950</v>
      </c>
    </row>
    <row r="672" spans="2:3" x14ac:dyDescent="0.25">
      <c r="B672" s="16" t="s">
        <v>1351</v>
      </c>
      <c r="C672" s="172">
        <v>526</v>
      </c>
    </row>
    <row r="673" spans="2:3" x14ac:dyDescent="0.25">
      <c r="B673" s="16" t="s">
        <v>1346</v>
      </c>
      <c r="C673" s="172">
        <v>2</v>
      </c>
    </row>
    <row r="674" spans="2:3" x14ac:dyDescent="0.25">
      <c r="B674" s="16" t="s">
        <v>3317</v>
      </c>
      <c r="C674" s="172">
        <v>694</v>
      </c>
    </row>
    <row r="675" spans="2:3" x14ac:dyDescent="0.25">
      <c r="B675" s="16" t="s">
        <v>3318</v>
      </c>
      <c r="C675" s="172">
        <v>7</v>
      </c>
    </row>
    <row r="676" spans="2:3" x14ac:dyDescent="0.25">
      <c r="B676" s="16" t="s">
        <v>3319</v>
      </c>
      <c r="C676" s="172">
        <v>95</v>
      </c>
    </row>
    <row r="677" spans="2:3" x14ac:dyDescent="0.25">
      <c r="B677" s="16" t="s">
        <v>2963</v>
      </c>
      <c r="C677" s="172">
        <v>50</v>
      </c>
    </row>
    <row r="678" spans="2:3" x14ac:dyDescent="0.25">
      <c r="B678" s="16" t="s">
        <v>3320</v>
      </c>
      <c r="C678" s="172">
        <v>484</v>
      </c>
    </row>
    <row r="679" spans="2:3" x14ac:dyDescent="0.25">
      <c r="B679" s="16" t="s">
        <v>3211</v>
      </c>
      <c r="C679" s="172">
        <v>51</v>
      </c>
    </row>
    <row r="680" spans="2:3" x14ac:dyDescent="0.25">
      <c r="B680" s="16" t="s">
        <v>3321</v>
      </c>
      <c r="C680" s="172">
        <v>216</v>
      </c>
    </row>
    <row r="681" spans="2:3" x14ac:dyDescent="0.25">
      <c r="B681" s="16" t="s">
        <v>3322</v>
      </c>
      <c r="C681" s="172">
        <v>0</v>
      </c>
    </row>
    <row r="682" spans="2:3" x14ac:dyDescent="0.25">
      <c r="B682" s="16" t="s">
        <v>3160</v>
      </c>
      <c r="C682" s="172">
        <v>11</v>
      </c>
    </row>
    <row r="683" spans="2:3" x14ac:dyDescent="0.25">
      <c r="B683" s="16" t="s">
        <v>3323</v>
      </c>
      <c r="C683" s="172">
        <v>17</v>
      </c>
    </row>
    <row r="684" spans="2:3" x14ac:dyDescent="0.25">
      <c r="B684" s="16" t="s">
        <v>3264</v>
      </c>
      <c r="C684" s="172">
        <v>7</v>
      </c>
    </row>
    <row r="685" spans="2:3" x14ac:dyDescent="0.25">
      <c r="B685" s="16" t="s">
        <v>3324</v>
      </c>
      <c r="C685" s="172">
        <v>169</v>
      </c>
    </row>
    <row r="686" spans="2:3" x14ac:dyDescent="0.25">
      <c r="B686" s="16" t="s">
        <v>3276</v>
      </c>
      <c r="C686" s="172">
        <v>9</v>
      </c>
    </row>
    <row r="687" spans="2:3" x14ac:dyDescent="0.25">
      <c r="B687" s="16" t="s">
        <v>3325</v>
      </c>
      <c r="C687" s="172">
        <v>4</v>
      </c>
    </row>
    <row r="688" spans="2:3" x14ac:dyDescent="0.25">
      <c r="B688" s="16" t="s">
        <v>3326</v>
      </c>
      <c r="C688" s="172">
        <v>993</v>
      </c>
    </row>
    <row r="689" spans="2:3" x14ac:dyDescent="0.25">
      <c r="B689" s="16" t="s">
        <v>3286</v>
      </c>
      <c r="C689" s="172">
        <v>7</v>
      </c>
    </row>
    <row r="690" spans="2:3" x14ac:dyDescent="0.25">
      <c r="B690" s="16" t="s">
        <v>3327</v>
      </c>
      <c r="C690" s="172">
        <v>19</v>
      </c>
    </row>
    <row r="691" spans="2:3" x14ac:dyDescent="0.25">
      <c r="B691" s="16" t="s">
        <v>2985</v>
      </c>
      <c r="C691" s="172">
        <v>1605</v>
      </c>
    </row>
    <row r="692" spans="2:3" x14ac:dyDescent="0.25">
      <c r="B692" s="16" t="s">
        <v>2967</v>
      </c>
      <c r="C692" s="172">
        <v>7</v>
      </c>
    </row>
    <row r="693" spans="2:3" x14ac:dyDescent="0.25">
      <c r="B693" s="16" t="s">
        <v>3328</v>
      </c>
      <c r="C693" s="172">
        <v>1933</v>
      </c>
    </row>
    <row r="694" spans="2:3" x14ac:dyDescent="0.25">
      <c r="B694" s="16" t="s">
        <v>3191</v>
      </c>
      <c r="C694" s="172">
        <v>37</v>
      </c>
    </row>
    <row r="695" spans="2:3" x14ac:dyDescent="0.25">
      <c r="B695" s="16" t="s">
        <v>3329</v>
      </c>
      <c r="C695" s="172">
        <v>247</v>
      </c>
    </row>
    <row r="696" spans="2:3" x14ac:dyDescent="0.25">
      <c r="B696" s="16" t="s">
        <v>3204</v>
      </c>
      <c r="C696" s="172">
        <v>4</v>
      </c>
    </row>
    <row r="697" spans="2:3" x14ac:dyDescent="0.25">
      <c r="B697" s="16" t="s">
        <v>3330</v>
      </c>
      <c r="C697" s="172">
        <v>549</v>
      </c>
    </row>
    <row r="698" spans="2:3" x14ac:dyDescent="0.25">
      <c r="B698" s="16" t="s">
        <v>3173</v>
      </c>
      <c r="C698" s="172">
        <v>10</v>
      </c>
    </row>
    <row r="699" spans="2:3" x14ac:dyDescent="0.25">
      <c r="B699" s="16" t="s">
        <v>2801</v>
      </c>
      <c r="C699" s="172">
        <v>1479</v>
      </c>
    </row>
    <row r="700" spans="2:3" x14ac:dyDescent="0.25">
      <c r="B700" s="16" t="s">
        <v>2792</v>
      </c>
      <c r="C700" s="172">
        <v>40</v>
      </c>
    </row>
    <row r="701" spans="2:3" x14ac:dyDescent="0.25">
      <c r="B701" s="16" t="s">
        <v>3331</v>
      </c>
      <c r="C701" s="172">
        <v>201</v>
      </c>
    </row>
    <row r="702" spans="2:3" x14ac:dyDescent="0.25">
      <c r="B702" s="16" t="s">
        <v>3332</v>
      </c>
      <c r="C702" s="172">
        <v>12</v>
      </c>
    </row>
    <row r="703" spans="2:3" x14ac:dyDescent="0.25">
      <c r="B703" s="16" t="s">
        <v>2986</v>
      </c>
      <c r="C703" s="172">
        <v>203</v>
      </c>
    </row>
    <row r="704" spans="2:3" x14ac:dyDescent="0.25">
      <c r="B704" s="16" t="s">
        <v>2961</v>
      </c>
      <c r="C704" s="172">
        <v>100</v>
      </c>
    </row>
    <row r="705" spans="2:3" x14ac:dyDescent="0.25">
      <c r="B705" s="16" t="s">
        <v>2893</v>
      </c>
      <c r="C705" s="172">
        <v>456</v>
      </c>
    </row>
    <row r="706" spans="2:3" x14ac:dyDescent="0.25">
      <c r="B706" s="16" t="s">
        <v>2889</v>
      </c>
      <c r="C706" s="172">
        <v>12</v>
      </c>
    </row>
    <row r="707" spans="2:3" x14ac:dyDescent="0.25">
      <c r="B707" s="16" t="s">
        <v>3333</v>
      </c>
      <c r="C707" s="172">
        <v>55</v>
      </c>
    </row>
    <row r="708" spans="2:3" x14ac:dyDescent="0.25">
      <c r="B708" s="16" t="s">
        <v>3334</v>
      </c>
      <c r="C708" s="172">
        <v>8</v>
      </c>
    </row>
    <row r="709" spans="2:3" x14ac:dyDescent="0.25">
      <c r="B709" s="16" t="s">
        <v>3335</v>
      </c>
      <c r="C709" s="172">
        <v>412</v>
      </c>
    </row>
    <row r="710" spans="2:3" x14ac:dyDescent="0.25">
      <c r="B710" s="16" t="s">
        <v>3206</v>
      </c>
      <c r="C710" s="172">
        <v>6</v>
      </c>
    </row>
    <row r="711" spans="2:3" x14ac:dyDescent="0.25">
      <c r="B711" s="16" t="s">
        <v>3336</v>
      </c>
      <c r="C711" s="172">
        <v>249</v>
      </c>
    </row>
    <row r="712" spans="2:3" x14ac:dyDescent="0.25">
      <c r="B712" s="16" t="s">
        <v>2987</v>
      </c>
      <c r="C712" s="172">
        <v>185</v>
      </c>
    </row>
    <row r="713" spans="2:3" x14ac:dyDescent="0.25">
      <c r="B713" s="16" t="s">
        <v>2969</v>
      </c>
      <c r="C713" s="172">
        <v>123</v>
      </c>
    </row>
    <row r="714" spans="2:3" x14ac:dyDescent="0.25">
      <c r="B714" s="16" t="s">
        <v>3337</v>
      </c>
      <c r="C714" s="172">
        <v>914</v>
      </c>
    </row>
    <row r="715" spans="2:3" x14ac:dyDescent="0.25">
      <c r="B715" s="16" t="s">
        <v>3207</v>
      </c>
      <c r="C715" s="172">
        <v>56</v>
      </c>
    </row>
    <row r="716" spans="2:3" x14ac:dyDescent="0.25">
      <c r="B716" s="16" t="s">
        <v>3338</v>
      </c>
      <c r="C716" s="172">
        <v>881</v>
      </c>
    </row>
    <row r="717" spans="2:3" x14ac:dyDescent="0.25">
      <c r="B717" s="16" t="s">
        <v>3339</v>
      </c>
      <c r="C717" s="172">
        <v>118</v>
      </c>
    </row>
    <row r="718" spans="2:3" x14ac:dyDescent="0.25">
      <c r="B718" s="16" t="s">
        <v>3223</v>
      </c>
      <c r="C718" s="172">
        <v>76</v>
      </c>
    </row>
    <row r="719" spans="2:3" x14ac:dyDescent="0.25">
      <c r="B719" s="16" t="s">
        <v>2870</v>
      </c>
      <c r="C719" s="172">
        <v>571</v>
      </c>
    </row>
    <row r="720" spans="2:3" x14ac:dyDescent="0.25">
      <c r="B720" s="16" t="s">
        <v>3270</v>
      </c>
      <c r="C720" s="172">
        <v>11</v>
      </c>
    </row>
    <row r="721" spans="2:3" x14ac:dyDescent="0.25">
      <c r="B721" s="16" t="s">
        <v>3340</v>
      </c>
      <c r="C721" s="172">
        <v>67</v>
      </c>
    </row>
    <row r="722" spans="2:3" x14ac:dyDescent="0.25">
      <c r="B722" s="16" t="s">
        <v>3341</v>
      </c>
      <c r="C722" s="172">
        <v>579</v>
      </c>
    </row>
    <row r="723" spans="2:3" x14ac:dyDescent="0.25">
      <c r="B723" s="16" t="s">
        <v>2988</v>
      </c>
      <c r="C723" s="172">
        <v>82</v>
      </c>
    </row>
    <row r="724" spans="2:3" x14ac:dyDescent="0.25">
      <c r="B724" s="16" t="s">
        <v>2974</v>
      </c>
      <c r="C724" s="172">
        <v>47</v>
      </c>
    </row>
    <row r="725" spans="2:3" x14ac:dyDescent="0.25">
      <c r="B725" s="16" t="s">
        <v>3342</v>
      </c>
      <c r="C725" s="172">
        <v>595</v>
      </c>
    </row>
    <row r="726" spans="2:3" x14ac:dyDescent="0.25">
      <c r="B726" s="16" t="s">
        <v>3278</v>
      </c>
      <c r="C726" s="172">
        <v>25</v>
      </c>
    </row>
    <row r="727" spans="2:3" x14ac:dyDescent="0.25">
      <c r="B727" s="16" t="s">
        <v>3343</v>
      </c>
      <c r="C727" s="172">
        <v>628</v>
      </c>
    </row>
    <row r="728" spans="2:3" x14ac:dyDescent="0.25">
      <c r="B728" s="16" t="s">
        <v>3344</v>
      </c>
      <c r="C728" s="172">
        <v>1</v>
      </c>
    </row>
    <row r="729" spans="2:3" x14ac:dyDescent="0.25">
      <c r="B729" s="16" t="s">
        <v>3345</v>
      </c>
      <c r="C729" s="172">
        <v>420</v>
      </c>
    </row>
    <row r="730" spans="2:3" x14ac:dyDescent="0.25">
      <c r="B730" s="16" t="s">
        <v>3193</v>
      </c>
      <c r="C730" s="172">
        <v>24</v>
      </c>
    </row>
    <row r="731" spans="2:3" x14ac:dyDescent="0.25">
      <c r="B731" s="16" t="s">
        <v>2803</v>
      </c>
      <c r="C731" s="172">
        <v>3036</v>
      </c>
    </row>
    <row r="732" spans="2:3" x14ac:dyDescent="0.25">
      <c r="B732" s="16" t="s">
        <v>2787</v>
      </c>
      <c r="C732" s="172">
        <v>11</v>
      </c>
    </row>
    <row r="733" spans="2:3" x14ac:dyDescent="0.25">
      <c r="B733" s="16" t="s">
        <v>3346</v>
      </c>
      <c r="C733" s="172">
        <v>277</v>
      </c>
    </row>
    <row r="734" spans="2:3" x14ac:dyDescent="0.25">
      <c r="B734" s="16" t="s">
        <v>2804</v>
      </c>
      <c r="C734" s="172">
        <v>470</v>
      </c>
    </row>
    <row r="735" spans="2:3" x14ac:dyDescent="0.25">
      <c r="B735" s="16" t="s">
        <v>2794</v>
      </c>
      <c r="C735" s="172">
        <v>55</v>
      </c>
    </row>
    <row r="736" spans="2:3" x14ac:dyDescent="0.25">
      <c r="B736" s="16" t="s">
        <v>3347</v>
      </c>
      <c r="C736" s="172">
        <v>211</v>
      </c>
    </row>
    <row r="737" spans="2:3" x14ac:dyDescent="0.25">
      <c r="B737" s="16" t="s">
        <v>3348</v>
      </c>
      <c r="C737" s="172">
        <v>235</v>
      </c>
    </row>
    <row r="738" spans="2:3" x14ac:dyDescent="0.25">
      <c r="B738" s="16" t="s">
        <v>3217</v>
      </c>
      <c r="C738" s="172">
        <v>9</v>
      </c>
    </row>
    <row r="739" spans="2:3" x14ac:dyDescent="0.25">
      <c r="B739" s="16" t="s">
        <v>3349</v>
      </c>
      <c r="C739" s="172">
        <v>80</v>
      </c>
    </row>
    <row r="740" spans="2:3" x14ac:dyDescent="0.25">
      <c r="B740" s="16" t="s">
        <v>3279</v>
      </c>
      <c r="C740" s="172">
        <v>29</v>
      </c>
    </row>
    <row r="741" spans="2:3" x14ac:dyDescent="0.25">
      <c r="B741" s="16" t="s">
        <v>2805</v>
      </c>
      <c r="C741" s="172">
        <v>718</v>
      </c>
    </row>
    <row r="742" spans="2:3" x14ac:dyDescent="0.25">
      <c r="B742" s="16" t="s">
        <v>2793</v>
      </c>
      <c r="C742" s="172">
        <v>32</v>
      </c>
    </row>
    <row r="743" spans="2:3" x14ac:dyDescent="0.25">
      <c r="B743" s="16" t="s">
        <v>2806</v>
      </c>
      <c r="C743" s="172">
        <v>2380</v>
      </c>
    </row>
    <row r="744" spans="2:3" x14ac:dyDescent="0.25">
      <c r="B744" s="16" t="s">
        <v>2788</v>
      </c>
      <c r="C744" s="172">
        <v>318</v>
      </c>
    </row>
    <row r="745" spans="2:3" x14ac:dyDescent="0.25">
      <c r="B745" s="16" t="s">
        <v>3350</v>
      </c>
      <c r="C745" s="172">
        <v>868</v>
      </c>
    </row>
    <row r="746" spans="2:3" x14ac:dyDescent="0.25">
      <c r="B746" s="16" t="s">
        <v>3351</v>
      </c>
      <c r="C746" s="172">
        <v>358</v>
      </c>
    </row>
    <row r="747" spans="2:3" x14ac:dyDescent="0.25">
      <c r="B747" s="16" t="s">
        <v>3287</v>
      </c>
      <c r="C747" s="172">
        <v>48</v>
      </c>
    </row>
    <row r="748" spans="2:3" x14ac:dyDescent="0.25">
      <c r="B748" s="16" t="s">
        <v>3352</v>
      </c>
      <c r="C748" s="172">
        <v>157</v>
      </c>
    </row>
    <row r="749" spans="2:3" x14ac:dyDescent="0.25">
      <c r="B749" s="16" t="s">
        <v>3353</v>
      </c>
      <c r="C749" s="172">
        <v>380000</v>
      </c>
    </row>
    <row r="750" spans="2:3" x14ac:dyDescent="0.25">
      <c r="B750" s="16" t="s">
        <v>3150</v>
      </c>
      <c r="C750" s="172">
        <v>355000</v>
      </c>
    </row>
    <row r="751" spans="2:3" x14ac:dyDescent="0.25">
      <c r="B751" s="16" t="s">
        <v>3354</v>
      </c>
      <c r="C751" s="172">
        <v>1200600</v>
      </c>
    </row>
    <row r="752" spans="2:3" x14ac:dyDescent="0.25">
      <c r="B752" s="16" t="s">
        <v>3355</v>
      </c>
      <c r="C752" s="172">
        <v>124</v>
      </c>
    </row>
    <row r="753" spans="2:3" x14ac:dyDescent="0.25">
      <c r="B753" s="16" t="s">
        <v>3356</v>
      </c>
      <c r="C753" s="172">
        <v>3948</v>
      </c>
    </row>
    <row r="754" spans="2:3" x14ac:dyDescent="0.25">
      <c r="B754" s="16" t="s">
        <v>3257</v>
      </c>
      <c r="C754" s="172">
        <v>315</v>
      </c>
    </row>
    <row r="755" spans="2:3" x14ac:dyDescent="0.25">
      <c r="B755" s="16" t="s">
        <v>3357</v>
      </c>
      <c r="C755" s="172">
        <v>207</v>
      </c>
    </row>
    <row r="756" spans="2:3" x14ac:dyDescent="0.25">
      <c r="B756" s="16" t="s">
        <v>3224</v>
      </c>
      <c r="C756" s="172">
        <v>77</v>
      </c>
    </row>
    <row r="757" spans="2:3" x14ac:dyDescent="0.25">
      <c r="B757" s="16" t="s">
        <v>3358</v>
      </c>
      <c r="C757" s="172">
        <v>255</v>
      </c>
    </row>
    <row r="758" spans="2:3" x14ac:dyDescent="0.25">
      <c r="B758" s="16" t="s">
        <v>3259</v>
      </c>
      <c r="C758" s="172">
        <v>1</v>
      </c>
    </row>
    <row r="759" spans="2:3" x14ac:dyDescent="0.25">
      <c r="B759" s="16" t="s">
        <v>3359</v>
      </c>
      <c r="C759" s="172">
        <v>974</v>
      </c>
    </row>
    <row r="760" spans="2:3" x14ac:dyDescent="0.25">
      <c r="B760" s="16" t="s">
        <v>3360</v>
      </c>
      <c r="C760" s="172">
        <v>401</v>
      </c>
    </row>
    <row r="761" spans="2:3" x14ac:dyDescent="0.25">
      <c r="B761" s="16" t="s">
        <v>3361</v>
      </c>
      <c r="C761" s="172">
        <v>2014</v>
      </c>
    </row>
    <row r="762" spans="2:3" x14ac:dyDescent="0.25">
      <c r="B762" s="16" t="s">
        <v>3181</v>
      </c>
      <c r="C762" s="172">
        <v>488</v>
      </c>
    </row>
    <row r="763" spans="2:3" x14ac:dyDescent="0.25">
      <c r="B763" s="16" t="s">
        <v>2989</v>
      </c>
      <c r="C763" s="172">
        <v>222</v>
      </c>
    </row>
    <row r="764" spans="2:3" x14ac:dyDescent="0.25">
      <c r="B764" s="16" t="s">
        <v>2971</v>
      </c>
      <c r="C764" s="172">
        <v>31</v>
      </c>
    </row>
    <row r="765" spans="2:3" x14ac:dyDescent="0.25">
      <c r="B765" s="16" t="s">
        <v>3362</v>
      </c>
      <c r="C765" s="172">
        <v>52</v>
      </c>
    </row>
    <row r="766" spans="2:3" x14ac:dyDescent="0.25">
      <c r="B766" s="16" t="s">
        <v>2990</v>
      </c>
      <c r="C766" s="172">
        <v>1025</v>
      </c>
    </row>
    <row r="767" spans="2:3" x14ac:dyDescent="0.25">
      <c r="B767" s="16" t="s">
        <v>2964</v>
      </c>
      <c r="C767" s="172">
        <v>36</v>
      </c>
    </row>
    <row r="768" spans="2:3" x14ac:dyDescent="0.25">
      <c r="B768" s="16" t="s">
        <v>3363</v>
      </c>
      <c r="C768" s="172">
        <v>25</v>
      </c>
    </row>
    <row r="769" spans="2:3" x14ac:dyDescent="0.25">
      <c r="B769" s="16" t="s">
        <v>2894</v>
      </c>
      <c r="C769" s="172">
        <v>684</v>
      </c>
    </row>
    <row r="770" spans="2:3" x14ac:dyDescent="0.25">
      <c r="B770" s="16" t="s">
        <v>2885</v>
      </c>
      <c r="C770" s="172">
        <v>10</v>
      </c>
    </row>
    <row r="771" spans="2:3" x14ac:dyDescent="0.25">
      <c r="B771" s="16" t="s">
        <v>3364</v>
      </c>
      <c r="C771" s="172">
        <v>220</v>
      </c>
    </row>
    <row r="772" spans="2:3" x14ac:dyDescent="0.25">
      <c r="B772" s="16" t="s">
        <v>3174</v>
      </c>
      <c r="C772" s="172">
        <v>259</v>
      </c>
    </row>
    <row r="773" spans="2:3" x14ac:dyDescent="0.25">
      <c r="B773" s="16" t="s">
        <v>3365</v>
      </c>
      <c r="C773" s="172">
        <v>302</v>
      </c>
    </row>
    <row r="774" spans="2:3" x14ac:dyDescent="0.25">
      <c r="B774" s="16" t="s">
        <v>3366</v>
      </c>
      <c r="C774" s="172">
        <v>81</v>
      </c>
    </row>
    <row r="775" spans="2:3" x14ac:dyDescent="0.25">
      <c r="B775" s="16" t="s">
        <v>3171</v>
      </c>
      <c r="C775" s="172">
        <v>1</v>
      </c>
    </row>
    <row r="776" spans="2:3" x14ac:dyDescent="0.25">
      <c r="B776" s="16" t="s">
        <v>2991</v>
      </c>
      <c r="C776" s="172">
        <v>1064</v>
      </c>
    </row>
    <row r="777" spans="2:3" x14ac:dyDescent="0.25">
      <c r="B777" s="16" t="s">
        <v>2976</v>
      </c>
      <c r="C777" s="172">
        <v>834</v>
      </c>
    </row>
    <row r="778" spans="2:3" x14ac:dyDescent="0.25">
      <c r="B778" s="16" t="s">
        <v>3367</v>
      </c>
      <c r="C778" s="172">
        <v>9</v>
      </c>
    </row>
    <row r="779" spans="2:3" x14ac:dyDescent="0.25">
      <c r="B779" s="16" t="s">
        <v>3248</v>
      </c>
      <c r="C779" s="172">
        <v>10</v>
      </c>
    </row>
    <row r="780" spans="2:3" x14ac:dyDescent="0.25">
      <c r="B780" s="16" t="s">
        <v>3368</v>
      </c>
      <c r="C780" s="172">
        <v>36</v>
      </c>
    </row>
    <row r="781" spans="2:3" x14ac:dyDescent="0.25">
      <c r="B781" s="16" t="s">
        <v>2807</v>
      </c>
      <c r="C781" s="172">
        <v>466</v>
      </c>
    </row>
    <row r="782" spans="2:3" x14ac:dyDescent="0.25">
      <c r="B782" s="16" t="s">
        <v>2790</v>
      </c>
      <c r="C782" s="172">
        <v>139</v>
      </c>
    </row>
    <row r="783" spans="2:3" x14ac:dyDescent="0.25">
      <c r="B783" s="16" t="s">
        <v>3369</v>
      </c>
      <c r="C783" s="172">
        <v>399</v>
      </c>
    </row>
    <row r="784" spans="2:3" x14ac:dyDescent="0.25">
      <c r="B784" s="16" t="s">
        <v>3175</v>
      </c>
      <c r="C784" s="172">
        <v>56</v>
      </c>
    </row>
    <row r="785" spans="2:3" x14ac:dyDescent="0.25">
      <c r="B785" s="16" t="s">
        <v>3370</v>
      </c>
      <c r="C785" s="172">
        <v>22</v>
      </c>
    </row>
    <row r="786" spans="2:3" x14ac:dyDescent="0.25">
      <c r="B786" s="16" t="s">
        <v>3237</v>
      </c>
      <c r="C786" s="172">
        <v>1</v>
      </c>
    </row>
    <row r="787" spans="2:3" x14ac:dyDescent="0.25">
      <c r="B787" s="16" t="s">
        <v>3371</v>
      </c>
      <c r="C787" s="172">
        <v>240</v>
      </c>
    </row>
    <row r="788" spans="2:3" x14ac:dyDescent="0.25">
      <c r="B788" s="16" t="s">
        <v>3372</v>
      </c>
      <c r="C788" s="172">
        <v>486</v>
      </c>
    </row>
    <row r="789" spans="2:3" x14ac:dyDescent="0.25">
      <c r="B789" s="16" t="s">
        <v>3154</v>
      </c>
      <c r="C789" s="172">
        <v>168</v>
      </c>
    </row>
    <row r="790" spans="2:3" x14ac:dyDescent="0.25">
      <c r="B790" s="16" t="s">
        <v>3373</v>
      </c>
      <c r="C790" s="172">
        <v>397</v>
      </c>
    </row>
    <row r="791" spans="2:3" x14ac:dyDescent="0.25">
      <c r="B791" s="16" t="s">
        <v>3196</v>
      </c>
      <c r="C791" s="172">
        <v>290</v>
      </c>
    </row>
    <row r="792" spans="2:3" x14ac:dyDescent="0.25">
      <c r="B792" s="16" t="s">
        <v>2992</v>
      </c>
      <c r="C792" s="172">
        <v>65</v>
      </c>
    </row>
    <row r="793" spans="2:3" x14ac:dyDescent="0.25">
      <c r="B793" s="16" t="s">
        <v>3374</v>
      </c>
      <c r="C793" s="172">
        <v>233</v>
      </c>
    </row>
    <row r="794" spans="2:3" x14ac:dyDescent="0.25">
      <c r="B794" s="16" t="s">
        <v>3375</v>
      </c>
      <c r="C794" s="172">
        <v>245</v>
      </c>
    </row>
    <row r="795" spans="2:3" x14ac:dyDescent="0.25">
      <c r="B795" s="16" t="s">
        <v>2808</v>
      </c>
      <c r="C795" s="172">
        <v>780</v>
      </c>
    </row>
    <row r="796" spans="2:3" x14ac:dyDescent="0.25">
      <c r="B796" s="16" t="s">
        <v>2795</v>
      </c>
      <c r="C796" s="172">
        <v>281</v>
      </c>
    </row>
    <row r="797" spans="2:3" x14ac:dyDescent="0.25">
      <c r="B797" s="16" t="s">
        <v>3376</v>
      </c>
      <c r="C797" s="172">
        <v>119</v>
      </c>
    </row>
    <row r="798" spans="2:3" x14ac:dyDescent="0.25">
      <c r="B798" s="16" t="s">
        <v>3261</v>
      </c>
      <c r="C798" s="172">
        <v>7</v>
      </c>
    </row>
    <row r="799" spans="2:3" x14ac:dyDescent="0.25">
      <c r="B799" s="16" t="s">
        <v>3377</v>
      </c>
      <c r="C799" s="172">
        <v>230</v>
      </c>
    </row>
    <row r="800" spans="2:3" x14ac:dyDescent="0.25">
      <c r="B800" s="16" t="s">
        <v>3378</v>
      </c>
      <c r="C800" s="172">
        <v>105</v>
      </c>
    </row>
    <row r="801" spans="2:3" x14ac:dyDescent="0.25">
      <c r="B801" s="16" t="s">
        <v>3161</v>
      </c>
      <c r="C801" s="172">
        <v>6</v>
      </c>
    </row>
    <row r="802" spans="2:3" x14ac:dyDescent="0.25">
      <c r="B802" s="16" t="s">
        <v>3379</v>
      </c>
      <c r="C802" s="172">
        <v>28</v>
      </c>
    </row>
    <row r="803" spans="2:3" x14ac:dyDescent="0.25">
      <c r="B803" s="16" t="s">
        <v>3380</v>
      </c>
      <c r="C803" s="172">
        <v>295600</v>
      </c>
    </row>
    <row r="804" spans="2:3" x14ac:dyDescent="0.25">
      <c r="B804" s="16" t="s">
        <v>3280</v>
      </c>
      <c r="C804" s="172">
        <v>49200</v>
      </c>
    </row>
    <row r="805" spans="2:3" x14ac:dyDescent="0.25">
      <c r="B805" s="16" t="s">
        <v>3381</v>
      </c>
      <c r="C805" s="172">
        <v>291</v>
      </c>
    </row>
    <row r="806" spans="2:3" x14ac:dyDescent="0.25">
      <c r="B806" s="16" t="s">
        <v>3382</v>
      </c>
      <c r="C806" s="172">
        <v>1022</v>
      </c>
    </row>
    <row r="807" spans="2:3" x14ac:dyDescent="0.25">
      <c r="B807" s="16" t="s">
        <v>3383</v>
      </c>
      <c r="C807" s="172">
        <v>266</v>
      </c>
    </row>
    <row r="808" spans="2:3" x14ac:dyDescent="0.25">
      <c r="B808" s="16" t="s">
        <v>2993</v>
      </c>
      <c r="C808" s="172">
        <v>43</v>
      </c>
    </row>
    <row r="809" spans="2:3" x14ac:dyDescent="0.25">
      <c r="B809" s="16" t="s">
        <v>3384</v>
      </c>
      <c r="C809" s="172">
        <v>730</v>
      </c>
    </row>
    <row r="810" spans="2:3" x14ac:dyDescent="0.25">
      <c r="B810" s="16" t="s">
        <v>1352</v>
      </c>
      <c r="C810" s="172">
        <v>28</v>
      </c>
    </row>
    <row r="811" spans="2:3" x14ac:dyDescent="0.25">
      <c r="B811" s="16" t="s">
        <v>3385</v>
      </c>
      <c r="C811" s="172">
        <v>121400</v>
      </c>
    </row>
    <row r="812" spans="2:3" x14ac:dyDescent="0.25">
      <c r="B812" s="16" t="s">
        <v>3386</v>
      </c>
      <c r="C812" s="172">
        <v>219</v>
      </c>
    </row>
    <row r="813" spans="2:3" x14ac:dyDescent="0.25">
      <c r="B813" s="16" t="s">
        <v>3212</v>
      </c>
      <c r="C813" s="172">
        <v>5</v>
      </c>
    </row>
    <row r="814" spans="2:3" x14ac:dyDescent="0.25">
      <c r="B814" s="16" t="s">
        <v>3387</v>
      </c>
      <c r="C814" s="172">
        <v>1434</v>
      </c>
    </row>
    <row r="815" spans="2:3" x14ac:dyDescent="0.25">
      <c r="B815" s="16" t="s">
        <v>3183</v>
      </c>
      <c r="C815" s="172">
        <v>210</v>
      </c>
    </row>
    <row r="816" spans="2:3" x14ac:dyDescent="0.25">
      <c r="B816" s="16" t="s">
        <v>2825</v>
      </c>
      <c r="C816" s="172">
        <v>765</v>
      </c>
    </row>
    <row r="817" spans="2:3" x14ac:dyDescent="0.25">
      <c r="B817" s="16" t="s">
        <v>3198</v>
      </c>
      <c r="C817" s="172">
        <v>37</v>
      </c>
    </row>
    <row r="818" spans="2:3" x14ac:dyDescent="0.25">
      <c r="B818" s="16" t="s">
        <v>3388</v>
      </c>
      <c r="C818" s="172">
        <v>741</v>
      </c>
    </row>
    <row r="819" spans="2:3" x14ac:dyDescent="0.25">
      <c r="B819" s="16" t="s">
        <v>3250</v>
      </c>
      <c r="C819" s="172">
        <v>28</v>
      </c>
    </row>
    <row r="820" spans="2:3" x14ac:dyDescent="0.25">
      <c r="B820" s="16" t="s">
        <v>3389</v>
      </c>
      <c r="C820" s="172">
        <v>1509</v>
      </c>
    </row>
    <row r="821" spans="2:3" x14ac:dyDescent="0.25">
      <c r="B821" s="16" t="s">
        <v>3239</v>
      </c>
      <c r="C821" s="172">
        <v>245</v>
      </c>
    </row>
    <row r="822" spans="2:3" x14ac:dyDescent="0.25">
      <c r="B822" s="16" t="s">
        <v>3390</v>
      </c>
      <c r="C822" s="172">
        <v>412</v>
      </c>
    </row>
    <row r="823" spans="2:3" x14ac:dyDescent="0.25">
      <c r="B823" s="16" t="s">
        <v>3391</v>
      </c>
      <c r="C823" s="172">
        <v>318</v>
      </c>
    </row>
    <row r="824" spans="2:3" x14ac:dyDescent="0.25">
      <c r="B824" s="16" t="s">
        <v>2994</v>
      </c>
      <c r="C824" s="172">
        <v>1045</v>
      </c>
    </row>
    <row r="825" spans="2:3" x14ac:dyDescent="0.25">
      <c r="B825" s="16" t="s">
        <v>1353</v>
      </c>
      <c r="C825" s="172">
        <v>441</v>
      </c>
    </row>
    <row r="826" spans="2:3" x14ac:dyDescent="0.25">
      <c r="B826" s="16" t="s">
        <v>1349</v>
      </c>
      <c r="C826" s="172">
        <v>10</v>
      </c>
    </row>
    <row r="827" spans="2:3" x14ac:dyDescent="0.25">
      <c r="B827" s="16" t="s">
        <v>3392</v>
      </c>
      <c r="C827" s="172">
        <v>1040</v>
      </c>
    </row>
    <row r="828" spans="2:3" x14ac:dyDescent="0.25">
      <c r="B828" s="16" t="s">
        <v>3164</v>
      </c>
      <c r="C828" s="172">
        <v>70</v>
      </c>
    </row>
    <row r="829" spans="2:3" x14ac:dyDescent="0.25">
      <c r="B829" s="16" t="s">
        <v>3393</v>
      </c>
      <c r="C829" s="172">
        <v>1176</v>
      </c>
    </row>
    <row r="830" spans="2:3" x14ac:dyDescent="0.25">
      <c r="B830" s="16" t="s">
        <v>3165</v>
      </c>
      <c r="C830" s="172">
        <v>41</v>
      </c>
    </row>
    <row r="831" spans="2:3" x14ac:dyDescent="0.25">
      <c r="B831" s="16" t="s">
        <v>3394</v>
      </c>
      <c r="C831" s="172">
        <v>239</v>
      </c>
    </row>
    <row r="832" spans="2:3" x14ac:dyDescent="0.25">
      <c r="B832" s="16" t="s">
        <v>2995</v>
      </c>
      <c r="C832" s="172">
        <v>2454</v>
      </c>
    </row>
    <row r="833" spans="2:3" x14ac:dyDescent="0.25">
      <c r="B833" s="16" t="s">
        <v>2978</v>
      </c>
      <c r="C833" s="172">
        <v>128</v>
      </c>
    </row>
    <row r="834" spans="2:3" x14ac:dyDescent="0.25">
      <c r="B834" s="16" t="s">
        <v>3395</v>
      </c>
      <c r="C834" s="172">
        <v>417</v>
      </c>
    </row>
    <row r="835" spans="2:3" x14ac:dyDescent="0.25">
      <c r="B835" s="16" t="s">
        <v>3284</v>
      </c>
      <c r="C835" s="172">
        <v>7</v>
      </c>
    </row>
    <row r="836" spans="2:3" x14ac:dyDescent="0.25">
      <c r="B836" s="16" t="s">
        <v>2809</v>
      </c>
      <c r="C836" s="172">
        <v>314</v>
      </c>
    </row>
    <row r="837" spans="2:3" x14ac:dyDescent="0.25">
      <c r="B837" s="16" t="s">
        <v>2797</v>
      </c>
      <c r="C837" s="172">
        <v>35</v>
      </c>
    </row>
    <row r="838" spans="2:3" x14ac:dyDescent="0.25">
      <c r="B838" s="16" t="s">
        <v>3396</v>
      </c>
      <c r="C838" s="172">
        <v>51</v>
      </c>
    </row>
    <row r="839" spans="2:3" x14ac:dyDescent="0.25">
      <c r="B839" s="16" t="s">
        <v>3397</v>
      </c>
      <c r="C839" s="172">
        <v>716</v>
      </c>
    </row>
    <row r="840" spans="2:3" x14ac:dyDescent="0.25">
      <c r="B840" s="16" t="s">
        <v>3213</v>
      </c>
      <c r="C840" s="172">
        <v>46</v>
      </c>
    </row>
    <row r="841" spans="2:3" x14ac:dyDescent="0.25">
      <c r="B841" s="16" t="s">
        <v>2996</v>
      </c>
      <c r="C841" s="172">
        <v>240</v>
      </c>
    </row>
    <row r="842" spans="2:3" x14ac:dyDescent="0.25">
      <c r="B842" s="16" t="s">
        <v>2965</v>
      </c>
      <c r="C842" s="172">
        <v>229</v>
      </c>
    </row>
    <row r="843" spans="2:3" x14ac:dyDescent="0.25">
      <c r="B843" s="16" t="s">
        <v>3398</v>
      </c>
      <c r="C843" s="172">
        <v>1632</v>
      </c>
    </row>
    <row r="844" spans="2:3" x14ac:dyDescent="0.25">
      <c r="B844" s="16" t="s">
        <v>3149</v>
      </c>
      <c r="C844" s="172">
        <v>285</v>
      </c>
    </row>
    <row r="845" spans="2:3" x14ac:dyDescent="0.25">
      <c r="B845" s="16" t="s">
        <v>793</v>
      </c>
      <c r="C845" s="172">
        <v>1205</v>
      </c>
    </row>
    <row r="846" spans="2:3" x14ac:dyDescent="0.25">
      <c r="B846" s="16" t="s">
        <v>792</v>
      </c>
      <c r="C846" s="172">
        <v>11</v>
      </c>
    </row>
    <row r="847" spans="2:3" x14ac:dyDescent="0.25">
      <c r="B847" s="16" t="s">
        <v>3399</v>
      </c>
      <c r="C847" s="172">
        <v>431</v>
      </c>
    </row>
    <row r="848" spans="2:3" x14ac:dyDescent="0.25">
      <c r="B848" s="16" t="s">
        <v>3400</v>
      </c>
      <c r="C848" s="172">
        <v>1</v>
      </c>
    </row>
    <row r="849" spans="2:3" x14ac:dyDescent="0.25">
      <c r="B849" s="16" t="s">
        <v>3401</v>
      </c>
      <c r="C849" s="172">
        <v>192</v>
      </c>
    </row>
    <row r="850" spans="2:3" x14ac:dyDescent="0.25">
      <c r="B850" s="16" t="s">
        <v>3402</v>
      </c>
      <c r="C850" s="172">
        <v>468</v>
      </c>
    </row>
    <row r="851" spans="2:3" x14ac:dyDescent="0.25">
      <c r="B851" s="16" t="s">
        <v>3403</v>
      </c>
      <c r="C851" s="172">
        <v>7</v>
      </c>
    </row>
    <row r="852" spans="2:3" x14ac:dyDescent="0.25">
      <c r="B852" s="16" t="s">
        <v>3404</v>
      </c>
      <c r="C852" s="172">
        <v>123500</v>
      </c>
    </row>
    <row r="853" spans="2:3" x14ac:dyDescent="0.25">
      <c r="B853" s="16" t="s">
        <v>3241</v>
      </c>
      <c r="C853" s="172">
        <v>8000</v>
      </c>
    </row>
    <row r="854" spans="2:3" x14ac:dyDescent="0.25">
      <c r="B854" s="16" t="s">
        <v>2895</v>
      </c>
      <c r="C854" s="172">
        <v>2043</v>
      </c>
    </row>
    <row r="855" spans="2:3" x14ac:dyDescent="0.25">
      <c r="B855" s="16" t="s">
        <v>2896</v>
      </c>
      <c r="C855" s="172">
        <v>161</v>
      </c>
    </row>
    <row r="856" spans="2:3" x14ac:dyDescent="0.25">
      <c r="B856" s="16" t="s">
        <v>2997</v>
      </c>
      <c r="C856" s="172">
        <v>25</v>
      </c>
    </row>
    <row r="857" spans="2:3" x14ac:dyDescent="0.25">
      <c r="B857" s="16" t="s">
        <v>2968</v>
      </c>
      <c r="C857" s="172">
        <v>6</v>
      </c>
    </row>
    <row r="858" spans="2:3" x14ac:dyDescent="0.25">
      <c r="B858" s="16" t="s">
        <v>2998</v>
      </c>
      <c r="C858" s="172">
        <v>358</v>
      </c>
    </row>
    <row r="859" spans="2:3" x14ac:dyDescent="0.25">
      <c r="B859" s="16" t="s">
        <v>2975</v>
      </c>
      <c r="C859" s="172">
        <v>2</v>
      </c>
    </row>
    <row r="860" spans="2:3" x14ac:dyDescent="0.25">
      <c r="B860" s="16" t="s">
        <v>2999</v>
      </c>
      <c r="C860" s="172">
        <v>310</v>
      </c>
    </row>
    <row r="861" spans="2:3" x14ac:dyDescent="0.25">
      <c r="B861" s="16" t="s">
        <v>2966</v>
      </c>
      <c r="C861" s="172">
        <v>39</v>
      </c>
    </row>
    <row r="862" spans="2:3" x14ac:dyDescent="0.25">
      <c r="B862" s="16" t="s">
        <v>3000</v>
      </c>
      <c r="C862" s="172">
        <v>77</v>
      </c>
    </row>
    <row r="863" spans="2:3" x14ac:dyDescent="0.25">
      <c r="B863" s="16" t="s">
        <v>2972</v>
      </c>
      <c r="C863" s="172">
        <v>12</v>
      </c>
    </row>
    <row r="864" spans="2:3" x14ac:dyDescent="0.25">
      <c r="B864" s="16" t="s">
        <v>3405</v>
      </c>
      <c r="C864" s="172">
        <v>853</v>
      </c>
    </row>
    <row r="865" spans="2:3" x14ac:dyDescent="0.25">
      <c r="B865" s="16" t="s">
        <v>3226</v>
      </c>
      <c r="C865" s="172">
        <v>27</v>
      </c>
    </row>
    <row r="866" spans="2:3" x14ac:dyDescent="0.25">
      <c r="B866" s="16" t="s">
        <v>2810</v>
      </c>
      <c r="C866" s="172">
        <v>39</v>
      </c>
    </row>
    <row r="867" spans="2:3" x14ac:dyDescent="0.25">
      <c r="B867" s="16" t="s">
        <v>2789</v>
      </c>
      <c r="C867" s="172">
        <v>2</v>
      </c>
    </row>
    <row r="868" spans="2:3" x14ac:dyDescent="0.25">
      <c r="B868" s="16" t="s">
        <v>3406</v>
      </c>
      <c r="C868" s="172">
        <v>89</v>
      </c>
    </row>
    <row r="869" spans="2:3" x14ac:dyDescent="0.25">
      <c r="B869" s="16" t="s">
        <v>3407</v>
      </c>
      <c r="C869" s="172">
        <v>255</v>
      </c>
    </row>
    <row r="870" spans="2:3" x14ac:dyDescent="0.25">
      <c r="B870" s="16" t="s">
        <v>3155</v>
      </c>
      <c r="C870" s="172">
        <v>25</v>
      </c>
    </row>
    <row r="871" spans="2:3" x14ac:dyDescent="0.25">
      <c r="B871" s="16" t="s">
        <v>3227</v>
      </c>
      <c r="C871" s="172">
        <v>5</v>
      </c>
    </row>
    <row r="872" spans="2:3" x14ac:dyDescent="0.25">
      <c r="B872" s="16" t="s">
        <v>3408</v>
      </c>
      <c r="C872" s="172">
        <v>6</v>
      </c>
    </row>
    <row r="873" spans="2:3" x14ac:dyDescent="0.25">
      <c r="B873" s="16" t="s">
        <v>3409</v>
      </c>
      <c r="C873" s="172">
        <v>264</v>
      </c>
    </row>
    <row r="874" spans="2:3" x14ac:dyDescent="0.25">
      <c r="B874" s="16" t="s">
        <v>3220</v>
      </c>
      <c r="C874" s="172">
        <v>2</v>
      </c>
    </row>
    <row r="875" spans="2:3" x14ac:dyDescent="0.25">
      <c r="B875" s="16" t="s">
        <v>3001</v>
      </c>
      <c r="C875" s="172">
        <v>123</v>
      </c>
    </row>
    <row r="876" spans="2:3" x14ac:dyDescent="0.25">
      <c r="B876" s="16" t="s">
        <v>2973</v>
      </c>
      <c r="C876" s="172">
        <v>4</v>
      </c>
    </row>
    <row r="877" spans="2:3" x14ac:dyDescent="0.25">
      <c r="B877" s="16" t="s">
        <v>2897</v>
      </c>
      <c r="C877" s="172">
        <v>106</v>
      </c>
    </row>
    <row r="878" spans="2:3" x14ac:dyDescent="0.25">
      <c r="B878" s="16" t="s">
        <v>3410</v>
      </c>
      <c r="C878" s="172">
        <v>648</v>
      </c>
    </row>
    <row r="879" spans="2:3" x14ac:dyDescent="0.25">
      <c r="B879" s="16" t="s">
        <v>3163</v>
      </c>
      <c r="C879" s="172">
        <v>1</v>
      </c>
    </row>
    <row r="880" spans="2:3" x14ac:dyDescent="0.25">
      <c r="B880" s="16" t="s">
        <v>3411</v>
      </c>
      <c r="C880" s="172">
        <v>529</v>
      </c>
    </row>
    <row r="881" spans="2:3" x14ac:dyDescent="0.25">
      <c r="B881" s="16" t="s">
        <v>2766</v>
      </c>
      <c r="C881" s="172">
        <v>635</v>
      </c>
    </row>
    <row r="882" spans="2:3" x14ac:dyDescent="0.25">
      <c r="B882" s="16" t="s">
        <v>2761</v>
      </c>
      <c r="C882" s="172">
        <v>427</v>
      </c>
    </row>
    <row r="883" spans="2:3" x14ac:dyDescent="0.25">
      <c r="B883" s="16" t="s">
        <v>3412</v>
      </c>
      <c r="C883" s="172">
        <v>306</v>
      </c>
    </row>
    <row r="884" spans="2:3" x14ac:dyDescent="0.25">
      <c r="B884" s="16" t="s">
        <v>3156</v>
      </c>
      <c r="C884" s="172">
        <v>2</v>
      </c>
    </row>
    <row r="885" spans="2:3" x14ac:dyDescent="0.25">
      <c r="B885" s="16" t="s">
        <v>3413</v>
      </c>
      <c r="C885" s="172">
        <v>1876</v>
      </c>
    </row>
    <row r="886" spans="2:3" x14ac:dyDescent="0.25">
      <c r="B886" s="16" t="s">
        <v>3274</v>
      </c>
      <c r="C886" s="172">
        <v>2</v>
      </c>
    </row>
    <row r="887" spans="2:3" x14ac:dyDescent="0.25">
      <c r="B887" s="16" t="s">
        <v>3414</v>
      </c>
      <c r="C887" s="172">
        <v>303</v>
      </c>
    </row>
    <row r="888" spans="2:3" x14ac:dyDescent="0.25">
      <c r="B888" s="16" t="s">
        <v>3232</v>
      </c>
      <c r="C888" s="172">
        <v>0</v>
      </c>
    </row>
    <row r="890" spans="2:3" x14ac:dyDescent="0.25">
      <c r="B890" s="17" t="s">
        <v>168</v>
      </c>
      <c r="C890" s="14" t="s">
        <v>167</v>
      </c>
    </row>
    <row r="891" spans="2:3" x14ac:dyDescent="0.25">
      <c r="B891" s="16" t="s">
        <v>3291</v>
      </c>
      <c r="C891" s="6">
        <v>1324</v>
      </c>
    </row>
    <row r="892" spans="2:3" x14ac:dyDescent="0.25">
      <c r="B892" s="16" t="s">
        <v>3292</v>
      </c>
      <c r="C892" s="6">
        <v>262</v>
      </c>
    </row>
    <row r="893" spans="2:3" x14ac:dyDescent="0.25">
      <c r="B893" s="16" t="s">
        <v>3293</v>
      </c>
      <c r="C893" s="6">
        <v>738</v>
      </c>
    </row>
    <row r="894" spans="2:3" x14ac:dyDescent="0.25">
      <c r="B894" s="16" t="s">
        <v>3177</v>
      </c>
      <c r="C894" s="6">
        <v>216</v>
      </c>
    </row>
    <row r="895" spans="2:3" x14ac:dyDescent="0.25">
      <c r="B895" s="16" t="s">
        <v>2890</v>
      </c>
      <c r="C895" s="6">
        <v>188</v>
      </c>
    </row>
    <row r="896" spans="2:3" x14ac:dyDescent="0.25">
      <c r="B896" s="16" t="s">
        <v>2884</v>
      </c>
      <c r="C896" s="6">
        <v>20</v>
      </c>
    </row>
    <row r="897" spans="2:3" x14ac:dyDescent="0.25">
      <c r="B897" s="16" t="s">
        <v>3294</v>
      </c>
      <c r="C897" s="6">
        <v>125</v>
      </c>
    </row>
    <row r="898" spans="2:3" x14ac:dyDescent="0.25">
      <c r="B898" s="16" t="s">
        <v>3221</v>
      </c>
      <c r="C898" s="6">
        <v>18</v>
      </c>
    </row>
    <row r="899" spans="2:3" x14ac:dyDescent="0.25">
      <c r="B899" s="16" t="s">
        <v>2799</v>
      </c>
      <c r="C899" s="6">
        <v>675</v>
      </c>
    </row>
    <row r="900" spans="2:3" x14ac:dyDescent="0.25">
      <c r="B900" s="16" t="s">
        <v>2798</v>
      </c>
      <c r="C900" s="6">
        <v>55</v>
      </c>
    </row>
    <row r="901" spans="2:3" x14ac:dyDescent="0.25">
      <c r="B901" s="16" t="s">
        <v>3295</v>
      </c>
      <c r="C901" s="6">
        <v>731</v>
      </c>
    </row>
    <row r="902" spans="2:3" x14ac:dyDescent="0.25">
      <c r="B902" s="16" t="s">
        <v>3242</v>
      </c>
      <c r="C902" s="6">
        <v>22</v>
      </c>
    </row>
    <row r="903" spans="2:3" x14ac:dyDescent="0.25">
      <c r="B903" s="16" t="s">
        <v>2764</v>
      </c>
      <c r="C903" s="6">
        <v>66</v>
      </c>
    </row>
    <row r="904" spans="2:3" x14ac:dyDescent="0.25">
      <c r="B904" s="16" t="s">
        <v>3296</v>
      </c>
      <c r="C904" s="6">
        <v>116</v>
      </c>
    </row>
    <row r="905" spans="2:3" x14ac:dyDescent="0.25">
      <c r="B905" s="16" t="s">
        <v>2891</v>
      </c>
      <c r="C905" s="6">
        <v>1551</v>
      </c>
    </row>
    <row r="906" spans="2:3" x14ac:dyDescent="0.25">
      <c r="B906" s="16" t="s">
        <v>2887</v>
      </c>
      <c r="C906" s="6">
        <v>276</v>
      </c>
    </row>
    <row r="907" spans="2:3" x14ac:dyDescent="0.25">
      <c r="B907" s="16" t="s">
        <v>2982</v>
      </c>
      <c r="C907" s="6">
        <v>82</v>
      </c>
    </row>
    <row r="908" spans="2:3" x14ac:dyDescent="0.25">
      <c r="B908" s="16" t="s">
        <v>3297</v>
      </c>
      <c r="C908" s="6">
        <v>58</v>
      </c>
    </row>
    <row r="909" spans="2:3" x14ac:dyDescent="0.25">
      <c r="B909" s="16" t="s">
        <v>3298</v>
      </c>
      <c r="C909" s="6">
        <v>56</v>
      </c>
    </row>
    <row r="910" spans="2:3" x14ac:dyDescent="0.25">
      <c r="B910" s="16" t="s">
        <v>2765</v>
      </c>
      <c r="C910" s="6">
        <v>131</v>
      </c>
    </row>
    <row r="911" spans="2:3" x14ac:dyDescent="0.25">
      <c r="B911" s="16" t="s">
        <v>2762</v>
      </c>
      <c r="C911" s="6">
        <v>14</v>
      </c>
    </row>
    <row r="912" spans="2:3" x14ac:dyDescent="0.25">
      <c r="B912" s="16" t="s">
        <v>3299</v>
      </c>
      <c r="C912" s="6">
        <v>1670</v>
      </c>
    </row>
    <row r="913" spans="2:3" x14ac:dyDescent="0.25">
      <c r="B913" s="16" t="s">
        <v>3244</v>
      </c>
      <c r="C913" s="6">
        <v>140</v>
      </c>
    </row>
    <row r="914" spans="2:3" x14ac:dyDescent="0.25">
      <c r="B914" s="16" t="s">
        <v>2823</v>
      </c>
      <c r="C914" s="6">
        <v>276</v>
      </c>
    </row>
    <row r="915" spans="2:3" x14ac:dyDescent="0.25">
      <c r="B915" s="16" t="s">
        <v>3288</v>
      </c>
      <c r="C915" s="6">
        <v>191</v>
      </c>
    </row>
    <row r="916" spans="2:3" x14ac:dyDescent="0.25">
      <c r="B916" s="16" t="s">
        <v>2892</v>
      </c>
      <c r="C916" s="6">
        <v>2150</v>
      </c>
    </row>
    <row r="917" spans="2:3" x14ac:dyDescent="0.25">
      <c r="B917" s="16" t="s">
        <v>2800</v>
      </c>
      <c r="C917" s="6">
        <v>1236</v>
      </c>
    </row>
    <row r="918" spans="2:3" x14ac:dyDescent="0.25">
      <c r="B918" s="16" t="s">
        <v>2786</v>
      </c>
      <c r="C918" s="6">
        <v>417</v>
      </c>
    </row>
    <row r="919" spans="2:3" x14ac:dyDescent="0.25">
      <c r="B919" s="16" t="s">
        <v>3300</v>
      </c>
      <c r="C919" s="6">
        <v>5</v>
      </c>
    </row>
    <row r="920" spans="2:3" x14ac:dyDescent="0.25">
      <c r="B920" s="16" t="s">
        <v>3301</v>
      </c>
      <c r="C920" s="6">
        <v>882</v>
      </c>
    </row>
    <row r="921" spans="2:3" x14ac:dyDescent="0.25">
      <c r="B921" s="16" t="s">
        <v>3187</v>
      </c>
      <c r="C921" s="6">
        <v>24</v>
      </c>
    </row>
    <row r="922" spans="2:3" x14ac:dyDescent="0.25">
      <c r="B922" s="16" t="s">
        <v>3302</v>
      </c>
      <c r="C922" s="6">
        <v>1056</v>
      </c>
    </row>
    <row r="923" spans="2:3" x14ac:dyDescent="0.25">
      <c r="B923" s="16" t="s">
        <v>3188</v>
      </c>
      <c r="C923" s="6">
        <v>704</v>
      </c>
    </row>
    <row r="924" spans="2:3" x14ac:dyDescent="0.25">
      <c r="B924" s="16" t="s">
        <v>3303</v>
      </c>
      <c r="C924" s="6">
        <v>520</v>
      </c>
    </row>
    <row r="925" spans="2:3" x14ac:dyDescent="0.25">
      <c r="B925" s="16" t="s">
        <v>3251</v>
      </c>
      <c r="C925" s="6">
        <v>225</v>
      </c>
    </row>
    <row r="926" spans="2:3" x14ac:dyDescent="0.25">
      <c r="B926" s="16" t="s">
        <v>3304</v>
      </c>
      <c r="C926" s="6">
        <v>409</v>
      </c>
    </row>
    <row r="927" spans="2:3" x14ac:dyDescent="0.25">
      <c r="B927" s="16" t="s">
        <v>3305</v>
      </c>
      <c r="C927" s="6">
        <v>3777</v>
      </c>
    </row>
    <row r="928" spans="2:3" x14ac:dyDescent="0.25">
      <c r="B928" s="16" t="s">
        <v>3178</v>
      </c>
      <c r="C928" s="6">
        <v>17</v>
      </c>
    </row>
    <row r="929" spans="2:3" x14ac:dyDescent="0.25">
      <c r="B929" s="16" t="s">
        <v>1350</v>
      </c>
      <c r="C929" s="6">
        <v>397</v>
      </c>
    </row>
    <row r="930" spans="2:3" x14ac:dyDescent="0.25">
      <c r="B930" s="16" t="s">
        <v>1347</v>
      </c>
      <c r="C930" s="6">
        <v>0</v>
      </c>
    </row>
    <row r="931" spans="2:3" x14ac:dyDescent="0.25">
      <c r="B931" s="16" t="s">
        <v>3306</v>
      </c>
      <c r="C931" s="6">
        <v>63</v>
      </c>
    </row>
    <row r="932" spans="2:3" x14ac:dyDescent="0.25">
      <c r="B932" s="16" t="s">
        <v>3307</v>
      </c>
      <c r="C932" s="6">
        <v>24</v>
      </c>
    </row>
    <row r="933" spans="2:3" x14ac:dyDescent="0.25">
      <c r="B933" s="16" t="s">
        <v>3308</v>
      </c>
      <c r="C933" s="6">
        <v>140</v>
      </c>
    </row>
    <row r="934" spans="2:3" x14ac:dyDescent="0.25">
      <c r="B934" s="16" t="s">
        <v>3309</v>
      </c>
      <c r="C934" s="6">
        <v>223</v>
      </c>
    </row>
    <row r="935" spans="2:3" x14ac:dyDescent="0.25">
      <c r="B935" s="16" t="s">
        <v>3229</v>
      </c>
      <c r="C935" s="6">
        <v>15</v>
      </c>
    </row>
    <row r="936" spans="2:3" x14ac:dyDescent="0.25">
      <c r="B936" s="16" t="s">
        <v>3310</v>
      </c>
      <c r="C936" s="6">
        <v>124</v>
      </c>
    </row>
    <row r="937" spans="2:3" x14ac:dyDescent="0.25">
      <c r="B937" s="16" t="s">
        <v>3180</v>
      </c>
      <c r="C937" s="6">
        <v>7</v>
      </c>
    </row>
    <row r="938" spans="2:3" x14ac:dyDescent="0.25">
      <c r="B938" s="16" t="s">
        <v>3311</v>
      </c>
      <c r="C938" s="6">
        <v>335</v>
      </c>
    </row>
    <row r="939" spans="2:3" x14ac:dyDescent="0.25">
      <c r="B939" s="16" t="s">
        <v>3267</v>
      </c>
      <c r="C939" s="6">
        <v>1</v>
      </c>
    </row>
    <row r="940" spans="2:3" x14ac:dyDescent="0.25">
      <c r="B940" s="16" t="s">
        <v>2983</v>
      </c>
      <c r="C940" s="6">
        <v>2264</v>
      </c>
    </row>
    <row r="941" spans="2:3" x14ac:dyDescent="0.25">
      <c r="B941" s="16" t="s">
        <v>2980</v>
      </c>
      <c r="C941" s="6">
        <v>115</v>
      </c>
    </row>
    <row r="942" spans="2:3" x14ac:dyDescent="0.25">
      <c r="B942" s="16" t="s">
        <v>2984</v>
      </c>
      <c r="C942" s="6">
        <v>90</v>
      </c>
    </row>
    <row r="943" spans="2:3" x14ac:dyDescent="0.25">
      <c r="B943" s="16" t="s">
        <v>2970</v>
      </c>
      <c r="C943" s="6">
        <v>20</v>
      </c>
    </row>
    <row r="944" spans="2:3" x14ac:dyDescent="0.25">
      <c r="B944" s="16" t="s">
        <v>3312</v>
      </c>
      <c r="C944" s="6">
        <v>501</v>
      </c>
    </row>
    <row r="945" spans="2:3" x14ac:dyDescent="0.25">
      <c r="B945" s="16" t="s">
        <v>3158</v>
      </c>
      <c r="C945" s="6">
        <v>1</v>
      </c>
    </row>
    <row r="946" spans="2:3" x14ac:dyDescent="0.25">
      <c r="B946" s="16" t="s">
        <v>3313</v>
      </c>
      <c r="C946" s="6">
        <v>519000</v>
      </c>
    </row>
    <row r="947" spans="2:3" x14ac:dyDescent="0.25">
      <c r="B947" s="16" t="s">
        <v>3168</v>
      </c>
      <c r="C947" s="6">
        <v>116000</v>
      </c>
    </row>
    <row r="948" spans="2:3" x14ac:dyDescent="0.25">
      <c r="B948" s="16" t="s">
        <v>3314</v>
      </c>
      <c r="C948" s="6">
        <v>47</v>
      </c>
    </row>
    <row r="949" spans="2:3" x14ac:dyDescent="0.25">
      <c r="B949" s="16" t="s">
        <v>3315</v>
      </c>
      <c r="C949" s="6">
        <v>112</v>
      </c>
    </row>
    <row r="950" spans="2:3" x14ac:dyDescent="0.25">
      <c r="B950" s="16" t="s">
        <v>3316</v>
      </c>
      <c r="C950" s="6">
        <v>500175</v>
      </c>
    </row>
    <row r="951" spans="2:3" x14ac:dyDescent="0.25">
      <c r="B951" s="16" t="s">
        <v>3189</v>
      </c>
      <c r="C951" s="6">
        <v>1950</v>
      </c>
    </row>
    <row r="952" spans="2:3" x14ac:dyDescent="0.25">
      <c r="B952" s="16" t="s">
        <v>1351</v>
      </c>
      <c r="C952" s="6">
        <v>526</v>
      </c>
    </row>
    <row r="953" spans="2:3" x14ac:dyDescent="0.25">
      <c r="B953" s="16" t="s">
        <v>1346</v>
      </c>
      <c r="C953" s="6">
        <v>2</v>
      </c>
    </row>
    <row r="954" spans="2:3" x14ac:dyDescent="0.25">
      <c r="B954" s="16" t="s">
        <v>3317</v>
      </c>
      <c r="C954" s="6">
        <v>694</v>
      </c>
    </row>
    <row r="955" spans="2:3" x14ac:dyDescent="0.25">
      <c r="B955" s="16" t="s">
        <v>3318</v>
      </c>
      <c r="C955" s="6">
        <v>7</v>
      </c>
    </row>
    <row r="956" spans="2:3" x14ac:dyDescent="0.25">
      <c r="B956" s="16" t="s">
        <v>3319</v>
      </c>
      <c r="C956" s="6">
        <v>95</v>
      </c>
    </row>
    <row r="957" spans="2:3" x14ac:dyDescent="0.25">
      <c r="B957" s="16" t="s">
        <v>2963</v>
      </c>
      <c r="C957" s="6">
        <v>50</v>
      </c>
    </row>
    <row r="958" spans="2:3" x14ac:dyDescent="0.25">
      <c r="B958" s="16" t="s">
        <v>3320</v>
      </c>
      <c r="C958" s="6">
        <v>484</v>
      </c>
    </row>
    <row r="959" spans="2:3" x14ac:dyDescent="0.25">
      <c r="B959" s="16" t="s">
        <v>3211</v>
      </c>
      <c r="C959" s="6">
        <v>51</v>
      </c>
    </row>
    <row r="960" spans="2:3" x14ac:dyDescent="0.25">
      <c r="B960" s="16" t="s">
        <v>3321</v>
      </c>
      <c r="C960" s="6">
        <v>216</v>
      </c>
    </row>
    <row r="961" spans="2:3" x14ac:dyDescent="0.25">
      <c r="B961" s="16" t="s">
        <v>3322</v>
      </c>
      <c r="C961" s="6">
        <v>0</v>
      </c>
    </row>
    <row r="962" spans="2:3" x14ac:dyDescent="0.25">
      <c r="B962" s="16" t="s">
        <v>3160</v>
      </c>
      <c r="C962" s="6">
        <v>11</v>
      </c>
    </row>
    <row r="963" spans="2:3" x14ac:dyDescent="0.25">
      <c r="B963" s="16" t="s">
        <v>3323</v>
      </c>
      <c r="C963" s="6">
        <v>17</v>
      </c>
    </row>
    <row r="964" spans="2:3" x14ac:dyDescent="0.25">
      <c r="B964" s="16" t="s">
        <v>3264</v>
      </c>
      <c r="C964" s="6">
        <v>7</v>
      </c>
    </row>
    <row r="965" spans="2:3" x14ac:dyDescent="0.25">
      <c r="B965" s="16" t="s">
        <v>3324</v>
      </c>
      <c r="C965" s="6">
        <v>169</v>
      </c>
    </row>
    <row r="966" spans="2:3" x14ac:dyDescent="0.25">
      <c r="B966" s="16" t="s">
        <v>3276</v>
      </c>
      <c r="C966" s="6">
        <v>9</v>
      </c>
    </row>
    <row r="967" spans="2:3" x14ac:dyDescent="0.25">
      <c r="B967" s="16" t="s">
        <v>3325</v>
      </c>
      <c r="C967" s="6">
        <v>4</v>
      </c>
    </row>
    <row r="968" spans="2:3" x14ac:dyDescent="0.25">
      <c r="B968" s="16" t="s">
        <v>3326</v>
      </c>
      <c r="C968" s="6">
        <v>993</v>
      </c>
    </row>
    <row r="969" spans="2:3" x14ac:dyDescent="0.25">
      <c r="B969" s="16" t="s">
        <v>3286</v>
      </c>
      <c r="C969" s="6">
        <v>7</v>
      </c>
    </row>
    <row r="970" spans="2:3" x14ac:dyDescent="0.25">
      <c r="B970" s="16" t="s">
        <v>3327</v>
      </c>
      <c r="C970" s="6">
        <v>19</v>
      </c>
    </row>
    <row r="971" spans="2:3" x14ac:dyDescent="0.25">
      <c r="B971" s="16" t="s">
        <v>2985</v>
      </c>
      <c r="C971" s="6">
        <v>1605</v>
      </c>
    </row>
    <row r="972" spans="2:3" x14ac:dyDescent="0.25">
      <c r="B972" s="16" t="s">
        <v>2967</v>
      </c>
      <c r="C972" s="6">
        <v>7</v>
      </c>
    </row>
    <row r="973" spans="2:3" x14ac:dyDescent="0.25">
      <c r="B973" s="16" t="s">
        <v>3328</v>
      </c>
      <c r="C973" s="6">
        <v>1933</v>
      </c>
    </row>
    <row r="974" spans="2:3" x14ac:dyDescent="0.25">
      <c r="B974" s="16" t="s">
        <v>3191</v>
      </c>
      <c r="C974" s="6">
        <v>37</v>
      </c>
    </row>
    <row r="975" spans="2:3" x14ac:dyDescent="0.25">
      <c r="B975" s="16" t="s">
        <v>3329</v>
      </c>
      <c r="C975" s="6">
        <v>247</v>
      </c>
    </row>
    <row r="976" spans="2:3" x14ac:dyDescent="0.25">
      <c r="B976" s="16" t="s">
        <v>3204</v>
      </c>
      <c r="C976" s="6">
        <v>4</v>
      </c>
    </row>
    <row r="977" spans="2:3" x14ac:dyDescent="0.25">
      <c r="B977" s="16" t="s">
        <v>3330</v>
      </c>
      <c r="C977" s="6">
        <v>549</v>
      </c>
    </row>
    <row r="978" spans="2:3" x14ac:dyDescent="0.25">
      <c r="B978" s="16" t="s">
        <v>3173</v>
      </c>
      <c r="C978" s="6">
        <v>10</v>
      </c>
    </row>
    <row r="979" spans="2:3" x14ac:dyDescent="0.25">
      <c r="B979" s="16" t="s">
        <v>2801</v>
      </c>
      <c r="C979" s="6">
        <v>1479</v>
      </c>
    </row>
    <row r="980" spans="2:3" x14ac:dyDescent="0.25">
      <c r="B980" s="16" t="s">
        <v>2792</v>
      </c>
      <c r="C980" s="6">
        <v>40</v>
      </c>
    </row>
    <row r="981" spans="2:3" x14ac:dyDescent="0.25">
      <c r="B981" s="16" t="s">
        <v>3331</v>
      </c>
      <c r="C981" s="6">
        <v>201</v>
      </c>
    </row>
    <row r="982" spans="2:3" x14ac:dyDescent="0.25">
      <c r="B982" s="16" t="s">
        <v>3332</v>
      </c>
      <c r="C982" s="6">
        <v>12</v>
      </c>
    </row>
    <row r="983" spans="2:3" x14ac:dyDescent="0.25">
      <c r="B983" s="16" t="s">
        <v>2986</v>
      </c>
      <c r="C983" s="6">
        <v>203</v>
      </c>
    </row>
    <row r="984" spans="2:3" x14ac:dyDescent="0.25">
      <c r="B984" s="16" t="s">
        <v>2961</v>
      </c>
      <c r="C984" s="6">
        <v>100</v>
      </c>
    </row>
    <row r="985" spans="2:3" x14ac:dyDescent="0.25">
      <c r="B985" s="16" t="s">
        <v>2893</v>
      </c>
      <c r="C985" s="6">
        <v>456</v>
      </c>
    </row>
    <row r="986" spans="2:3" x14ac:dyDescent="0.25">
      <c r="B986" s="16" t="s">
        <v>2889</v>
      </c>
      <c r="C986" s="6">
        <v>12</v>
      </c>
    </row>
    <row r="987" spans="2:3" x14ac:dyDescent="0.25">
      <c r="B987" s="16" t="s">
        <v>3333</v>
      </c>
      <c r="C987" s="6">
        <v>55</v>
      </c>
    </row>
    <row r="988" spans="2:3" x14ac:dyDescent="0.25">
      <c r="B988" s="16" t="s">
        <v>3334</v>
      </c>
      <c r="C988" s="6">
        <v>8</v>
      </c>
    </row>
    <row r="989" spans="2:3" x14ac:dyDescent="0.25">
      <c r="B989" s="16" t="s">
        <v>3335</v>
      </c>
      <c r="C989" s="6">
        <v>412</v>
      </c>
    </row>
    <row r="990" spans="2:3" x14ac:dyDescent="0.25">
      <c r="B990" s="16" t="s">
        <v>3206</v>
      </c>
      <c r="C990" s="6">
        <v>6</v>
      </c>
    </row>
    <row r="991" spans="2:3" x14ac:dyDescent="0.25">
      <c r="B991" s="16" t="s">
        <v>3336</v>
      </c>
      <c r="C991" s="6">
        <v>249</v>
      </c>
    </row>
    <row r="992" spans="2:3" x14ac:dyDescent="0.25">
      <c r="B992" s="16" t="s">
        <v>2987</v>
      </c>
      <c r="C992" s="6">
        <v>185</v>
      </c>
    </row>
    <row r="993" spans="2:3" x14ac:dyDescent="0.25">
      <c r="B993" s="16" t="s">
        <v>2969</v>
      </c>
      <c r="C993" s="6">
        <v>123</v>
      </c>
    </row>
    <row r="994" spans="2:3" x14ac:dyDescent="0.25">
      <c r="B994" s="16" t="s">
        <v>3337</v>
      </c>
      <c r="C994" s="6">
        <v>914</v>
      </c>
    </row>
    <row r="995" spans="2:3" x14ac:dyDescent="0.25">
      <c r="B995" s="16" t="s">
        <v>3207</v>
      </c>
      <c r="C995" s="6">
        <v>56</v>
      </c>
    </row>
    <row r="996" spans="2:3" x14ac:dyDescent="0.25">
      <c r="B996" s="16" t="s">
        <v>3338</v>
      </c>
      <c r="C996" s="6">
        <v>881</v>
      </c>
    </row>
    <row r="997" spans="2:3" x14ac:dyDescent="0.25">
      <c r="B997" s="16" t="s">
        <v>3339</v>
      </c>
      <c r="C997" s="6">
        <v>118</v>
      </c>
    </row>
    <row r="998" spans="2:3" x14ac:dyDescent="0.25">
      <c r="B998" s="16" t="s">
        <v>3223</v>
      </c>
      <c r="C998" s="6">
        <v>76</v>
      </c>
    </row>
    <row r="999" spans="2:3" x14ac:dyDescent="0.25">
      <c r="B999" s="16" t="s">
        <v>2870</v>
      </c>
      <c r="C999" s="6">
        <v>571</v>
      </c>
    </row>
    <row r="1000" spans="2:3" x14ac:dyDescent="0.25">
      <c r="B1000" s="16" t="s">
        <v>3270</v>
      </c>
      <c r="C1000" s="6">
        <v>11</v>
      </c>
    </row>
    <row r="1001" spans="2:3" x14ac:dyDescent="0.25">
      <c r="B1001" s="16" t="s">
        <v>3340</v>
      </c>
      <c r="C1001" s="6">
        <v>67</v>
      </c>
    </row>
    <row r="1002" spans="2:3" x14ac:dyDescent="0.25">
      <c r="B1002" s="16" t="s">
        <v>3341</v>
      </c>
      <c r="C1002" s="6">
        <v>579</v>
      </c>
    </row>
    <row r="1003" spans="2:3" x14ac:dyDescent="0.25">
      <c r="B1003" s="16" t="s">
        <v>2988</v>
      </c>
      <c r="C1003" s="6">
        <v>82</v>
      </c>
    </row>
    <row r="1004" spans="2:3" x14ac:dyDescent="0.25">
      <c r="B1004" s="16" t="s">
        <v>2974</v>
      </c>
      <c r="C1004" s="6">
        <v>47</v>
      </c>
    </row>
    <row r="1005" spans="2:3" x14ac:dyDescent="0.25">
      <c r="B1005" s="16" t="s">
        <v>3342</v>
      </c>
      <c r="C1005" s="6">
        <v>595</v>
      </c>
    </row>
    <row r="1006" spans="2:3" x14ac:dyDescent="0.25">
      <c r="B1006" s="16" t="s">
        <v>3278</v>
      </c>
      <c r="C1006" s="6">
        <v>25</v>
      </c>
    </row>
    <row r="1007" spans="2:3" x14ac:dyDescent="0.25">
      <c r="B1007" s="16" t="s">
        <v>3343</v>
      </c>
      <c r="C1007" s="6">
        <v>628</v>
      </c>
    </row>
    <row r="1008" spans="2:3" x14ac:dyDescent="0.25">
      <c r="B1008" s="16" t="s">
        <v>3344</v>
      </c>
      <c r="C1008" s="6">
        <v>1</v>
      </c>
    </row>
    <row r="1009" spans="2:3" x14ac:dyDescent="0.25">
      <c r="B1009" s="16" t="s">
        <v>3345</v>
      </c>
      <c r="C1009" s="6">
        <v>420</v>
      </c>
    </row>
    <row r="1010" spans="2:3" x14ac:dyDescent="0.25">
      <c r="B1010" s="16" t="s">
        <v>3193</v>
      </c>
      <c r="C1010" s="6">
        <v>24</v>
      </c>
    </row>
    <row r="1011" spans="2:3" x14ac:dyDescent="0.25">
      <c r="B1011" s="16" t="s">
        <v>2803</v>
      </c>
      <c r="C1011" s="6">
        <v>3036</v>
      </c>
    </row>
    <row r="1012" spans="2:3" x14ac:dyDescent="0.25">
      <c r="B1012" s="16" t="s">
        <v>2787</v>
      </c>
      <c r="C1012" s="6">
        <v>11</v>
      </c>
    </row>
    <row r="1013" spans="2:3" x14ac:dyDescent="0.25">
      <c r="B1013" s="16" t="s">
        <v>3346</v>
      </c>
      <c r="C1013" s="6">
        <v>277</v>
      </c>
    </row>
    <row r="1014" spans="2:3" x14ac:dyDescent="0.25">
      <c r="B1014" s="16" t="s">
        <v>2804</v>
      </c>
      <c r="C1014" s="6">
        <v>470</v>
      </c>
    </row>
    <row r="1015" spans="2:3" x14ac:dyDescent="0.25">
      <c r="B1015" s="16" t="s">
        <v>2794</v>
      </c>
      <c r="C1015" s="6">
        <v>55</v>
      </c>
    </row>
    <row r="1016" spans="2:3" x14ac:dyDescent="0.25">
      <c r="B1016" s="16" t="s">
        <v>3347</v>
      </c>
      <c r="C1016" s="6">
        <v>211</v>
      </c>
    </row>
    <row r="1017" spans="2:3" x14ac:dyDescent="0.25">
      <c r="B1017" s="16" t="s">
        <v>3348</v>
      </c>
      <c r="C1017" s="6">
        <v>235</v>
      </c>
    </row>
    <row r="1018" spans="2:3" x14ac:dyDescent="0.25">
      <c r="B1018" s="16" t="s">
        <v>3217</v>
      </c>
      <c r="C1018" s="6">
        <v>9</v>
      </c>
    </row>
    <row r="1019" spans="2:3" x14ac:dyDescent="0.25">
      <c r="B1019" s="16" t="s">
        <v>3349</v>
      </c>
      <c r="C1019" s="6">
        <v>80</v>
      </c>
    </row>
    <row r="1020" spans="2:3" x14ac:dyDescent="0.25">
      <c r="B1020" s="16" t="s">
        <v>3279</v>
      </c>
      <c r="C1020" s="6">
        <v>29</v>
      </c>
    </row>
    <row r="1021" spans="2:3" x14ac:dyDescent="0.25">
      <c r="B1021" s="16" t="s">
        <v>2805</v>
      </c>
      <c r="C1021" s="6">
        <v>718</v>
      </c>
    </row>
    <row r="1022" spans="2:3" x14ac:dyDescent="0.25">
      <c r="B1022" s="16" t="s">
        <v>2793</v>
      </c>
      <c r="C1022" s="6">
        <v>32</v>
      </c>
    </row>
    <row r="1023" spans="2:3" x14ac:dyDescent="0.25">
      <c r="B1023" s="16" t="s">
        <v>2806</v>
      </c>
      <c r="C1023" s="6">
        <v>2380</v>
      </c>
    </row>
    <row r="1024" spans="2:3" x14ac:dyDescent="0.25">
      <c r="B1024" s="16" t="s">
        <v>2788</v>
      </c>
      <c r="C1024" s="6">
        <v>318</v>
      </c>
    </row>
    <row r="1025" spans="2:3" x14ac:dyDescent="0.25">
      <c r="B1025" s="16" t="s">
        <v>3350</v>
      </c>
      <c r="C1025" s="6">
        <v>868</v>
      </c>
    </row>
    <row r="1026" spans="2:3" x14ac:dyDescent="0.25">
      <c r="B1026" s="16" t="s">
        <v>3351</v>
      </c>
      <c r="C1026" s="6">
        <v>358</v>
      </c>
    </row>
    <row r="1027" spans="2:3" x14ac:dyDescent="0.25">
      <c r="B1027" s="16" t="s">
        <v>3287</v>
      </c>
      <c r="C1027" s="6">
        <v>48</v>
      </c>
    </row>
    <row r="1028" spans="2:3" x14ac:dyDescent="0.25">
      <c r="B1028" s="16" t="s">
        <v>3352</v>
      </c>
      <c r="C1028" s="6">
        <v>157</v>
      </c>
    </row>
    <row r="1029" spans="2:3" x14ac:dyDescent="0.25">
      <c r="B1029" s="16" t="s">
        <v>3353</v>
      </c>
      <c r="C1029" s="6">
        <v>380000</v>
      </c>
    </row>
    <row r="1030" spans="2:3" x14ac:dyDescent="0.25">
      <c r="B1030" s="16" t="s">
        <v>3150</v>
      </c>
      <c r="C1030" s="6">
        <v>355000</v>
      </c>
    </row>
    <row r="1031" spans="2:3" x14ac:dyDescent="0.25">
      <c r="B1031" s="16" t="s">
        <v>3354</v>
      </c>
      <c r="C1031" s="6">
        <v>1200600</v>
      </c>
    </row>
    <row r="1032" spans="2:3" x14ac:dyDescent="0.25">
      <c r="B1032" s="16" t="s">
        <v>3355</v>
      </c>
      <c r="C1032" s="6">
        <v>124</v>
      </c>
    </row>
    <row r="1033" spans="2:3" x14ac:dyDescent="0.25">
      <c r="B1033" s="16" t="s">
        <v>3356</v>
      </c>
      <c r="C1033" s="6">
        <v>3948</v>
      </c>
    </row>
    <row r="1034" spans="2:3" x14ac:dyDescent="0.25">
      <c r="B1034" s="16" t="s">
        <v>3257</v>
      </c>
      <c r="C1034" s="6">
        <v>315</v>
      </c>
    </row>
    <row r="1035" spans="2:3" x14ac:dyDescent="0.25">
      <c r="B1035" s="16" t="s">
        <v>3357</v>
      </c>
      <c r="C1035" s="6">
        <v>207</v>
      </c>
    </row>
    <row r="1036" spans="2:3" x14ac:dyDescent="0.25">
      <c r="B1036" s="16" t="s">
        <v>3224</v>
      </c>
      <c r="C1036" s="6">
        <v>77</v>
      </c>
    </row>
    <row r="1037" spans="2:3" x14ac:dyDescent="0.25">
      <c r="B1037" s="16" t="s">
        <v>3358</v>
      </c>
      <c r="C1037" s="6">
        <v>255</v>
      </c>
    </row>
    <row r="1038" spans="2:3" x14ac:dyDescent="0.25">
      <c r="B1038" s="16" t="s">
        <v>3259</v>
      </c>
      <c r="C1038" s="6">
        <v>1</v>
      </c>
    </row>
    <row r="1039" spans="2:3" x14ac:dyDescent="0.25">
      <c r="B1039" s="16" t="s">
        <v>3359</v>
      </c>
      <c r="C1039" s="6">
        <v>974</v>
      </c>
    </row>
    <row r="1040" spans="2:3" x14ac:dyDescent="0.25">
      <c r="B1040" s="16" t="s">
        <v>3360</v>
      </c>
      <c r="C1040" s="6">
        <v>401</v>
      </c>
    </row>
    <row r="1041" spans="2:3" x14ac:dyDescent="0.25">
      <c r="B1041" s="16" t="s">
        <v>3361</v>
      </c>
      <c r="C1041" s="6">
        <v>2014</v>
      </c>
    </row>
    <row r="1042" spans="2:3" x14ac:dyDescent="0.25">
      <c r="B1042" s="16" t="s">
        <v>3181</v>
      </c>
      <c r="C1042" s="6">
        <v>488</v>
      </c>
    </row>
    <row r="1043" spans="2:3" x14ac:dyDescent="0.25">
      <c r="B1043" s="16" t="s">
        <v>2989</v>
      </c>
      <c r="C1043" s="6">
        <v>222</v>
      </c>
    </row>
    <row r="1044" spans="2:3" x14ac:dyDescent="0.25">
      <c r="B1044" s="16" t="s">
        <v>2971</v>
      </c>
      <c r="C1044" s="6">
        <v>31</v>
      </c>
    </row>
    <row r="1045" spans="2:3" x14ac:dyDescent="0.25">
      <c r="B1045" s="16" t="s">
        <v>3362</v>
      </c>
      <c r="C1045" s="6">
        <v>52</v>
      </c>
    </row>
    <row r="1046" spans="2:3" x14ac:dyDescent="0.25">
      <c r="B1046" s="16" t="s">
        <v>2990</v>
      </c>
      <c r="C1046" s="6">
        <v>1025</v>
      </c>
    </row>
    <row r="1047" spans="2:3" x14ac:dyDescent="0.25">
      <c r="B1047" s="16" t="s">
        <v>2964</v>
      </c>
      <c r="C1047" s="6">
        <v>36</v>
      </c>
    </row>
    <row r="1048" spans="2:3" x14ac:dyDescent="0.25">
      <c r="B1048" s="16" t="s">
        <v>3363</v>
      </c>
      <c r="C1048" s="6">
        <v>25</v>
      </c>
    </row>
    <row r="1049" spans="2:3" x14ac:dyDescent="0.25">
      <c r="B1049" s="16" t="s">
        <v>2894</v>
      </c>
      <c r="C1049" s="6">
        <v>684</v>
      </c>
    </row>
    <row r="1050" spans="2:3" x14ac:dyDescent="0.25">
      <c r="B1050" s="16" t="s">
        <v>2885</v>
      </c>
      <c r="C1050" s="6">
        <v>10</v>
      </c>
    </row>
    <row r="1051" spans="2:3" x14ac:dyDescent="0.25">
      <c r="B1051" s="16" t="s">
        <v>3364</v>
      </c>
      <c r="C1051" s="6">
        <v>220</v>
      </c>
    </row>
    <row r="1052" spans="2:3" x14ac:dyDescent="0.25">
      <c r="B1052" s="16" t="s">
        <v>3174</v>
      </c>
      <c r="C1052" s="6">
        <v>259</v>
      </c>
    </row>
    <row r="1053" spans="2:3" x14ac:dyDescent="0.25">
      <c r="B1053" s="16" t="s">
        <v>3365</v>
      </c>
      <c r="C1053" s="6">
        <v>302</v>
      </c>
    </row>
    <row r="1054" spans="2:3" x14ac:dyDescent="0.25">
      <c r="B1054" s="16" t="s">
        <v>3366</v>
      </c>
      <c r="C1054" s="6">
        <v>81</v>
      </c>
    </row>
    <row r="1055" spans="2:3" x14ac:dyDescent="0.25">
      <c r="B1055" s="16" t="s">
        <v>3171</v>
      </c>
      <c r="C1055" s="6">
        <v>1</v>
      </c>
    </row>
    <row r="1056" spans="2:3" x14ac:dyDescent="0.25">
      <c r="B1056" s="16" t="s">
        <v>2991</v>
      </c>
      <c r="C1056" s="6">
        <v>1064</v>
      </c>
    </row>
    <row r="1057" spans="2:3" x14ac:dyDescent="0.25">
      <c r="B1057" s="16" t="s">
        <v>2976</v>
      </c>
      <c r="C1057" s="6">
        <v>834</v>
      </c>
    </row>
    <row r="1058" spans="2:3" x14ac:dyDescent="0.25">
      <c r="B1058" s="16" t="s">
        <v>3367</v>
      </c>
      <c r="C1058" s="6">
        <v>9</v>
      </c>
    </row>
    <row r="1059" spans="2:3" x14ac:dyDescent="0.25">
      <c r="B1059" s="16" t="s">
        <v>3248</v>
      </c>
      <c r="C1059" s="6">
        <v>10</v>
      </c>
    </row>
    <row r="1060" spans="2:3" x14ac:dyDescent="0.25">
      <c r="B1060" s="16" t="s">
        <v>3368</v>
      </c>
      <c r="C1060" s="6">
        <v>36</v>
      </c>
    </row>
    <row r="1061" spans="2:3" x14ac:dyDescent="0.25">
      <c r="B1061" s="16" t="s">
        <v>2807</v>
      </c>
      <c r="C1061" s="6">
        <v>466</v>
      </c>
    </row>
    <row r="1062" spans="2:3" x14ac:dyDescent="0.25">
      <c r="B1062" s="16" t="s">
        <v>2790</v>
      </c>
      <c r="C1062" s="6">
        <v>139</v>
      </c>
    </row>
    <row r="1063" spans="2:3" x14ac:dyDescent="0.25">
      <c r="B1063" s="16" t="s">
        <v>3369</v>
      </c>
      <c r="C1063" s="6">
        <v>399</v>
      </c>
    </row>
    <row r="1064" spans="2:3" x14ac:dyDescent="0.25">
      <c r="B1064" s="16" t="s">
        <v>3175</v>
      </c>
      <c r="C1064" s="6">
        <v>56</v>
      </c>
    </row>
    <row r="1065" spans="2:3" x14ac:dyDescent="0.25">
      <c r="B1065" s="16" t="s">
        <v>3370</v>
      </c>
      <c r="C1065" s="6">
        <v>22</v>
      </c>
    </row>
    <row r="1066" spans="2:3" x14ac:dyDescent="0.25">
      <c r="B1066" s="16" t="s">
        <v>3237</v>
      </c>
      <c r="C1066" s="6">
        <v>1</v>
      </c>
    </row>
    <row r="1067" spans="2:3" x14ac:dyDescent="0.25">
      <c r="B1067" s="16" t="s">
        <v>3371</v>
      </c>
      <c r="C1067" s="6">
        <v>240</v>
      </c>
    </row>
    <row r="1068" spans="2:3" x14ac:dyDescent="0.25">
      <c r="B1068" s="16" t="s">
        <v>3372</v>
      </c>
      <c r="C1068" s="6">
        <v>486</v>
      </c>
    </row>
    <row r="1069" spans="2:3" x14ac:dyDescent="0.25">
      <c r="B1069" s="16" t="s">
        <v>3154</v>
      </c>
      <c r="C1069" s="6">
        <v>168</v>
      </c>
    </row>
    <row r="1070" spans="2:3" x14ac:dyDescent="0.25">
      <c r="B1070" s="16" t="s">
        <v>3373</v>
      </c>
      <c r="C1070" s="6">
        <v>397</v>
      </c>
    </row>
    <row r="1071" spans="2:3" x14ac:dyDescent="0.25">
      <c r="B1071" s="16" t="s">
        <v>3196</v>
      </c>
      <c r="C1071" s="6">
        <v>290</v>
      </c>
    </row>
    <row r="1072" spans="2:3" x14ac:dyDescent="0.25">
      <c r="B1072" s="16" t="s">
        <v>2992</v>
      </c>
      <c r="C1072" s="6">
        <v>65</v>
      </c>
    </row>
    <row r="1073" spans="2:3" x14ac:dyDescent="0.25">
      <c r="B1073" s="16" t="s">
        <v>3374</v>
      </c>
      <c r="C1073" s="6">
        <v>233</v>
      </c>
    </row>
    <row r="1074" spans="2:3" x14ac:dyDescent="0.25">
      <c r="B1074" s="16" t="s">
        <v>3375</v>
      </c>
      <c r="C1074" s="6">
        <v>245</v>
      </c>
    </row>
    <row r="1075" spans="2:3" x14ac:dyDescent="0.25">
      <c r="B1075" s="16" t="s">
        <v>2808</v>
      </c>
      <c r="C1075" s="6">
        <v>780</v>
      </c>
    </row>
    <row r="1076" spans="2:3" x14ac:dyDescent="0.25">
      <c r="B1076" s="16" t="s">
        <v>2795</v>
      </c>
      <c r="C1076" s="6">
        <v>281</v>
      </c>
    </row>
    <row r="1077" spans="2:3" x14ac:dyDescent="0.25">
      <c r="B1077" s="16" t="s">
        <v>3376</v>
      </c>
      <c r="C1077" s="6">
        <v>119</v>
      </c>
    </row>
    <row r="1078" spans="2:3" x14ac:dyDescent="0.25">
      <c r="B1078" s="16" t="s">
        <v>3261</v>
      </c>
      <c r="C1078" s="6">
        <v>7</v>
      </c>
    </row>
    <row r="1079" spans="2:3" x14ac:dyDescent="0.25">
      <c r="B1079" s="16" t="s">
        <v>3377</v>
      </c>
      <c r="C1079" s="6">
        <v>230</v>
      </c>
    </row>
    <row r="1080" spans="2:3" x14ac:dyDescent="0.25">
      <c r="B1080" s="16" t="s">
        <v>3378</v>
      </c>
      <c r="C1080" s="6">
        <v>105</v>
      </c>
    </row>
    <row r="1081" spans="2:3" x14ac:dyDescent="0.25">
      <c r="B1081" s="16" t="s">
        <v>3161</v>
      </c>
      <c r="C1081" s="6">
        <v>6</v>
      </c>
    </row>
    <row r="1082" spans="2:3" x14ac:dyDescent="0.25">
      <c r="B1082" s="16" t="s">
        <v>3379</v>
      </c>
      <c r="C1082" s="6">
        <v>28</v>
      </c>
    </row>
    <row r="1083" spans="2:3" x14ac:dyDescent="0.25">
      <c r="B1083" s="16" t="s">
        <v>3380</v>
      </c>
      <c r="C1083" s="6">
        <v>295600</v>
      </c>
    </row>
    <row r="1084" spans="2:3" x14ac:dyDescent="0.25">
      <c r="B1084" s="16" t="s">
        <v>3280</v>
      </c>
      <c r="C1084" s="6">
        <v>49200</v>
      </c>
    </row>
    <row r="1085" spans="2:3" x14ac:dyDescent="0.25">
      <c r="B1085" s="16" t="s">
        <v>3381</v>
      </c>
      <c r="C1085" s="6">
        <v>291</v>
      </c>
    </row>
    <row r="1086" spans="2:3" x14ac:dyDescent="0.25">
      <c r="B1086" s="16" t="s">
        <v>3382</v>
      </c>
      <c r="C1086" s="6">
        <v>1022</v>
      </c>
    </row>
    <row r="1087" spans="2:3" x14ac:dyDescent="0.25">
      <c r="B1087" s="16" t="s">
        <v>3383</v>
      </c>
      <c r="C1087" s="6">
        <v>266</v>
      </c>
    </row>
    <row r="1088" spans="2:3" x14ac:dyDescent="0.25">
      <c r="B1088" s="16" t="s">
        <v>2993</v>
      </c>
      <c r="C1088" s="6">
        <v>43</v>
      </c>
    </row>
    <row r="1089" spans="2:3" x14ac:dyDescent="0.25">
      <c r="B1089" s="16" t="s">
        <v>3384</v>
      </c>
      <c r="C1089" s="6">
        <v>730</v>
      </c>
    </row>
    <row r="1090" spans="2:3" x14ac:dyDescent="0.25">
      <c r="B1090" s="16" t="s">
        <v>1352</v>
      </c>
      <c r="C1090" s="6">
        <v>28</v>
      </c>
    </row>
    <row r="1091" spans="2:3" x14ac:dyDescent="0.25">
      <c r="B1091" s="16" t="s">
        <v>3385</v>
      </c>
      <c r="C1091" s="6">
        <v>121400</v>
      </c>
    </row>
    <row r="1092" spans="2:3" x14ac:dyDescent="0.25">
      <c r="B1092" s="16" t="s">
        <v>3386</v>
      </c>
      <c r="C1092" s="6">
        <v>219</v>
      </c>
    </row>
    <row r="1093" spans="2:3" x14ac:dyDescent="0.25">
      <c r="B1093" s="16" t="s">
        <v>3212</v>
      </c>
      <c r="C1093" s="6">
        <v>5</v>
      </c>
    </row>
    <row r="1094" spans="2:3" x14ac:dyDescent="0.25">
      <c r="B1094" s="16" t="s">
        <v>3387</v>
      </c>
      <c r="C1094" s="6">
        <v>1434</v>
      </c>
    </row>
    <row r="1095" spans="2:3" x14ac:dyDescent="0.25">
      <c r="B1095" s="16" t="s">
        <v>3183</v>
      </c>
      <c r="C1095" s="6">
        <v>210</v>
      </c>
    </row>
    <row r="1096" spans="2:3" x14ac:dyDescent="0.25">
      <c r="B1096" s="16" t="s">
        <v>2825</v>
      </c>
      <c r="C1096" s="6">
        <v>765</v>
      </c>
    </row>
    <row r="1097" spans="2:3" x14ac:dyDescent="0.25">
      <c r="B1097" s="16" t="s">
        <v>3198</v>
      </c>
      <c r="C1097" s="6">
        <v>37</v>
      </c>
    </row>
    <row r="1098" spans="2:3" x14ac:dyDescent="0.25">
      <c r="B1098" s="16" t="s">
        <v>3388</v>
      </c>
      <c r="C1098" s="6">
        <v>741</v>
      </c>
    </row>
    <row r="1099" spans="2:3" x14ac:dyDescent="0.25">
      <c r="B1099" s="16" t="s">
        <v>3250</v>
      </c>
      <c r="C1099" s="6">
        <v>28</v>
      </c>
    </row>
    <row r="1100" spans="2:3" x14ac:dyDescent="0.25">
      <c r="B1100" s="16" t="s">
        <v>3389</v>
      </c>
      <c r="C1100" s="6">
        <v>1509</v>
      </c>
    </row>
    <row r="1101" spans="2:3" x14ac:dyDescent="0.25">
      <c r="B1101" s="16" t="s">
        <v>3239</v>
      </c>
      <c r="C1101" s="6">
        <v>245</v>
      </c>
    </row>
    <row r="1102" spans="2:3" x14ac:dyDescent="0.25">
      <c r="B1102" s="16" t="s">
        <v>3390</v>
      </c>
      <c r="C1102" s="6">
        <v>412</v>
      </c>
    </row>
    <row r="1103" spans="2:3" x14ac:dyDescent="0.25">
      <c r="B1103" s="16" t="s">
        <v>3391</v>
      </c>
      <c r="C1103" s="6">
        <v>318</v>
      </c>
    </row>
    <row r="1104" spans="2:3" x14ac:dyDescent="0.25">
      <c r="B1104" s="16" t="s">
        <v>2994</v>
      </c>
      <c r="C1104" s="6">
        <v>1045</v>
      </c>
    </row>
    <row r="1105" spans="2:3" x14ac:dyDescent="0.25">
      <c r="B1105" s="16" t="s">
        <v>1353</v>
      </c>
      <c r="C1105" s="6">
        <v>441</v>
      </c>
    </row>
    <row r="1106" spans="2:3" x14ac:dyDescent="0.25">
      <c r="B1106" s="16" t="s">
        <v>1349</v>
      </c>
      <c r="C1106" s="6">
        <v>10</v>
      </c>
    </row>
    <row r="1107" spans="2:3" x14ac:dyDescent="0.25">
      <c r="B1107" s="16" t="s">
        <v>3392</v>
      </c>
      <c r="C1107" s="6">
        <v>1040</v>
      </c>
    </row>
    <row r="1108" spans="2:3" x14ac:dyDescent="0.25">
      <c r="B1108" s="16" t="s">
        <v>3164</v>
      </c>
      <c r="C1108" s="6">
        <v>70</v>
      </c>
    </row>
    <row r="1109" spans="2:3" x14ac:dyDescent="0.25">
      <c r="B1109" s="16" t="s">
        <v>3393</v>
      </c>
      <c r="C1109" s="6">
        <v>1176</v>
      </c>
    </row>
    <row r="1110" spans="2:3" x14ac:dyDescent="0.25">
      <c r="B1110" s="16" t="s">
        <v>3165</v>
      </c>
      <c r="C1110" s="6">
        <v>41</v>
      </c>
    </row>
    <row r="1111" spans="2:3" x14ac:dyDescent="0.25">
      <c r="B1111" s="16" t="s">
        <v>3394</v>
      </c>
      <c r="C1111" s="6">
        <v>239</v>
      </c>
    </row>
    <row r="1112" spans="2:3" x14ac:dyDescent="0.25">
      <c r="B1112" s="16" t="s">
        <v>2995</v>
      </c>
      <c r="C1112" s="6">
        <v>2454</v>
      </c>
    </row>
    <row r="1113" spans="2:3" x14ac:dyDescent="0.25">
      <c r="B1113" s="16" t="s">
        <v>2978</v>
      </c>
      <c r="C1113" s="6">
        <v>128</v>
      </c>
    </row>
    <row r="1114" spans="2:3" x14ac:dyDescent="0.25">
      <c r="B1114" s="16" t="s">
        <v>3395</v>
      </c>
      <c r="C1114" s="6">
        <v>417</v>
      </c>
    </row>
    <row r="1115" spans="2:3" x14ac:dyDescent="0.25">
      <c r="B1115" s="16" t="s">
        <v>3284</v>
      </c>
      <c r="C1115" s="6">
        <v>7</v>
      </c>
    </row>
    <row r="1116" spans="2:3" x14ac:dyDescent="0.25">
      <c r="B1116" s="16" t="s">
        <v>2809</v>
      </c>
      <c r="C1116" s="6">
        <v>314</v>
      </c>
    </row>
    <row r="1117" spans="2:3" x14ac:dyDescent="0.25">
      <c r="B1117" s="16" t="s">
        <v>2797</v>
      </c>
      <c r="C1117" s="6">
        <v>35</v>
      </c>
    </row>
    <row r="1118" spans="2:3" x14ac:dyDescent="0.25">
      <c r="B1118" s="16" t="s">
        <v>3396</v>
      </c>
      <c r="C1118" s="6">
        <v>51</v>
      </c>
    </row>
    <row r="1119" spans="2:3" x14ac:dyDescent="0.25">
      <c r="B1119" s="16" t="s">
        <v>3397</v>
      </c>
      <c r="C1119" s="6">
        <v>716</v>
      </c>
    </row>
    <row r="1120" spans="2:3" x14ac:dyDescent="0.25">
      <c r="B1120" s="16" t="s">
        <v>3213</v>
      </c>
      <c r="C1120" s="6">
        <v>46</v>
      </c>
    </row>
    <row r="1121" spans="2:3" x14ac:dyDescent="0.25">
      <c r="B1121" s="16" t="s">
        <v>2996</v>
      </c>
      <c r="C1121" s="6">
        <v>240</v>
      </c>
    </row>
    <row r="1122" spans="2:3" x14ac:dyDescent="0.25">
      <c r="B1122" s="16" t="s">
        <v>2965</v>
      </c>
      <c r="C1122" s="6">
        <v>229</v>
      </c>
    </row>
    <row r="1123" spans="2:3" x14ac:dyDescent="0.25">
      <c r="B1123" s="16" t="s">
        <v>3398</v>
      </c>
      <c r="C1123" s="6">
        <v>1632</v>
      </c>
    </row>
    <row r="1124" spans="2:3" x14ac:dyDescent="0.25">
      <c r="B1124" s="16" t="s">
        <v>3149</v>
      </c>
      <c r="C1124" s="6">
        <v>285</v>
      </c>
    </row>
    <row r="1125" spans="2:3" x14ac:dyDescent="0.25">
      <c r="B1125" s="16" t="s">
        <v>793</v>
      </c>
      <c r="C1125" s="6">
        <v>1205</v>
      </c>
    </row>
    <row r="1126" spans="2:3" x14ac:dyDescent="0.25">
      <c r="B1126" s="16" t="s">
        <v>792</v>
      </c>
      <c r="C1126" s="6">
        <v>11</v>
      </c>
    </row>
    <row r="1127" spans="2:3" x14ac:dyDescent="0.25">
      <c r="B1127" s="16" t="s">
        <v>3399</v>
      </c>
      <c r="C1127" s="6">
        <v>431</v>
      </c>
    </row>
    <row r="1128" spans="2:3" x14ac:dyDescent="0.25">
      <c r="B1128" s="16" t="s">
        <v>3400</v>
      </c>
      <c r="C1128" s="6">
        <v>1</v>
      </c>
    </row>
    <row r="1129" spans="2:3" x14ac:dyDescent="0.25">
      <c r="B1129" s="16" t="s">
        <v>3401</v>
      </c>
      <c r="C1129" s="6">
        <v>192</v>
      </c>
    </row>
    <row r="1130" spans="2:3" x14ac:dyDescent="0.25">
      <c r="B1130" s="16" t="s">
        <v>3402</v>
      </c>
      <c r="C1130" s="6">
        <v>468</v>
      </c>
    </row>
    <row r="1131" spans="2:3" x14ac:dyDescent="0.25">
      <c r="B1131" s="16" t="s">
        <v>3403</v>
      </c>
      <c r="C1131" s="6">
        <v>7</v>
      </c>
    </row>
    <row r="1132" spans="2:3" x14ac:dyDescent="0.25">
      <c r="B1132" s="16" t="s">
        <v>3404</v>
      </c>
      <c r="C1132" s="6">
        <v>123500</v>
      </c>
    </row>
    <row r="1133" spans="2:3" x14ac:dyDescent="0.25">
      <c r="B1133" s="16" t="s">
        <v>3241</v>
      </c>
      <c r="C1133" s="6">
        <v>8000</v>
      </c>
    </row>
    <row r="1134" spans="2:3" x14ac:dyDescent="0.25">
      <c r="B1134" s="16" t="s">
        <v>2895</v>
      </c>
      <c r="C1134" s="6">
        <v>2043</v>
      </c>
    </row>
    <row r="1135" spans="2:3" x14ac:dyDescent="0.25">
      <c r="B1135" s="16" t="s">
        <v>2896</v>
      </c>
      <c r="C1135" s="6">
        <v>161</v>
      </c>
    </row>
    <row r="1136" spans="2:3" x14ac:dyDescent="0.25">
      <c r="B1136" s="16" t="s">
        <v>2997</v>
      </c>
      <c r="C1136" s="6">
        <v>25</v>
      </c>
    </row>
    <row r="1137" spans="2:3" x14ac:dyDescent="0.25">
      <c r="B1137" s="16" t="s">
        <v>2968</v>
      </c>
      <c r="C1137" s="6">
        <v>6</v>
      </c>
    </row>
    <row r="1138" spans="2:3" x14ac:dyDescent="0.25">
      <c r="B1138" s="16" t="s">
        <v>2998</v>
      </c>
      <c r="C1138" s="6">
        <v>358</v>
      </c>
    </row>
    <row r="1139" spans="2:3" x14ac:dyDescent="0.25">
      <c r="B1139" s="16" t="s">
        <v>2975</v>
      </c>
      <c r="C1139" s="6">
        <v>2</v>
      </c>
    </row>
    <row r="1140" spans="2:3" x14ac:dyDescent="0.25">
      <c r="B1140" s="16" t="s">
        <v>2999</v>
      </c>
      <c r="C1140" s="6">
        <v>310</v>
      </c>
    </row>
    <row r="1141" spans="2:3" x14ac:dyDescent="0.25">
      <c r="B1141" s="16" t="s">
        <v>2966</v>
      </c>
      <c r="C1141" s="6">
        <v>39</v>
      </c>
    </row>
    <row r="1142" spans="2:3" x14ac:dyDescent="0.25">
      <c r="B1142" s="16" t="s">
        <v>3000</v>
      </c>
      <c r="C1142" s="6">
        <v>77</v>
      </c>
    </row>
    <row r="1143" spans="2:3" x14ac:dyDescent="0.25">
      <c r="B1143" s="16" t="s">
        <v>2972</v>
      </c>
      <c r="C1143" s="6">
        <v>12</v>
      </c>
    </row>
    <row r="1144" spans="2:3" x14ac:dyDescent="0.25">
      <c r="B1144" s="16" t="s">
        <v>3405</v>
      </c>
      <c r="C1144" s="6">
        <v>853</v>
      </c>
    </row>
    <row r="1145" spans="2:3" x14ac:dyDescent="0.25">
      <c r="B1145" s="16" t="s">
        <v>3226</v>
      </c>
      <c r="C1145" s="6">
        <v>27</v>
      </c>
    </row>
    <row r="1146" spans="2:3" x14ac:dyDescent="0.25">
      <c r="B1146" s="16" t="s">
        <v>2810</v>
      </c>
      <c r="C1146" s="6">
        <v>39</v>
      </c>
    </row>
    <row r="1147" spans="2:3" x14ac:dyDescent="0.25">
      <c r="B1147" s="16" t="s">
        <v>2789</v>
      </c>
      <c r="C1147" s="6">
        <v>2</v>
      </c>
    </row>
    <row r="1148" spans="2:3" x14ac:dyDescent="0.25">
      <c r="B1148" s="16" t="s">
        <v>3406</v>
      </c>
      <c r="C1148" s="6">
        <v>89</v>
      </c>
    </row>
    <row r="1149" spans="2:3" x14ac:dyDescent="0.25">
      <c r="B1149" s="16" t="s">
        <v>3407</v>
      </c>
      <c r="C1149" s="6">
        <v>255</v>
      </c>
    </row>
    <row r="1150" spans="2:3" x14ac:dyDescent="0.25">
      <c r="B1150" s="16" t="s">
        <v>3155</v>
      </c>
      <c r="C1150" s="6">
        <v>25</v>
      </c>
    </row>
    <row r="1151" spans="2:3" x14ac:dyDescent="0.25">
      <c r="B1151" s="16" t="s">
        <v>3227</v>
      </c>
      <c r="C1151" s="6">
        <v>5</v>
      </c>
    </row>
    <row r="1152" spans="2:3" x14ac:dyDescent="0.25">
      <c r="B1152" s="16" t="s">
        <v>3408</v>
      </c>
      <c r="C1152" s="6">
        <v>6</v>
      </c>
    </row>
    <row r="1153" spans="2:3" x14ac:dyDescent="0.25">
      <c r="B1153" s="16" t="s">
        <v>3409</v>
      </c>
      <c r="C1153" s="6">
        <v>264</v>
      </c>
    </row>
    <row r="1154" spans="2:3" x14ac:dyDescent="0.25">
      <c r="B1154" s="16" t="s">
        <v>3220</v>
      </c>
      <c r="C1154" s="6">
        <v>2</v>
      </c>
    </row>
    <row r="1155" spans="2:3" x14ac:dyDescent="0.25">
      <c r="B1155" s="16" t="s">
        <v>3001</v>
      </c>
      <c r="C1155" s="6">
        <v>123</v>
      </c>
    </row>
    <row r="1156" spans="2:3" x14ac:dyDescent="0.25">
      <c r="B1156" s="16" t="s">
        <v>2973</v>
      </c>
      <c r="C1156" s="6">
        <v>4</v>
      </c>
    </row>
    <row r="1157" spans="2:3" x14ac:dyDescent="0.25">
      <c r="B1157" s="16" t="s">
        <v>2897</v>
      </c>
      <c r="C1157" s="6">
        <v>106</v>
      </c>
    </row>
    <row r="1158" spans="2:3" x14ac:dyDescent="0.25">
      <c r="B1158" s="16" t="s">
        <v>3410</v>
      </c>
      <c r="C1158" s="6">
        <v>648</v>
      </c>
    </row>
    <row r="1159" spans="2:3" x14ac:dyDescent="0.25">
      <c r="B1159" s="16" t="s">
        <v>3163</v>
      </c>
      <c r="C1159" s="6">
        <v>1</v>
      </c>
    </row>
    <row r="1160" spans="2:3" x14ac:dyDescent="0.25">
      <c r="B1160" s="16" t="s">
        <v>3411</v>
      </c>
      <c r="C1160" s="6">
        <v>529</v>
      </c>
    </row>
    <row r="1161" spans="2:3" x14ac:dyDescent="0.25">
      <c r="B1161" s="16" t="s">
        <v>2766</v>
      </c>
      <c r="C1161" s="6">
        <v>635</v>
      </c>
    </row>
    <row r="1162" spans="2:3" x14ac:dyDescent="0.25">
      <c r="B1162" s="16" t="s">
        <v>2761</v>
      </c>
      <c r="C1162" s="6">
        <v>427</v>
      </c>
    </row>
    <row r="1163" spans="2:3" x14ac:dyDescent="0.25">
      <c r="B1163" s="16" t="s">
        <v>3412</v>
      </c>
      <c r="C1163" s="6">
        <v>306</v>
      </c>
    </row>
    <row r="1164" spans="2:3" x14ac:dyDescent="0.25">
      <c r="B1164" s="16" t="s">
        <v>3156</v>
      </c>
      <c r="C1164" s="6">
        <v>2</v>
      </c>
    </row>
    <row r="1165" spans="2:3" x14ac:dyDescent="0.25">
      <c r="B1165" s="16" t="s">
        <v>3413</v>
      </c>
      <c r="C1165" s="6">
        <v>1876</v>
      </c>
    </row>
    <row r="1166" spans="2:3" x14ac:dyDescent="0.25">
      <c r="B1166" s="16" t="s">
        <v>3274</v>
      </c>
      <c r="C1166" s="6">
        <v>2</v>
      </c>
    </row>
    <row r="1167" spans="2:3" x14ac:dyDescent="0.25">
      <c r="B1167" s="16" t="s">
        <v>3414</v>
      </c>
      <c r="C1167" s="6">
        <v>303</v>
      </c>
    </row>
    <row r="1168" spans="2:3" x14ac:dyDescent="0.25">
      <c r="B1168" s="16" t="s">
        <v>3232</v>
      </c>
      <c r="C1168" s="6">
        <v>0</v>
      </c>
    </row>
    <row r="1171" spans="2:3" x14ac:dyDescent="0.25">
      <c r="B1171" s="17" t="s">
        <v>732</v>
      </c>
      <c r="C1171" s="14" t="s">
        <v>170</v>
      </c>
    </row>
    <row r="1172" spans="2:3" x14ac:dyDescent="0.25">
      <c r="B1172" s="16" t="s">
        <v>3291</v>
      </c>
      <c r="C1172" s="6">
        <v>358227895.80000001</v>
      </c>
    </row>
    <row r="1173" spans="2:3" x14ac:dyDescent="0.25">
      <c r="B1173" s="16" t="s">
        <v>3292</v>
      </c>
      <c r="C1173" s="6">
        <v>305631187.61000001</v>
      </c>
    </row>
    <row r="1174" spans="2:3" x14ac:dyDescent="0.25">
      <c r="B1174" s="16" t="s">
        <v>3293</v>
      </c>
      <c r="C1174" s="6">
        <v>469216240.5</v>
      </c>
    </row>
    <row r="1175" spans="2:3" x14ac:dyDescent="0.25">
      <c r="B1175" s="16" t="s">
        <v>3177</v>
      </c>
      <c r="C1175" s="6">
        <v>139751499.88</v>
      </c>
    </row>
    <row r="1176" spans="2:3" x14ac:dyDescent="0.25">
      <c r="B1176" s="16" t="s">
        <v>2890</v>
      </c>
      <c r="C1176" s="6">
        <v>217155435.84</v>
      </c>
    </row>
    <row r="1177" spans="2:3" x14ac:dyDescent="0.25">
      <c r="B1177" s="16" t="s">
        <v>2884</v>
      </c>
      <c r="C1177" s="6">
        <v>24875144.82</v>
      </c>
    </row>
    <row r="1178" spans="2:3" x14ac:dyDescent="0.25">
      <c r="B1178" s="16" t="s">
        <v>3294</v>
      </c>
      <c r="C1178" s="6">
        <v>740207061.02999997</v>
      </c>
    </row>
    <row r="1179" spans="2:3" x14ac:dyDescent="0.25">
      <c r="B1179" s="16" t="s">
        <v>3221</v>
      </c>
      <c r="C1179" s="6">
        <v>109130851.2</v>
      </c>
    </row>
    <row r="1180" spans="2:3" x14ac:dyDescent="0.25">
      <c r="B1180" s="16" t="s">
        <v>2799</v>
      </c>
      <c r="C1180" s="6">
        <v>1970019764.6400001</v>
      </c>
    </row>
    <row r="1181" spans="2:3" x14ac:dyDescent="0.25">
      <c r="B1181" s="16" t="s">
        <v>2798</v>
      </c>
      <c r="C1181" s="6">
        <v>166538358.88</v>
      </c>
    </row>
    <row r="1182" spans="2:3" x14ac:dyDescent="0.25">
      <c r="B1182" s="16" t="s">
        <v>3295</v>
      </c>
      <c r="C1182" s="6">
        <v>555433758.36000001</v>
      </c>
    </row>
    <row r="1183" spans="2:3" x14ac:dyDescent="0.25">
      <c r="B1183" s="16" t="s">
        <v>3242</v>
      </c>
      <c r="C1183" s="6">
        <v>16475401.08</v>
      </c>
    </row>
    <row r="1184" spans="2:3" x14ac:dyDescent="0.25">
      <c r="B1184" s="16" t="s">
        <v>2764</v>
      </c>
      <c r="C1184" s="6">
        <v>40108641.560000002</v>
      </c>
    </row>
    <row r="1185" spans="2:3" x14ac:dyDescent="0.25">
      <c r="B1185" s="16" t="s">
        <v>3296</v>
      </c>
      <c r="C1185" s="6">
        <v>114453569.5</v>
      </c>
    </row>
    <row r="1186" spans="2:3" x14ac:dyDescent="0.25">
      <c r="B1186" s="16" t="s">
        <v>2891</v>
      </c>
      <c r="C1186" s="6">
        <v>1486907004.96</v>
      </c>
    </row>
    <row r="1187" spans="2:3" x14ac:dyDescent="0.25">
      <c r="B1187" s="16" t="s">
        <v>2887</v>
      </c>
      <c r="C1187" s="6">
        <v>286367486.57999998</v>
      </c>
    </row>
    <row r="1188" spans="2:3" x14ac:dyDescent="0.25">
      <c r="B1188" s="16" t="s">
        <v>2982</v>
      </c>
      <c r="C1188" s="6">
        <v>240412962.72</v>
      </c>
    </row>
    <row r="1189" spans="2:3" x14ac:dyDescent="0.25">
      <c r="B1189" s="16" t="s">
        <v>3297</v>
      </c>
      <c r="C1189" s="6">
        <v>149149085.03</v>
      </c>
    </row>
    <row r="1190" spans="2:3" x14ac:dyDescent="0.25">
      <c r="B1190" s="16" t="s">
        <v>3298</v>
      </c>
      <c r="C1190" s="6">
        <v>150545454.31999999</v>
      </c>
    </row>
    <row r="1191" spans="2:3" x14ac:dyDescent="0.25">
      <c r="B1191" s="16" t="s">
        <v>2765</v>
      </c>
      <c r="C1191" s="6">
        <v>209256763.5</v>
      </c>
    </row>
    <row r="1192" spans="2:3" x14ac:dyDescent="0.25">
      <c r="B1192" s="16" t="s">
        <v>2762</v>
      </c>
      <c r="C1192" s="6">
        <v>23577997.5</v>
      </c>
    </row>
    <row r="1193" spans="2:3" x14ac:dyDescent="0.25">
      <c r="B1193" s="16" t="s">
        <v>3299</v>
      </c>
      <c r="C1193" s="6">
        <v>1532463759.6600001</v>
      </c>
    </row>
    <row r="1194" spans="2:3" x14ac:dyDescent="0.25">
      <c r="B1194" s="16" t="s">
        <v>3244</v>
      </c>
      <c r="C1194" s="6">
        <v>124660662</v>
      </c>
    </row>
    <row r="1195" spans="2:3" x14ac:dyDescent="0.25">
      <c r="B1195" s="16" t="s">
        <v>2823</v>
      </c>
      <c r="C1195" s="6">
        <v>184005927.84999999</v>
      </c>
    </row>
    <row r="1196" spans="2:3" x14ac:dyDescent="0.25">
      <c r="B1196" s="16" t="s">
        <v>3288</v>
      </c>
      <c r="C1196" s="6">
        <v>132100348.31999999</v>
      </c>
    </row>
    <row r="1197" spans="2:3" x14ac:dyDescent="0.25">
      <c r="B1197" s="16" t="s">
        <v>2892</v>
      </c>
      <c r="C1197" s="6">
        <v>1598088820.79</v>
      </c>
    </row>
    <row r="1198" spans="2:3" x14ac:dyDescent="0.25">
      <c r="B1198" s="16" t="s">
        <v>2800</v>
      </c>
      <c r="C1198" s="6">
        <v>1645224409.1099999</v>
      </c>
    </row>
    <row r="1199" spans="2:3" x14ac:dyDescent="0.25">
      <c r="B1199" s="16" t="s">
        <v>2786</v>
      </c>
      <c r="C1199" s="6">
        <v>534047966.56999999</v>
      </c>
    </row>
    <row r="1200" spans="2:3" x14ac:dyDescent="0.25">
      <c r="B1200" s="16" t="s">
        <v>3300</v>
      </c>
      <c r="C1200" s="6">
        <v>7736649.9800000004</v>
      </c>
    </row>
    <row r="1201" spans="2:3" x14ac:dyDescent="0.25">
      <c r="B1201" s="16" t="s">
        <v>3301</v>
      </c>
      <c r="C1201" s="6">
        <v>1649177925.29</v>
      </c>
    </row>
    <row r="1202" spans="2:3" x14ac:dyDescent="0.25">
      <c r="B1202" s="16" t="s">
        <v>3187</v>
      </c>
      <c r="C1202" s="6">
        <v>40692387.539999999</v>
      </c>
    </row>
    <row r="1203" spans="2:3" x14ac:dyDescent="0.25">
      <c r="B1203" s="16" t="s">
        <v>3302</v>
      </c>
      <c r="C1203" s="6">
        <v>212337999</v>
      </c>
    </row>
    <row r="1204" spans="2:3" x14ac:dyDescent="0.25">
      <c r="B1204" s="16" t="s">
        <v>3188</v>
      </c>
      <c r="C1204" s="6">
        <v>142839875.44999999</v>
      </c>
    </row>
    <row r="1205" spans="2:3" x14ac:dyDescent="0.25">
      <c r="B1205" s="16" t="s">
        <v>3303</v>
      </c>
      <c r="C1205" s="6">
        <v>552215309.85000002</v>
      </c>
    </row>
    <row r="1206" spans="2:3" x14ac:dyDescent="0.25">
      <c r="B1206" s="16" t="s">
        <v>3251</v>
      </c>
      <c r="C1206" s="6">
        <v>225320311.31999999</v>
      </c>
    </row>
    <row r="1207" spans="2:3" x14ac:dyDescent="0.25">
      <c r="B1207" s="16" t="s">
        <v>3304</v>
      </c>
      <c r="C1207" s="6">
        <v>258952311.03999999</v>
      </c>
    </row>
    <row r="1208" spans="2:3" x14ac:dyDescent="0.25">
      <c r="B1208" s="16" t="s">
        <v>3305</v>
      </c>
      <c r="C1208" s="6">
        <v>1545171398.5</v>
      </c>
    </row>
    <row r="1209" spans="2:3" x14ac:dyDescent="0.25">
      <c r="B1209" s="16" t="s">
        <v>3178</v>
      </c>
      <c r="C1209" s="6">
        <v>6855624.75</v>
      </c>
    </row>
    <row r="1210" spans="2:3" x14ac:dyDescent="0.25">
      <c r="B1210" s="16" t="s">
        <v>1350</v>
      </c>
      <c r="C1210" s="6">
        <v>1041284997.99</v>
      </c>
    </row>
    <row r="1211" spans="2:3" x14ac:dyDescent="0.25">
      <c r="B1211" s="16" t="s">
        <v>1347</v>
      </c>
      <c r="C1211" s="6">
        <v>687667.5</v>
      </c>
    </row>
    <row r="1212" spans="2:3" x14ac:dyDescent="0.25">
      <c r="B1212" s="16" t="s">
        <v>3306</v>
      </c>
      <c r="C1212" s="6">
        <v>52512000.369999997</v>
      </c>
    </row>
    <row r="1213" spans="2:3" x14ac:dyDescent="0.25">
      <c r="B1213" s="16" t="s">
        <v>3307</v>
      </c>
      <c r="C1213" s="6">
        <v>20031750</v>
      </c>
    </row>
    <row r="1214" spans="2:3" x14ac:dyDescent="0.25">
      <c r="B1214" s="16" t="s">
        <v>3308</v>
      </c>
      <c r="C1214" s="6">
        <v>91906916.120000005</v>
      </c>
    </row>
    <row r="1215" spans="2:3" x14ac:dyDescent="0.25">
      <c r="B1215" s="16" t="s">
        <v>3309</v>
      </c>
      <c r="C1215" s="6">
        <v>318554983.44</v>
      </c>
    </row>
    <row r="1216" spans="2:3" x14ac:dyDescent="0.25">
      <c r="B1216" s="16" t="s">
        <v>3229</v>
      </c>
      <c r="C1216" s="6">
        <v>19593750</v>
      </c>
    </row>
    <row r="1217" spans="2:3" x14ac:dyDescent="0.25">
      <c r="B1217" s="16" t="s">
        <v>3310</v>
      </c>
      <c r="C1217" s="6">
        <v>226892352.69999999</v>
      </c>
    </row>
    <row r="1218" spans="2:3" x14ac:dyDescent="0.25">
      <c r="B1218" s="16" t="s">
        <v>3180</v>
      </c>
      <c r="C1218" s="6">
        <v>12548425</v>
      </c>
    </row>
    <row r="1219" spans="2:3" x14ac:dyDescent="0.25">
      <c r="B1219" s="16" t="s">
        <v>3311</v>
      </c>
      <c r="C1219" s="6">
        <v>1407531780.9400001</v>
      </c>
    </row>
    <row r="1220" spans="2:3" x14ac:dyDescent="0.25">
      <c r="B1220" s="16" t="s">
        <v>3267</v>
      </c>
      <c r="C1220" s="6">
        <v>4734450</v>
      </c>
    </row>
    <row r="1221" spans="2:3" x14ac:dyDescent="0.25">
      <c r="B1221" s="16" t="s">
        <v>2983</v>
      </c>
      <c r="C1221" s="6">
        <v>1906587621.54</v>
      </c>
    </row>
    <row r="1222" spans="2:3" x14ac:dyDescent="0.25">
      <c r="B1222" s="16" t="s">
        <v>2980</v>
      </c>
      <c r="C1222" s="6">
        <v>105127467.84</v>
      </c>
    </row>
    <row r="1223" spans="2:3" x14ac:dyDescent="0.25">
      <c r="B1223" s="16" t="s">
        <v>2984</v>
      </c>
      <c r="C1223" s="6">
        <v>183542378.22999999</v>
      </c>
    </row>
    <row r="1224" spans="2:3" x14ac:dyDescent="0.25">
      <c r="B1224" s="16" t="s">
        <v>2970</v>
      </c>
      <c r="C1224" s="6">
        <v>44684723.259999998</v>
      </c>
    </row>
    <row r="1225" spans="2:3" x14ac:dyDescent="0.25">
      <c r="B1225" s="16" t="s">
        <v>3312</v>
      </c>
      <c r="C1225" s="6">
        <v>323658487.75</v>
      </c>
    </row>
    <row r="1226" spans="2:3" x14ac:dyDescent="0.25">
      <c r="B1226" s="16" t="s">
        <v>3158</v>
      </c>
      <c r="C1226" s="6">
        <v>650250</v>
      </c>
    </row>
    <row r="1227" spans="2:3" x14ac:dyDescent="0.25">
      <c r="B1227" s="16" t="s">
        <v>3313</v>
      </c>
      <c r="C1227" s="6">
        <v>406333404.89999998</v>
      </c>
    </row>
    <row r="1228" spans="2:3" x14ac:dyDescent="0.25">
      <c r="B1228" s="16" t="s">
        <v>3168</v>
      </c>
      <c r="C1228" s="6">
        <v>98647300</v>
      </c>
    </row>
    <row r="1229" spans="2:3" x14ac:dyDescent="0.25">
      <c r="B1229" s="16" t="s">
        <v>3314</v>
      </c>
      <c r="C1229" s="6">
        <v>53472977.5</v>
      </c>
    </row>
    <row r="1230" spans="2:3" x14ac:dyDescent="0.25">
      <c r="B1230" s="16" t="s">
        <v>3315</v>
      </c>
      <c r="C1230" s="6">
        <v>115921729.81999999</v>
      </c>
    </row>
    <row r="1231" spans="2:3" x14ac:dyDescent="0.25">
      <c r="B1231" s="16" t="s">
        <v>3316</v>
      </c>
      <c r="C1231" s="6">
        <v>378571424.99000001</v>
      </c>
    </row>
    <row r="1232" spans="2:3" x14ac:dyDescent="0.25">
      <c r="B1232" s="16" t="s">
        <v>3189</v>
      </c>
      <c r="C1232" s="6">
        <v>1512956.25</v>
      </c>
    </row>
    <row r="1233" spans="2:3" x14ac:dyDescent="0.25">
      <c r="B1233" s="16" t="s">
        <v>1351</v>
      </c>
      <c r="C1233" s="6">
        <v>1296685473.5699999</v>
      </c>
    </row>
    <row r="1234" spans="2:3" x14ac:dyDescent="0.25">
      <c r="B1234" s="16" t="s">
        <v>1346</v>
      </c>
      <c r="C1234" s="6">
        <v>2590920</v>
      </c>
    </row>
    <row r="1235" spans="2:3" x14ac:dyDescent="0.25">
      <c r="B1235" s="16" t="s">
        <v>3317</v>
      </c>
      <c r="C1235" s="6">
        <v>387624896.07999998</v>
      </c>
    </row>
    <row r="1236" spans="2:3" x14ac:dyDescent="0.25">
      <c r="B1236" s="16" t="s">
        <v>3318</v>
      </c>
      <c r="C1236" s="6">
        <v>22496687.75</v>
      </c>
    </row>
    <row r="1237" spans="2:3" x14ac:dyDescent="0.25">
      <c r="B1237" s="16" t="s">
        <v>3319</v>
      </c>
      <c r="C1237" s="6">
        <v>160971719.22</v>
      </c>
    </row>
    <row r="1238" spans="2:3" x14ac:dyDescent="0.25">
      <c r="B1238" s="16" t="s">
        <v>2963</v>
      </c>
      <c r="C1238" s="6">
        <v>88176562.5</v>
      </c>
    </row>
    <row r="1239" spans="2:3" x14ac:dyDescent="0.25">
      <c r="B1239" s="16" t="s">
        <v>3320</v>
      </c>
      <c r="C1239" s="6">
        <v>222866508.5</v>
      </c>
    </row>
    <row r="1240" spans="2:3" x14ac:dyDescent="0.25">
      <c r="B1240" s="16" t="s">
        <v>3211</v>
      </c>
      <c r="C1240" s="6">
        <v>22405751</v>
      </c>
    </row>
    <row r="1241" spans="2:3" x14ac:dyDescent="0.25">
      <c r="B1241" s="16" t="s">
        <v>3321</v>
      </c>
      <c r="C1241" s="6">
        <v>340859818.31999999</v>
      </c>
    </row>
    <row r="1242" spans="2:3" x14ac:dyDescent="0.25">
      <c r="B1242" s="16" t="s">
        <v>3322</v>
      </c>
      <c r="C1242" s="6">
        <v>893805</v>
      </c>
    </row>
    <row r="1243" spans="2:3" x14ac:dyDescent="0.25">
      <c r="B1243" s="16" t="s">
        <v>3160</v>
      </c>
      <c r="C1243" s="6">
        <v>25398945</v>
      </c>
    </row>
    <row r="1244" spans="2:3" x14ac:dyDescent="0.25">
      <c r="B1244" s="16" t="s">
        <v>3323</v>
      </c>
      <c r="C1244" s="6">
        <v>28771662.5</v>
      </c>
    </row>
    <row r="1245" spans="2:3" x14ac:dyDescent="0.25">
      <c r="B1245" s="16" t="s">
        <v>3264</v>
      </c>
      <c r="C1245" s="6">
        <v>11459647.289999999</v>
      </c>
    </row>
    <row r="1246" spans="2:3" x14ac:dyDescent="0.25">
      <c r="B1246" s="16" t="s">
        <v>3324</v>
      </c>
      <c r="C1246" s="6">
        <v>222063753</v>
      </c>
    </row>
    <row r="1247" spans="2:3" x14ac:dyDescent="0.25">
      <c r="B1247" s="16" t="s">
        <v>3276</v>
      </c>
      <c r="C1247" s="6">
        <v>12067099.800000001</v>
      </c>
    </row>
    <row r="1248" spans="2:3" x14ac:dyDescent="0.25">
      <c r="B1248" s="16" t="s">
        <v>3325</v>
      </c>
      <c r="C1248" s="6">
        <v>3205790.07</v>
      </c>
    </row>
    <row r="1249" spans="2:3" x14ac:dyDescent="0.25">
      <c r="B1249" s="16" t="s">
        <v>3326</v>
      </c>
      <c r="C1249" s="6">
        <v>334349276.75999999</v>
      </c>
    </row>
    <row r="1250" spans="2:3" x14ac:dyDescent="0.25">
      <c r="B1250" s="16" t="s">
        <v>3286</v>
      </c>
      <c r="C1250" s="6">
        <v>2145780</v>
      </c>
    </row>
    <row r="1251" spans="2:3" x14ac:dyDescent="0.25">
      <c r="B1251" s="16" t="s">
        <v>3327</v>
      </c>
      <c r="C1251" s="6">
        <v>42471914.729999997</v>
      </c>
    </row>
    <row r="1252" spans="2:3" x14ac:dyDescent="0.25">
      <c r="B1252" s="16" t="s">
        <v>2985</v>
      </c>
      <c r="C1252" s="6">
        <v>1072664008.77</v>
      </c>
    </row>
    <row r="1253" spans="2:3" x14ac:dyDescent="0.25">
      <c r="B1253" s="16" t="s">
        <v>2967</v>
      </c>
      <c r="C1253" s="6">
        <v>4711687.25</v>
      </c>
    </row>
    <row r="1254" spans="2:3" x14ac:dyDescent="0.25">
      <c r="B1254" s="16" t="s">
        <v>3328</v>
      </c>
      <c r="C1254" s="6">
        <v>1089575388.8499999</v>
      </c>
    </row>
    <row r="1255" spans="2:3" x14ac:dyDescent="0.25">
      <c r="B1255" s="16" t="s">
        <v>3191</v>
      </c>
      <c r="C1255" s="6">
        <v>20998225.010000002</v>
      </c>
    </row>
    <row r="1256" spans="2:3" x14ac:dyDescent="0.25">
      <c r="B1256" s="16" t="s">
        <v>3329</v>
      </c>
      <c r="C1256" s="6">
        <v>280333201.35000002</v>
      </c>
    </row>
    <row r="1257" spans="2:3" x14ac:dyDescent="0.25">
      <c r="B1257" s="16" t="s">
        <v>3204</v>
      </c>
      <c r="C1257" s="6">
        <v>4171485.06</v>
      </c>
    </row>
    <row r="1258" spans="2:3" x14ac:dyDescent="0.25">
      <c r="B1258" s="16" t="s">
        <v>3330</v>
      </c>
      <c r="C1258" s="6">
        <v>177525122.69999999</v>
      </c>
    </row>
    <row r="1259" spans="2:3" x14ac:dyDescent="0.25">
      <c r="B1259" s="16" t="s">
        <v>3173</v>
      </c>
      <c r="C1259" s="6">
        <v>3366750</v>
      </c>
    </row>
    <row r="1260" spans="2:3" x14ac:dyDescent="0.25">
      <c r="B1260" s="16" t="s">
        <v>2801</v>
      </c>
      <c r="C1260" s="6">
        <v>1072357863.58</v>
      </c>
    </row>
    <row r="1261" spans="2:3" x14ac:dyDescent="0.25">
      <c r="B1261" s="16" t="s">
        <v>2792</v>
      </c>
      <c r="C1261" s="6">
        <v>29543919.899999999</v>
      </c>
    </row>
    <row r="1262" spans="2:3" x14ac:dyDescent="0.25">
      <c r="B1262" s="16" t="s">
        <v>3331</v>
      </c>
      <c r="C1262" s="6">
        <v>160419209.84999999</v>
      </c>
    </row>
    <row r="1263" spans="2:3" x14ac:dyDescent="0.25">
      <c r="B1263" s="16" t="s">
        <v>3332</v>
      </c>
      <c r="C1263" s="6">
        <v>8863930.0500000007</v>
      </c>
    </row>
    <row r="1264" spans="2:3" x14ac:dyDescent="0.25">
      <c r="B1264" s="16" t="s">
        <v>2986</v>
      </c>
      <c r="C1264" s="6">
        <v>506144422.25999999</v>
      </c>
    </row>
    <row r="1265" spans="2:3" x14ac:dyDescent="0.25">
      <c r="B1265" s="16" t="s">
        <v>2961</v>
      </c>
      <c r="C1265" s="6">
        <v>254631713.5</v>
      </c>
    </row>
    <row r="1266" spans="2:3" x14ac:dyDescent="0.25">
      <c r="B1266" s="16" t="s">
        <v>2893</v>
      </c>
      <c r="C1266" s="6">
        <v>325211069.25</v>
      </c>
    </row>
    <row r="1267" spans="2:3" x14ac:dyDescent="0.25">
      <c r="B1267" s="16" t="s">
        <v>2889</v>
      </c>
      <c r="C1267" s="6">
        <v>8878606.1999999993</v>
      </c>
    </row>
    <row r="1268" spans="2:3" x14ac:dyDescent="0.25">
      <c r="B1268" s="16" t="s">
        <v>3333</v>
      </c>
      <c r="C1268" s="6">
        <v>33717870.119999997</v>
      </c>
    </row>
    <row r="1269" spans="2:3" x14ac:dyDescent="0.25">
      <c r="B1269" s="16" t="s">
        <v>3334</v>
      </c>
      <c r="C1269" s="6">
        <v>10061511.289999999</v>
      </c>
    </row>
    <row r="1270" spans="2:3" x14ac:dyDescent="0.25">
      <c r="B1270" s="16" t="s">
        <v>3335</v>
      </c>
      <c r="C1270" s="6">
        <v>640065145.77999997</v>
      </c>
    </row>
    <row r="1271" spans="2:3" x14ac:dyDescent="0.25">
      <c r="B1271" s="16" t="s">
        <v>3206</v>
      </c>
      <c r="C1271" s="6">
        <v>8365513.7800000003</v>
      </c>
    </row>
    <row r="1272" spans="2:3" x14ac:dyDescent="0.25">
      <c r="B1272" s="16" t="s">
        <v>3336</v>
      </c>
      <c r="C1272" s="6">
        <v>296964007.19999999</v>
      </c>
    </row>
    <row r="1273" spans="2:3" x14ac:dyDescent="0.25">
      <c r="B1273" s="16" t="s">
        <v>2987</v>
      </c>
      <c r="C1273" s="6">
        <v>265986495.5</v>
      </c>
    </row>
    <row r="1274" spans="2:3" x14ac:dyDescent="0.25">
      <c r="B1274" s="16" t="s">
        <v>2969</v>
      </c>
      <c r="C1274" s="6">
        <v>176472751.5</v>
      </c>
    </row>
    <row r="1275" spans="2:3" x14ac:dyDescent="0.25">
      <c r="B1275" s="16" t="s">
        <v>3337</v>
      </c>
      <c r="C1275" s="6">
        <v>1370970851.5599999</v>
      </c>
    </row>
    <row r="1276" spans="2:3" x14ac:dyDescent="0.25">
      <c r="B1276" s="16" t="s">
        <v>3207</v>
      </c>
      <c r="C1276" s="6">
        <v>84594050.769999996</v>
      </c>
    </row>
    <row r="1277" spans="2:3" x14ac:dyDescent="0.25">
      <c r="B1277" s="16" t="s">
        <v>3338</v>
      </c>
      <c r="C1277" s="6">
        <v>888461243.76999998</v>
      </c>
    </row>
    <row r="1278" spans="2:3" x14ac:dyDescent="0.25">
      <c r="B1278" s="16" t="s">
        <v>3339</v>
      </c>
      <c r="C1278" s="6">
        <v>219723203.25999999</v>
      </c>
    </row>
    <row r="1279" spans="2:3" x14ac:dyDescent="0.25">
      <c r="B1279" s="16" t="s">
        <v>3223</v>
      </c>
      <c r="C1279" s="6">
        <v>133153342.88</v>
      </c>
    </row>
    <row r="1280" spans="2:3" x14ac:dyDescent="0.25">
      <c r="B1280" s="16" t="s">
        <v>2870</v>
      </c>
      <c r="C1280" s="6">
        <v>664424547.54999995</v>
      </c>
    </row>
    <row r="1281" spans="2:3" x14ac:dyDescent="0.25">
      <c r="B1281" s="16" t="s">
        <v>3270</v>
      </c>
      <c r="C1281" s="6">
        <v>12875200</v>
      </c>
    </row>
    <row r="1282" spans="2:3" x14ac:dyDescent="0.25">
      <c r="B1282" s="16" t="s">
        <v>3340</v>
      </c>
      <c r="C1282" s="6">
        <v>94443727.739999995</v>
      </c>
    </row>
    <row r="1283" spans="2:3" x14ac:dyDescent="0.25">
      <c r="B1283" s="16" t="s">
        <v>3341</v>
      </c>
      <c r="C1283" s="6">
        <v>375779099.19999999</v>
      </c>
    </row>
    <row r="1284" spans="2:3" x14ac:dyDescent="0.25">
      <c r="B1284" s="16" t="s">
        <v>2988</v>
      </c>
      <c r="C1284" s="6">
        <v>80714736.719999999</v>
      </c>
    </row>
    <row r="1285" spans="2:3" x14ac:dyDescent="0.25">
      <c r="B1285" s="16" t="s">
        <v>2974</v>
      </c>
      <c r="C1285" s="6">
        <v>47247041.039999999</v>
      </c>
    </row>
    <row r="1286" spans="2:3" x14ac:dyDescent="0.25">
      <c r="B1286" s="16" t="s">
        <v>3342</v>
      </c>
      <c r="C1286" s="6">
        <v>574320763.38</v>
      </c>
    </row>
    <row r="1287" spans="2:3" x14ac:dyDescent="0.25">
      <c r="B1287" s="16" t="s">
        <v>3278</v>
      </c>
      <c r="C1287" s="6">
        <v>24314680</v>
      </c>
    </row>
    <row r="1288" spans="2:3" x14ac:dyDescent="0.25">
      <c r="B1288" s="16" t="s">
        <v>3343</v>
      </c>
      <c r="C1288" s="6">
        <v>427669187.75999999</v>
      </c>
    </row>
    <row r="1289" spans="2:3" x14ac:dyDescent="0.25">
      <c r="B1289" s="16" t="s">
        <v>3344</v>
      </c>
      <c r="C1289" s="6">
        <v>716937.5</v>
      </c>
    </row>
    <row r="1290" spans="2:3" x14ac:dyDescent="0.25">
      <c r="B1290" s="16" t="s">
        <v>3345</v>
      </c>
      <c r="C1290" s="6">
        <v>558209790.89999998</v>
      </c>
    </row>
    <row r="1291" spans="2:3" x14ac:dyDescent="0.25">
      <c r="B1291" s="16" t="s">
        <v>3193</v>
      </c>
      <c r="C1291" s="6">
        <v>30717824.600000001</v>
      </c>
    </row>
    <row r="1292" spans="2:3" x14ac:dyDescent="0.25">
      <c r="B1292" s="16" t="s">
        <v>2803</v>
      </c>
      <c r="C1292" s="6">
        <v>2443574971.48</v>
      </c>
    </row>
    <row r="1293" spans="2:3" x14ac:dyDescent="0.25">
      <c r="B1293" s="16" t="s">
        <v>2787</v>
      </c>
      <c r="C1293" s="6">
        <v>8928810</v>
      </c>
    </row>
    <row r="1294" spans="2:3" x14ac:dyDescent="0.25">
      <c r="B1294" s="16" t="s">
        <v>3346</v>
      </c>
      <c r="C1294" s="6">
        <v>181175832.31</v>
      </c>
    </row>
    <row r="1295" spans="2:3" x14ac:dyDescent="0.25">
      <c r="B1295" s="16" t="s">
        <v>2804</v>
      </c>
      <c r="C1295" s="6">
        <v>1125814397.6800001</v>
      </c>
    </row>
    <row r="1296" spans="2:3" x14ac:dyDescent="0.25">
      <c r="B1296" s="16" t="s">
        <v>2794</v>
      </c>
      <c r="C1296" s="6">
        <v>137951944.06</v>
      </c>
    </row>
    <row r="1297" spans="2:3" x14ac:dyDescent="0.25">
      <c r="B1297" s="16" t="s">
        <v>3347</v>
      </c>
      <c r="C1297" s="6">
        <v>362697079.88999999</v>
      </c>
    </row>
    <row r="1298" spans="2:3" x14ac:dyDescent="0.25">
      <c r="B1298" s="16" t="s">
        <v>3348</v>
      </c>
      <c r="C1298" s="6">
        <v>278375605.23000002</v>
      </c>
    </row>
    <row r="1299" spans="2:3" x14ac:dyDescent="0.25">
      <c r="B1299" s="16" t="s">
        <v>3217</v>
      </c>
      <c r="C1299" s="6">
        <v>10463261.060000001</v>
      </c>
    </row>
    <row r="1300" spans="2:3" x14ac:dyDescent="0.25">
      <c r="B1300" s="16" t="s">
        <v>3349</v>
      </c>
      <c r="C1300" s="6">
        <v>93982680.269999996</v>
      </c>
    </row>
    <row r="1301" spans="2:3" x14ac:dyDescent="0.25">
      <c r="B1301" s="16" t="s">
        <v>3279</v>
      </c>
      <c r="C1301" s="6">
        <v>34267725.539999999</v>
      </c>
    </row>
    <row r="1302" spans="2:3" x14ac:dyDescent="0.25">
      <c r="B1302" s="16" t="s">
        <v>2805</v>
      </c>
      <c r="C1302" s="6">
        <v>555714989.88</v>
      </c>
    </row>
    <row r="1303" spans="2:3" x14ac:dyDescent="0.25">
      <c r="B1303" s="16" t="s">
        <v>2793</v>
      </c>
      <c r="C1303" s="6">
        <v>23445180.48</v>
      </c>
    </row>
    <row r="1304" spans="2:3" x14ac:dyDescent="0.25">
      <c r="B1304" s="16" t="s">
        <v>2806</v>
      </c>
      <c r="C1304" s="6">
        <v>3315527389.5799999</v>
      </c>
    </row>
    <row r="1305" spans="2:3" x14ac:dyDescent="0.25">
      <c r="B1305" s="16" t="s">
        <v>2788</v>
      </c>
      <c r="C1305" s="6">
        <v>443934253.27999997</v>
      </c>
    </row>
    <row r="1306" spans="2:3" x14ac:dyDescent="0.25">
      <c r="B1306" s="16" t="s">
        <v>3350</v>
      </c>
      <c r="C1306" s="6">
        <v>545020237.5</v>
      </c>
    </row>
    <row r="1307" spans="2:3" x14ac:dyDescent="0.25">
      <c r="B1307" s="16" t="s">
        <v>3351</v>
      </c>
      <c r="C1307" s="6">
        <v>260438917.80000001</v>
      </c>
    </row>
    <row r="1308" spans="2:3" x14ac:dyDescent="0.25">
      <c r="B1308" s="16" t="s">
        <v>3287</v>
      </c>
      <c r="C1308" s="6">
        <v>35864476.649999999</v>
      </c>
    </row>
    <row r="1309" spans="2:3" x14ac:dyDescent="0.25">
      <c r="B1309" s="16" t="s">
        <v>3352</v>
      </c>
      <c r="C1309" s="6">
        <v>249850905</v>
      </c>
    </row>
    <row r="1310" spans="2:3" x14ac:dyDescent="0.25">
      <c r="B1310" s="16" t="s">
        <v>3353</v>
      </c>
      <c r="C1310" s="6">
        <v>47087004.5</v>
      </c>
    </row>
    <row r="1311" spans="2:3" x14ac:dyDescent="0.25">
      <c r="B1311" s="16" t="s">
        <v>3150</v>
      </c>
      <c r="C1311" s="6">
        <v>42330751</v>
      </c>
    </row>
    <row r="1312" spans="2:3" x14ac:dyDescent="0.25">
      <c r="B1312" s="16" t="s">
        <v>3354</v>
      </c>
      <c r="C1312" s="6">
        <v>305734388.76999998</v>
      </c>
    </row>
    <row r="1313" spans="2:3" x14ac:dyDescent="0.25">
      <c r="B1313" s="16" t="s">
        <v>3355</v>
      </c>
      <c r="C1313" s="6">
        <v>24337904.850000001</v>
      </c>
    </row>
    <row r="1314" spans="2:3" x14ac:dyDescent="0.25">
      <c r="B1314" s="16" t="s">
        <v>3356</v>
      </c>
      <c r="C1314" s="6">
        <v>722982511.88999999</v>
      </c>
    </row>
    <row r="1315" spans="2:3" x14ac:dyDescent="0.25">
      <c r="B1315" s="16" t="s">
        <v>3257</v>
      </c>
      <c r="C1315" s="6">
        <v>56815875.75</v>
      </c>
    </row>
    <row r="1316" spans="2:3" x14ac:dyDescent="0.25">
      <c r="B1316" s="16" t="s">
        <v>3357</v>
      </c>
      <c r="C1316" s="6">
        <v>374545795</v>
      </c>
    </row>
    <row r="1317" spans="2:3" x14ac:dyDescent="0.25">
      <c r="B1317" s="16" t="s">
        <v>3224</v>
      </c>
      <c r="C1317" s="6">
        <v>147535905.40000001</v>
      </c>
    </row>
    <row r="1318" spans="2:3" x14ac:dyDescent="0.25">
      <c r="B1318" s="16" t="s">
        <v>3358</v>
      </c>
      <c r="C1318" s="6">
        <v>355624920.30000001</v>
      </c>
    </row>
    <row r="1319" spans="2:3" x14ac:dyDescent="0.25">
      <c r="B1319" s="16" t="s">
        <v>3259</v>
      </c>
      <c r="C1319" s="6">
        <v>1451775</v>
      </c>
    </row>
    <row r="1320" spans="2:3" x14ac:dyDescent="0.25">
      <c r="B1320" s="16" t="s">
        <v>3359</v>
      </c>
      <c r="C1320" s="6">
        <v>1530259479.8900001</v>
      </c>
    </row>
    <row r="1321" spans="2:3" x14ac:dyDescent="0.25">
      <c r="B1321" s="16" t="s">
        <v>3360</v>
      </c>
      <c r="C1321" s="6">
        <v>235426125.72</v>
      </c>
    </row>
    <row r="1322" spans="2:3" x14ac:dyDescent="0.25">
      <c r="B1322" s="16" t="s">
        <v>3361</v>
      </c>
      <c r="C1322" s="6">
        <v>1233915391.78</v>
      </c>
    </row>
    <row r="1323" spans="2:3" x14ac:dyDescent="0.25">
      <c r="B1323" s="16" t="s">
        <v>3181</v>
      </c>
      <c r="C1323" s="6">
        <v>315376500.62</v>
      </c>
    </row>
    <row r="1324" spans="2:3" x14ac:dyDescent="0.25">
      <c r="B1324" s="16" t="s">
        <v>2989</v>
      </c>
      <c r="C1324" s="6">
        <v>315576345.75</v>
      </c>
    </row>
    <row r="1325" spans="2:3" x14ac:dyDescent="0.25">
      <c r="B1325" s="16" t="s">
        <v>2971</v>
      </c>
      <c r="C1325" s="6">
        <v>43140850.5</v>
      </c>
    </row>
    <row r="1326" spans="2:3" x14ac:dyDescent="0.25">
      <c r="B1326" s="16" t="s">
        <v>3362</v>
      </c>
      <c r="C1326" s="6">
        <v>66015472.619999997</v>
      </c>
    </row>
    <row r="1327" spans="2:3" x14ac:dyDescent="0.25">
      <c r="B1327" s="16" t="s">
        <v>2990</v>
      </c>
      <c r="C1327" s="6">
        <v>935224699.67999995</v>
      </c>
    </row>
    <row r="1328" spans="2:3" x14ac:dyDescent="0.25">
      <c r="B1328" s="16" t="s">
        <v>2964</v>
      </c>
      <c r="C1328" s="6">
        <v>37374520.159999996</v>
      </c>
    </row>
    <row r="1329" spans="2:3" x14ac:dyDescent="0.25">
      <c r="B1329" s="16" t="s">
        <v>3363</v>
      </c>
      <c r="C1329" s="6">
        <v>36930255.030000001</v>
      </c>
    </row>
    <row r="1330" spans="2:3" x14ac:dyDescent="0.25">
      <c r="B1330" s="16" t="s">
        <v>2894</v>
      </c>
      <c r="C1330" s="6">
        <v>1025021312.3200001</v>
      </c>
    </row>
    <row r="1331" spans="2:3" x14ac:dyDescent="0.25">
      <c r="B1331" s="16" t="s">
        <v>2885</v>
      </c>
      <c r="C1331" s="6">
        <v>14368400</v>
      </c>
    </row>
    <row r="1332" spans="2:3" x14ac:dyDescent="0.25">
      <c r="B1332" s="16" t="s">
        <v>3364</v>
      </c>
      <c r="C1332" s="6">
        <v>156518088.19999999</v>
      </c>
    </row>
    <row r="1333" spans="2:3" x14ac:dyDescent="0.25">
      <c r="B1333" s="16" t="s">
        <v>3174</v>
      </c>
      <c r="C1333" s="6">
        <v>198339824.75999999</v>
      </c>
    </row>
    <row r="1334" spans="2:3" x14ac:dyDescent="0.25">
      <c r="B1334" s="16" t="s">
        <v>3365</v>
      </c>
      <c r="C1334" s="6">
        <v>1053850638.38</v>
      </c>
    </row>
    <row r="1335" spans="2:3" x14ac:dyDescent="0.25">
      <c r="B1335" s="16" t="s">
        <v>3366</v>
      </c>
      <c r="C1335" s="6">
        <v>183258084.36000001</v>
      </c>
    </row>
    <row r="1336" spans="2:3" x14ac:dyDescent="0.25">
      <c r="B1336" s="16" t="s">
        <v>3171</v>
      </c>
      <c r="C1336" s="6">
        <v>2760648.82</v>
      </c>
    </row>
    <row r="1337" spans="2:3" x14ac:dyDescent="0.25">
      <c r="B1337" s="16" t="s">
        <v>2991</v>
      </c>
      <c r="C1337" s="6">
        <v>769751122.08000004</v>
      </c>
    </row>
    <row r="1338" spans="2:3" x14ac:dyDescent="0.25">
      <c r="B1338" s="16" t="s">
        <v>2976</v>
      </c>
      <c r="C1338" s="6">
        <v>610468517.63999999</v>
      </c>
    </row>
    <row r="1339" spans="2:3" x14ac:dyDescent="0.25">
      <c r="B1339" s="16" t="s">
        <v>3367</v>
      </c>
      <c r="C1339" s="6">
        <v>12216734.24</v>
      </c>
    </row>
    <row r="1340" spans="2:3" x14ac:dyDescent="0.25">
      <c r="B1340" s="16" t="s">
        <v>3248</v>
      </c>
      <c r="C1340" s="6">
        <v>13539267.02</v>
      </c>
    </row>
    <row r="1341" spans="2:3" x14ac:dyDescent="0.25">
      <c r="B1341" s="16" t="s">
        <v>3368</v>
      </c>
      <c r="C1341" s="6">
        <v>39656440.119999997</v>
      </c>
    </row>
    <row r="1342" spans="2:3" x14ac:dyDescent="0.25">
      <c r="B1342" s="16" t="s">
        <v>2807</v>
      </c>
      <c r="C1342" s="6">
        <v>958394838.29999995</v>
      </c>
    </row>
    <row r="1343" spans="2:3" x14ac:dyDescent="0.25">
      <c r="B1343" s="16" t="s">
        <v>2790</v>
      </c>
      <c r="C1343" s="6">
        <v>278300503.38</v>
      </c>
    </row>
    <row r="1344" spans="2:3" x14ac:dyDescent="0.25">
      <c r="B1344" s="16" t="s">
        <v>3369</v>
      </c>
      <c r="C1344" s="6">
        <v>135342281.38999999</v>
      </c>
    </row>
    <row r="1345" spans="2:3" x14ac:dyDescent="0.25">
      <c r="B1345" s="16" t="s">
        <v>3175</v>
      </c>
      <c r="C1345" s="6">
        <v>19181950</v>
      </c>
    </row>
    <row r="1346" spans="2:3" x14ac:dyDescent="0.25">
      <c r="B1346" s="16" t="s">
        <v>3370</v>
      </c>
      <c r="C1346" s="6">
        <v>25063799.600000001</v>
      </c>
    </row>
    <row r="1347" spans="2:3" x14ac:dyDescent="0.25">
      <c r="B1347" s="16" t="s">
        <v>3237</v>
      </c>
      <c r="C1347" s="6">
        <v>1147800</v>
      </c>
    </row>
    <row r="1348" spans="2:3" x14ac:dyDescent="0.25">
      <c r="B1348" s="16" t="s">
        <v>3371</v>
      </c>
      <c r="C1348" s="6">
        <v>205260945.59999999</v>
      </c>
    </row>
    <row r="1349" spans="2:3" x14ac:dyDescent="0.25">
      <c r="B1349" s="16" t="s">
        <v>3372</v>
      </c>
      <c r="C1349" s="6">
        <v>584470744.35000002</v>
      </c>
    </row>
    <row r="1350" spans="2:3" x14ac:dyDescent="0.25">
      <c r="B1350" s="16" t="s">
        <v>3154</v>
      </c>
      <c r="C1350" s="6">
        <v>211638993.28999999</v>
      </c>
    </row>
    <row r="1351" spans="2:3" x14ac:dyDescent="0.25">
      <c r="B1351" s="16" t="s">
        <v>3373</v>
      </c>
      <c r="C1351" s="6">
        <v>314484520.88</v>
      </c>
    </row>
    <row r="1352" spans="2:3" x14ac:dyDescent="0.25">
      <c r="B1352" s="16" t="s">
        <v>3196</v>
      </c>
      <c r="C1352" s="6">
        <v>248993799.84</v>
      </c>
    </row>
    <row r="1353" spans="2:3" x14ac:dyDescent="0.25">
      <c r="B1353" s="16" t="s">
        <v>2992</v>
      </c>
      <c r="C1353" s="6">
        <v>143908257.50999999</v>
      </c>
    </row>
    <row r="1354" spans="2:3" x14ac:dyDescent="0.25">
      <c r="B1354" s="16" t="s">
        <v>3374</v>
      </c>
      <c r="C1354" s="6">
        <v>242847896.40000001</v>
      </c>
    </row>
    <row r="1355" spans="2:3" x14ac:dyDescent="0.25">
      <c r="B1355" s="16" t="s">
        <v>3375</v>
      </c>
      <c r="C1355" s="6">
        <v>257531349.47999999</v>
      </c>
    </row>
    <row r="1356" spans="2:3" x14ac:dyDescent="0.25">
      <c r="B1356" s="16" t="s">
        <v>2808</v>
      </c>
      <c r="C1356" s="6">
        <v>770695614.79999995</v>
      </c>
    </row>
    <row r="1357" spans="2:3" x14ac:dyDescent="0.25">
      <c r="B1357" s="16" t="s">
        <v>2795</v>
      </c>
      <c r="C1357" s="6">
        <v>278585042.42000002</v>
      </c>
    </row>
    <row r="1358" spans="2:3" x14ac:dyDescent="0.25">
      <c r="B1358" s="16" t="s">
        <v>3376</v>
      </c>
      <c r="C1358" s="6">
        <v>142148518.80000001</v>
      </c>
    </row>
    <row r="1359" spans="2:3" x14ac:dyDescent="0.25">
      <c r="B1359" s="16" t="s">
        <v>3261</v>
      </c>
      <c r="C1359" s="6">
        <v>7860320</v>
      </c>
    </row>
    <row r="1360" spans="2:3" x14ac:dyDescent="0.25">
      <c r="B1360" s="16" t="s">
        <v>3377</v>
      </c>
      <c r="C1360" s="6">
        <v>102901900.44</v>
      </c>
    </row>
    <row r="1361" spans="2:3" x14ac:dyDescent="0.25">
      <c r="B1361" s="16" t="s">
        <v>3378</v>
      </c>
      <c r="C1361" s="6">
        <v>92932619.790000007</v>
      </c>
    </row>
    <row r="1362" spans="2:3" x14ac:dyDescent="0.25">
      <c r="B1362" s="16" t="s">
        <v>3161</v>
      </c>
      <c r="C1362" s="6">
        <v>4926281.17</v>
      </c>
    </row>
    <row r="1363" spans="2:3" x14ac:dyDescent="0.25">
      <c r="B1363" s="16" t="s">
        <v>3379</v>
      </c>
      <c r="C1363" s="6">
        <v>36217504.5</v>
      </c>
    </row>
    <row r="1364" spans="2:3" x14ac:dyDescent="0.25">
      <c r="B1364" s="16" t="s">
        <v>3380</v>
      </c>
      <c r="C1364" s="6">
        <v>909799303.27999997</v>
      </c>
    </row>
    <row r="1365" spans="2:3" x14ac:dyDescent="0.25">
      <c r="B1365" s="16" t="s">
        <v>3280</v>
      </c>
      <c r="C1365" s="6">
        <v>168748999.80000001</v>
      </c>
    </row>
    <row r="1366" spans="2:3" x14ac:dyDescent="0.25">
      <c r="B1366" s="16" t="s">
        <v>3381</v>
      </c>
      <c r="C1366" s="6">
        <v>684399312.75</v>
      </c>
    </row>
    <row r="1367" spans="2:3" x14ac:dyDescent="0.25">
      <c r="B1367" s="16" t="s">
        <v>3382</v>
      </c>
      <c r="C1367" s="6">
        <v>1063593774.49</v>
      </c>
    </row>
    <row r="1368" spans="2:3" x14ac:dyDescent="0.25">
      <c r="B1368" s="16" t="s">
        <v>3383</v>
      </c>
      <c r="C1368" s="6">
        <v>386311962.60000002</v>
      </c>
    </row>
    <row r="1369" spans="2:3" x14ac:dyDescent="0.25">
      <c r="B1369" s="16" t="s">
        <v>2993</v>
      </c>
      <c r="C1369" s="6">
        <v>74856001.799999997</v>
      </c>
    </row>
    <row r="1370" spans="2:3" x14ac:dyDescent="0.25">
      <c r="B1370" s="16" t="s">
        <v>3384</v>
      </c>
      <c r="C1370" s="6">
        <v>790867103.52999997</v>
      </c>
    </row>
    <row r="1371" spans="2:3" x14ac:dyDescent="0.25">
      <c r="B1371" s="16" t="s">
        <v>1352</v>
      </c>
      <c r="C1371" s="6">
        <v>46279505.200000003</v>
      </c>
    </row>
    <row r="1372" spans="2:3" x14ac:dyDescent="0.25">
      <c r="B1372" s="16" t="s">
        <v>3385</v>
      </c>
      <c r="C1372" s="6">
        <v>617013052.46000004</v>
      </c>
    </row>
    <row r="1373" spans="2:3" x14ac:dyDescent="0.25">
      <c r="B1373" s="16" t="s">
        <v>3386</v>
      </c>
      <c r="C1373" s="6">
        <v>240277550.37</v>
      </c>
    </row>
    <row r="1374" spans="2:3" x14ac:dyDescent="0.25">
      <c r="B1374" s="16" t="s">
        <v>3212</v>
      </c>
      <c r="C1374" s="6">
        <v>5621723.25</v>
      </c>
    </row>
    <row r="1375" spans="2:3" x14ac:dyDescent="0.25">
      <c r="B1375" s="16" t="s">
        <v>3387</v>
      </c>
      <c r="C1375" s="6">
        <v>1100257424.7</v>
      </c>
    </row>
    <row r="1376" spans="2:3" x14ac:dyDescent="0.25">
      <c r="B1376" s="16" t="s">
        <v>3183</v>
      </c>
      <c r="C1376" s="6">
        <v>165661501.5</v>
      </c>
    </row>
    <row r="1377" spans="2:3" x14ac:dyDescent="0.25">
      <c r="B1377" s="16" t="s">
        <v>2825</v>
      </c>
      <c r="C1377" s="6">
        <v>632559336.03999996</v>
      </c>
    </row>
    <row r="1378" spans="2:3" x14ac:dyDescent="0.25">
      <c r="B1378" s="16" t="s">
        <v>3198</v>
      </c>
      <c r="C1378" s="6">
        <v>30388650.129999999</v>
      </c>
    </row>
    <row r="1379" spans="2:3" x14ac:dyDescent="0.25">
      <c r="B1379" s="16" t="s">
        <v>3388</v>
      </c>
      <c r="C1379" s="6">
        <v>957142531.17999995</v>
      </c>
    </row>
    <row r="1380" spans="2:3" x14ac:dyDescent="0.25">
      <c r="B1380" s="16" t="s">
        <v>3250</v>
      </c>
      <c r="C1380" s="6">
        <v>35648325.200000003</v>
      </c>
    </row>
    <row r="1381" spans="2:3" x14ac:dyDescent="0.25">
      <c r="B1381" s="16" t="s">
        <v>3389</v>
      </c>
      <c r="C1381" s="6">
        <v>728003624.57000005</v>
      </c>
    </row>
    <row r="1382" spans="2:3" x14ac:dyDescent="0.25">
      <c r="B1382" s="16" t="s">
        <v>3239</v>
      </c>
      <c r="C1382" s="6">
        <v>119177137.2</v>
      </c>
    </row>
    <row r="1383" spans="2:3" x14ac:dyDescent="0.25">
      <c r="B1383" s="16" t="s">
        <v>3390</v>
      </c>
      <c r="C1383" s="6">
        <v>539184205.12</v>
      </c>
    </row>
    <row r="1384" spans="2:3" x14ac:dyDescent="0.25">
      <c r="B1384" s="16" t="s">
        <v>3391</v>
      </c>
      <c r="C1384" s="6">
        <v>1022516797.58</v>
      </c>
    </row>
    <row r="1385" spans="2:3" x14ac:dyDescent="0.25">
      <c r="B1385" s="16" t="s">
        <v>2994</v>
      </c>
      <c r="C1385" s="6">
        <v>1343870332.9200001</v>
      </c>
    </row>
    <row r="1386" spans="2:3" x14ac:dyDescent="0.25">
      <c r="B1386" s="16" t="s">
        <v>1353</v>
      </c>
      <c r="C1386" s="6">
        <v>676579236.79999995</v>
      </c>
    </row>
    <row r="1387" spans="2:3" x14ac:dyDescent="0.25">
      <c r="B1387" s="16" t="s">
        <v>1349</v>
      </c>
      <c r="C1387" s="6">
        <v>17263200</v>
      </c>
    </row>
    <row r="1388" spans="2:3" x14ac:dyDescent="0.25">
      <c r="B1388" s="16" t="s">
        <v>3392</v>
      </c>
      <c r="C1388" s="6">
        <v>681810490.41999996</v>
      </c>
    </row>
    <row r="1389" spans="2:3" x14ac:dyDescent="0.25">
      <c r="B1389" s="16" t="s">
        <v>3164</v>
      </c>
      <c r="C1389" s="6">
        <v>42867783.789999999</v>
      </c>
    </row>
    <row r="1390" spans="2:3" x14ac:dyDescent="0.25">
      <c r="B1390" s="16" t="s">
        <v>3393</v>
      </c>
      <c r="C1390" s="6">
        <v>886365440.75</v>
      </c>
    </row>
    <row r="1391" spans="2:3" x14ac:dyDescent="0.25">
      <c r="B1391" s="16" t="s">
        <v>3165</v>
      </c>
      <c r="C1391" s="6">
        <v>30503375.75</v>
      </c>
    </row>
    <row r="1392" spans="2:3" x14ac:dyDescent="0.25">
      <c r="B1392" s="16" t="s">
        <v>3394</v>
      </c>
      <c r="C1392" s="6">
        <v>862637056.39999998</v>
      </c>
    </row>
    <row r="1393" spans="2:3" x14ac:dyDescent="0.25">
      <c r="B1393" s="16" t="s">
        <v>2995</v>
      </c>
      <c r="C1393" s="6">
        <v>1662000445.49</v>
      </c>
    </row>
    <row r="1394" spans="2:3" x14ac:dyDescent="0.25">
      <c r="B1394" s="16" t="s">
        <v>2978</v>
      </c>
      <c r="C1394" s="6">
        <v>93110500.799999997</v>
      </c>
    </row>
    <row r="1395" spans="2:3" x14ac:dyDescent="0.25">
      <c r="B1395" s="16" t="s">
        <v>3395</v>
      </c>
      <c r="C1395" s="6">
        <v>322255518.51999998</v>
      </c>
    </row>
    <row r="1396" spans="2:3" x14ac:dyDescent="0.25">
      <c r="B1396" s="16" t="s">
        <v>3284</v>
      </c>
      <c r="C1396" s="6">
        <v>5864247.1299999999</v>
      </c>
    </row>
    <row r="1397" spans="2:3" x14ac:dyDescent="0.25">
      <c r="B1397" s="16" t="s">
        <v>2809</v>
      </c>
      <c r="C1397" s="6">
        <v>335950497.30000001</v>
      </c>
    </row>
    <row r="1398" spans="2:3" x14ac:dyDescent="0.25">
      <c r="B1398" s="16" t="s">
        <v>2797</v>
      </c>
      <c r="C1398" s="6">
        <v>37191975.450000003</v>
      </c>
    </row>
    <row r="1399" spans="2:3" x14ac:dyDescent="0.25">
      <c r="B1399" s="16" t="s">
        <v>3396</v>
      </c>
      <c r="C1399" s="6">
        <v>69897871.319999993</v>
      </c>
    </row>
    <row r="1400" spans="2:3" x14ac:dyDescent="0.25">
      <c r="B1400" s="16" t="s">
        <v>3397</v>
      </c>
      <c r="C1400" s="6">
        <v>1289015526.5999999</v>
      </c>
    </row>
    <row r="1401" spans="2:3" x14ac:dyDescent="0.25">
      <c r="B1401" s="16" t="s">
        <v>3213</v>
      </c>
      <c r="C1401" s="6">
        <v>89362379.909999996</v>
      </c>
    </row>
    <row r="1402" spans="2:3" x14ac:dyDescent="0.25">
      <c r="B1402" s="16" t="s">
        <v>2996</v>
      </c>
      <c r="C1402" s="6">
        <v>541103838.63</v>
      </c>
    </row>
    <row r="1403" spans="2:3" x14ac:dyDescent="0.25">
      <c r="B1403" s="16" t="s">
        <v>2965</v>
      </c>
      <c r="C1403" s="6">
        <v>531996259.91000003</v>
      </c>
    </row>
    <row r="1404" spans="2:3" x14ac:dyDescent="0.25">
      <c r="B1404" s="16" t="s">
        <v>3398</v>
      </c>
      <c r="C1404" s="6">
        <v>471452739.23000002</v>
      </c>
    </row>
    <row r="1405" spans="2:3" x14ac:dyDescent="0.25">
      <c r="B1405" s="16" t="s">
        <v>3149</v>
      </c>
      <c r="C1405" s="6">
        <v>79825893.560000002</v>
      </c>
    </row>
    <row r="1406" spans="2:3" x14ac:dyDescent="0.25">
      <c r="B1406" s="16" t="s">
        <v>793</v>
      </c>
      <c r="C1406" s="6">
        <v>2235001683.5999999</v>
      </c>
    </row>
    <row r="1407" spans="2:3" x14ac:dyDescent="0.25">
      <c r="B1407" s="16" t="s">
        <v>792</v>
      </c>
      <c r="C1407" s="6">
        <v>19010775.75</v>
      </c>
    </row>
    <row r="1408" spans="2:3" x14ac:dyDescent="0.25">
      <c r="B1408" s="16" t="s">
        <v>3399</v>
      </c>
      <c r="C1408" s="6">
        <v>953278027.20000005</v>
      </c>
    </row>
    <row r="1409" spans="2:3" x14ac:dyDescent="0.25">
      <c r="B1409" s="16" t="s">
        <v>3400</v>
      </c>
      <c r="C1409" s="6">
        <v>924490</v>
      </c>
    </row>
    <row r="1410" spans="2:3" x14ac:dyDescent="0.25">
      <c r="B1410" s="16" t="s">
        <v>3401</v>
      </c>
      <c r="C1410" s="6">
        <v>191110276.80000001</v>
      </c>
    </row>
    <row r="1411" spans="2:3" x14ac:dyDescent="0.25">
      <c r="B1411" s="16" t="s">
        <v>3402</v>
      </c>
      <c r="C1411" s="6">
        <v>289733800.69999999</v>
      </c>
    </row>
    <row r="1412" spans="2:3" x14ac:dyDescent="0.25">
      <c r="B1412" s="16" t="s">
        <v>3403</v>
      </c>
      <c r="C1412" s="6">
        <v>15206537.34</v>
      </c>
    </row>
    <row r="1413" spans="2:3" x14ac:dyDescent="0.25">
      <c r="B1413" s="16" t="s">
        <v>3404</v>
      </c>
      <c r="C1413" s="6">
        <v>212006596.09999999</v>
      </c>
    </row>
    <row r="1414" spans="2:3" x14ac:dyDescent="0.25">
      <c r="B1414" s="16" t="s">
        <v>3241</v>
      </c>
      <c r="C1414" s="6">
        <v>13946150.25</v>
      </c>
    </row>
    <row r="1415" spans="2:3" x14ac:dyDescent="0.25">
      <c r="B1415" s="16" t="s">
        <v>2895</v>
      </c>
      <c r="C1415" s="6">
        <v>2366213692.29</v>
      </c>
    </row>
    <row r="1416" spans="2:3" x14ac:dyDescent="0.25">
      <c r="B1416" s="16" t="s">
        <v>2896</v>
      </c>
      <c r="C1416" s="6">
        <v>249411023.81999999</v>
      </c>
    </row>
    <row r="1417" spans="2:3" x14ac:dyDescent="0.25">
      <c r="B1417" s="16" t="s">
        <v>2997</v>
      </c>
      <c r="C1417" s="6">
        <v>109363831.47</v>
      </c>
    </row>
    <row r="1418" spans="2:3" x14ac:dyDescent="0.25">
      <c r="B1418" s="16" t="s">
        <v>2968</v>
      </c>
      <c r="C1418" s="6">
        <v>25976253.18</v>
      </c>
    </row>
    <row r="1419" spans="2:3" x14ac:dyDescent="0.25">
      <c r="B1419" s="16" t="s">
        <v>2998</v>
      </c>
      <c r="C1419" s="6">
        <v>1706431277.5</v>
      </c>
    </row>
    <row r="1420" spans="2:3" x14ac:dyDescent="0.25">
      <c r="B1420" s="16" t="s">
        <v>2975</v>
      </c>
      <c r="C1420" s="6">
        <v>7887206.9299999997</v>
      </c>
    </row>
    <row r="1421" spans="2:3" x14ac:dyDescent="0.25">
      <c r="B1421" s="16" t="s">
        <v>2999</v>
      </c>
      <c r="C1421" s="6">
        <v>714739326.95000005</v>
      </c>
    </row>
    <row r="1422" spans="2:3" x14ac:dyDescent="0.25">
      <c r="B1422" s="16" t="s">
        <v>2966</v>
      </c>
      <c r="C1422" s="6">
        <v>87425245.599999994</v>
      </c>
    </row>
    <row r="1423" spans="2:3" x14ac:dyDescent="0.25">
      <c r="B1423" s="16" t="s">
        <v>3000</v>
      </c>
      <c r="C1423" s="6">
        <v>114650639.88</v>
      </c>
    </row>
    <row r="1424" spans="2:3" x14ac:dyDescent="0.25">
      <c r="B1424" s="16" t="s">
        <v>2972</v>
      </c>
      <c r="C1424" s="6">
        <v>19218240</v>
      </c>
    </row>
    <row r="1425" spans="2:3" x14ac:dyDescent="0.25">
      <c r="B1425" s="16" t="s">
        <v>3405</v>
      </c>
      <c r="C1425" s="6">
        <v>693496030.63999999</v>
      </c>
    </row>
    <row r="1426" spans="2:3" x14ac:dyDescent="0.25">
      <c r="B1426" s="16" t="s">
        <v>3226</v>
      </c>
      <c r="C1426" s="6">
        <v>22764954.149999999</v>
      </c>
    </row>
    <row r="1427" spans="2:3" x14ac:dyDescent="0.25">
      <c r="B1427" s="16" t="s">
        <v>2810</v>
      </c>
      <c r="C1427" s="6">
        <v>116478993.70999999</v>
      </c>
    </row>
    <row r="1428" spans="2:3" x14ac:dyDescent="0.25">
      <c r="B1428" s="16" t="s">
        <v>2789</v>
      </c>
      <c r="C1428" s="6">
        <v>8724624.9299999997</v>
      </c>
    </row>
    <row r="1429" spans="2:3" x14ac:dyDescent="0.25">
      <c r="B1429" s="16" t="s">
        <v>3406</v>
      </c>
      <c r="C1429" s="6">
        <v>105250249.95</v>
      </c>
    </row>
    <row r="1430" spans="2:3" x14ac:dyDescent="0.25">
      <c r="B1430" s="16" t="s">
        <v>3407</v>
      </c>
      <c r="C1430" s="6">
        <v>587247122.08000004</v>
      </c>
    </row>
    <row r="1431" spans="2:3" x14ac:dyDescent="0.25">
      <c r="B1431" s="16" t="s">
        <v>3155</v>
      </c>
      <c r="C1431" s="6">
        <v>54113880.439999998</v>
      </c>
    </row>
    <row r="1432" spans="2:3" x14ac:dyDescent="0.25">
      <c r="B1432" s="16" t="s">
        <v>3227</v>
      </c>
      <c r="C1432" s="6">
        <v>11970105.039999999</v>
      </c>
    </row>
    <row r="1433" spans="2:3" x14ac:dyDescent="0.25">
      <c r="B1433" s="16" t="s">
        <v>3408</v>
      </c>
      <c r="C1433" s="6">
        <v>10885705.050000001</v>
      </c>
    </row>
    <row r="1434" spans="2:3" x14ac:dyDescent="0.25">
      <c r="B1434" s="16" t="s">
        <v>3409</v>
      </c>
      <c r="C1434" s="6">
        <v>336723140.27999997</v>
      </c>
    </row>
    <row r="1435" spans="2:3" x14ac:dyDescent="0.25">
      <c r="B1435" s="16" t="s">
        <v>3220</v>
      </c>
      <c r="C1435" s="6">
        <v>2179740</v>
      </c>
    </row>
    <row r="1436" spans="2:3" x14ac:dyDescent="0.25">
      <c r="B1436" s="16" t="s">
        <v>3001</v>
      </c>
      <c r="C1436" s="6">
        <v>170453254.02000001</v>
      </c>
    </row>
    <row r="1437" spans="2:3" x14ac:dyDescent="0.25">
      <c r="B1437" s="16" t="s">
        <v>2973</v>
      </c>
      <c r="C1437" s="6">
        <v>5370259.8600000003</v>
      </c>
    </row>
    <row r="1438" spans="2:3" x14ac:dyDescent="0.25">
      <c r="B1438" s="16" t="s">
        <v>2897</v>
      </c>
      <c r="C1438" s="6">
        <v>79489280.260000005</v>
      </c>
    </row>
    <row r="1439" spans="2:3" x14ac:dyDescent="0.25">
      <c r="B1439" s="16" t="s">
        <v>3410</v>
      </c>
      <c r="C1439" s="6">
        <v>1059037843.26</v>
      </c>
    </row>
    <row r="1440" spans="2:3" x14ac:dyDescent="0.25">
      <c r="B1440" s="16" t="s">
        <v>3163</v>
      </c>
      <c r="C1440" s="6">
        <v>1849545</v>
      </c>
    </row>
    <row r="1441" spans="2:3" x14ac:dyDescent="0.25">
      <c r="B1441" s="16" t="s">
        <v>3411</v>
      </c>
      <c r="C1441" s="6">
        <v>567823784</v>
      </c>
    </row>
    <row r="1442" spans="2:3" x14ac:dyDescent="0.25">
      <c r="B1442" s="16" t="s">
        <v>2766</v>
      </c>
      <c r="C1442" s="6">
        <v>645951911.46000004</v>
      </c>
    </row>
    <row r="1443" spans="2:3" x14ac:dyDescent="0.25">
      <c r="B1443" s="16" t="s">
        <v>2761</v>
      </c>
      <c r="C1443" s="6">
        <v>446563802.88</v>
      </c>
    </row>
    <row r="1444" spans="2:3" x14ac:dyDescent="0.25">
      <c r="B1444" s="16" t="s">
        <v>3412</v>
      </c>
      <c r="C1444" s="6">
        <v>464707821</v>
      </c>
    </row>
    <row r="1445" spans="2:3" x14ac:dyDescent="0.25">
      <c r="B1445" s="16" t="s">
        <v>3156</v>
      </c>
      <c r="C1445" s="6">
        <v>3603524.85</v>
      </c>
    </row>
    <row r="1446" spans="2:3" x14ac:dyDescent="0.25">
      <c r="B1446" s="16" t="s">
        <v>3413</v>
      </c>
      <c r="C1446" s="6">
        <v>1181521804.8</v>
      </c>
    </row>
    <row r="1447" spans="2:3" x14ac:dyDescent="0.25">
      <c r="B1447" s="16" t="s">
        <v>3274</v>
      </c>
      <c r="C1447" s="6">
        <v>1028700</v>
      </c>
    </row>
    <row r="1448" spans="2:3" x14ac:dyDescent="0.25">
      <c r="B1448" s="16" t="s">
        <v>3414</v>
      </c>
      <c r="C1448" s="6">
        <v>487033167.06</v>
      </c>
    </row>
    <row r="1449" spans="2:3" x14ac:dyDescent="0.25">
      <c r="B1449" s="16" t="s">
        <v>3232</v>
      </c>
      <c r="C1449" s="6">
        <v>2034450</v>
      </c>
    </row>
    <row r="1450" spans="2:3" x14ac:dyDescent="0.25">
      <c r="C1450" s="173">
        <f>SUM(C1171:C1449)</f>
        <v>103111566082.23001</v>
      </c>
    </row>
    <row r="1452" spans="2:3" x14ac:dyDescent="0.25">
      <c r="B1452" s="17" t="s">
        <v>169</v>
      </c>
      <c r="C1452" s="14" t="s">
        <v>170</v>
      </c>
    </row>
    <row r="1453" spans="2:3" x14ac:dyDescent="0.25">
      <c r="B1453" s="16" t="s">
        <v>3291</v>
      </c>
      <c r="C1453" s="6">
        <v>350593096.44999999</v>
      </c>
    </row>
    <row r="1454" spans="2:3" x14ac:dyDescent="0.25">
      <c r="B1454" s="16" t="s">
        <v>3292</v>
      </c>
      <c r="C1454" s="6">
        <v>305507050</v>
      </c>
    </row>
    <row r="1455" spans="2:3" x14ac:dyDescent="0.25">
      <c r="B1455" s="16" t="s">
        <v>3293</v>
      </c>
      <c r="C1455" s="6">
        <v>421525033.61000001</v>
      </c>
    </row>
    <row r="1456" spans="2:3" x14ac:dyDescent="0.25">
      <c r="B1456" s="16" t="s">
        <v>3177</v>
      </c>
      <c r="C1456" s="6">
        <v>139126428.59999999</v>
      </c>
    </row>
    <row r="1457" spans="2:3" x14ac:dyDescent="0.25">
      <c r="B1457" s="16" t="s">
        <v>2890</v>
      </c>
      <c r="C1457" s="6">
        <v>202778252.06999999</v>
      </c>
    </row>
    <row r="1458" spans="2:3" x14ac:dyDescent="0.25">
      <c r="B1458" s="16" t="s">
        <v>2884</v>
      </c>
      <c r="C1458" s="6">
        <v>22126018.699999999</v>
      </c>
    </row>
    <row r="1459" spans="2:3" x14ac:dyDescent="0.25">
      <c r="B1459" s="16" t="s">
        <v>3294</v>
      </c>
      <c r="C1459" s="6">
        <v>722432043.89999998</v>
      </c>
    </row>
    <row r="1460" spans="2:3" x14ac:dyDescent="0.25">
      <c r="B1460" s="16" t="s">
        <v>3221</v>
      </c>
      <c r="C1460" s="6">
        <v>111306671.08</v>
      </c>
    </row>
    <row r="1461" spans="2:3" x14ac:dyDescent="0.25">
      <c r="B1461" s="16" t="s">
        <v>2799</v>
      </c>
      <c r="C1461" s="6">
        <v>1758635026.1199999</v>
      </c>
    </row>
    <row r="1462" spans="2:3" x14ac:dyDescent="0.25">
      <c r="B1462" s="16" t="s">
        <v>2798</v>
      </c>
      <c r="C1462" s="6">
        <v>159228790.19</v>
      </c>
    </row>
    <row r="1463" spans="2:3" x14ac:dyDescent="0.25">
      <c r="B1463" s="16" t="s">
        <v>3295</v>
      </c>
      <c r="C1463" s="6">
        <v>530556080.02999997</v>
      </c>
    </row>
    <row r="1464" spans="2:3" x14ac:dyDescent="0.25">
      <c r="B1464" s="16" t="s">
        <v>3242</v>
      </c>
      <c r="C1464" s="6">
        <v>16599778.380000001</v>
      </c>
    </row>
    <row r="1465" spans="2:3" x14ac:dyDescent="0.25">
      <c r="B1465" s="16" t="s">
        <v>2764</v>
      </c>
      <c r="C1465" s="6">
        <v>41761725.460000001</v>
      </c>
    </row>
    <row r="1466" spans="2:3" x14ac:dyDescent="0.25">
      <c r="B1466" s="16" t="s">
        <v>3296</v>
      </c>
      <c r="C1466" s="6">
        <v>116910719.72</v>
      </c>
    </row>
    <row r="1467" spans="2:3" x14ac:dyDescent="0.25">
      <c r="B1467" s="16" t="s">
        <v>2891</v>
      </c>
      <c r="C1467" s="6">
        <v>1440881195.4000001</v>
      </c>
    </row>
    <row r="1468" spans="2:3" x14ac:dyDescent="0.25">
      <c r="B1468" s="16" t="s">
        <v>2887</v>
      </c>
      <c r="C1468" s="6">
        <v>266106895.68000001</v>
      </c>
    </row>
    <row r="1469" spans="2:3" x14ac:dyDescent="0.25">
      <c r="B1469" s="16" t="s">
        <v>2982</v>
      </c>
      <c r="C1469" s="6">
        <v>232334049.90000001</v>
      </c>
    </row>
    <row r="1470" spans="2:3" x14ac:dyDescent="0.25">
      <c r="B1470" s="16" t="s">
        <v>3297</v>
      </c>
      <c r="C1470" s="6">
        <v>136815325.61000001</v>
      </c>
    </row>
    <row r="1471" spans="2:3" x14ac:dyDescent="0.25">
      <c r="B1471" s="16" t="s">
        <v>3298</v>
      </c>
      <c r="C1471" s="6">
        <v>145994382.96000001</v>
      </c>
    </row>
    <row r="1472" spans="2:3" x14ac:dyDescent="0.25">
      <c r="B1472" s="16" t="s">
        <v>2765</v>
      </c>
      <c r="C1472" s="6">
        <v>208952259</v>
      </c>
    </row>
    <row r="1473" spans="2:3" x14ac:dyDescent="0.25">
      <c r="B1473" s="16" t="s">
        <v>2762</v>
      </c>
      <c r="C1473" s="6">
        <v>23740970.359999999</v>
      </c>
    </row>
    <row r="1474" spans="2:3" x14ac:dyDescent="0.25">
      <c r="B1474" s="16" t="s">
        <v>3299</v>
      </c>
      <c r="C1474" s="6">
        <v>1665194642.54</v>
      </c>
    </row>
    <row r="1475" spans="2:3" x14ac:dyDescent="0.25">
      <c r="B1475" s="16" t="s">
        <v>3244</v>
      </c>
      <c r="C1475" s="6">
        <v>130045364.45</v>
      </c>
    </row>
    <row r="1476" spans="2:3" x14ac:dyDescent="0.25">
      <c r="B1476" s="16" t="s">
        <v>2823</v>
      </c>
      <c r="C1476" s="6">
        <v>189439970.38999999</v>
      </c>
    </row>
    <row r="1477" spans="2:3" x14ac:dyDescent="0.25">
      <c r="B1477" s="16" t="s">
        <v>3288</v>
      </c>
      <c r="C1477" s="6">
        <v>128944884.53</v>
      </c>
    </row>
    <row r="1478" spans="2:3" x14ac:dyDescent="0.25">
      <c r="B1478" s="16" t="s">
        <v>2892</v>
      </c>
      <c r="C1478" s="6">
        <v>1509400537.26</v>
      </c>
    </row>
    <row r="1479" spans="2:3" x14ac:dyDescent="0.25">
      <c r="B1479" s="16" t="s">
        <v>2800</v>
      </c>
      <c r="C1479" s="6">
        <v>1648541530.54</v>
      </c>
    </row>
    <row r="1480" spans="2:3" x14ac:dyDescent="0.25">
      <c r="B1480" s="16" t="s">
        <v>2786</v>
      </c>
      <c r="C1480" s="6">
        <v>547523228.80999994</v>
      </c>
    </row>
    <row r="1481" spans="2:3" x14ac:dyDescent="0.25">
      <c r="B1481" s="16" t="s">
        <v>3300</v>
      </c>
      <c r="C1481" s="6">
        <v>7480818.7599999998</v>
      </c>
    </row>
    <row r="1482" spans="2:3" x14ac:dyDescent="0.25">
      <c r="B1482" s="16" t="s">
        <v>3301</v>
      </c>
      <c r="C1482" s="6">
        <v>1606510882.9300001</v>
      </c>
    </row>
    <row r="1483" spans="2:3" x14ac:dyDescent="0.25">
      <c r="B1483" s="16" t="s">
        <v>3187</v>
      </c>
      <c r="C1483" s="6">
        <v>42307652.869999997</v>
      </c>
    </row>
    <row r="1484" spans="2:3" x14ac:dyDescent="0.25">
      <c r="B1484" s="16" t="s">
        <v>3302</v>
      </c>
      <c r="C1484" s="6">
        <v>223769969.75999999</v>
      </c>
    </row>
    <row r="1485" spans="2:3" x14ac:dyDescent="0.25">
      <c r="B1485" s="16" t="s">
        <v>3188</v>
      </c>
      <c r="C1485" s="6">
        <v>143166203.94999999</v>
      </c>
    </row>
    <row r="1486" spans="2:3" x14ac:dyDescent="0.25">
      <c r="B1486" s="16" t="s">
        <v>3303</v>
      </c>
      <c r="C1486" s="6">
        <v>530185346.75999999</v>
      </c>
    </row>
    <row r="1487" spans="2:3" x14ac:dyDescent="0.25">
      <c r="B1487" s="16" t="s">
        <v>3251</v>
      </c>
      <c r="C1487" s="6">
        <v>242571142.93000001</v>
      </c>
    </row>
    <row r="1488" spans="2:3" x14ac:dyDescent="0.25">
      <c r="B1488" s="16" t="s">
        <v>3304</v>
      </c>
      <c r="C1488" s="6">
        <v>268216724.63999999</v>
      </c>
    </row>
    <row r="1489" spans="2:3" x14ac:dyDescent="0.25">
      <c r="B1489" s="16" t="s">
        <v>3305</v>
      </c>
      <c r="C1489" s="6">
        <v>1631277311.5</v>
      </c>
    </row>
    <row r="1490" spans="2:3" x14ac:dyDescent="0.25">
      <c r="B1490" s="16" t="s">
        <v>3178</v>
      </c>
      <c r="C1490" s="6">
        <v>6836142.6699999999</v>
      </c>
    </row>
    <row r="1491" spans="2:3" x14ac:dyDescent="0.25">
      <c r="B1491" s="16" t="s">
        <v>1350</v>
      </c>
      <c r="C1491" s="6">
        <v>1044108281.99</v>
      </c>
    </row>
    <row r="1492" spans="2:3" x14ac:dyDescent="0.25">
      <c r="B1492" s="16" t="s">
        <v>1347</v>
      </c>
      <c r="C1492" s="6">
        <v>669561.05000000005</v>
      </c>
    </row>
    <row r="1493" spans="2:3" x14ac:dyDescent="0.25">
      <c r="B1493" s="16" t="s">
        <v>3306</v>
      </c>
      <c r="C1493" s="6">
        <v>54810993.719999999</v>
      </c>
    </row>
    <row r="1494" spans="2:3" x14ac:dyDescent="0.25">
      <c r="B1494" s="16" t="s">
        <v>3307</v>
      </c>
      <c r="C1494" s="6">
        <v>19650206.109999999</v>
      </c>
    </row>
    <row r="1495" spans="2:3" x14ac:dyDescent="0.25">
      <c r="B1495" s="16" t="s">
        <v>3308</v>
      </c>
      <c r="C1495" s="6">
        <v>92115743.019999996</v>
      </c>
    </row>
    <row r="1496" spans="2:3" x14ac:dyDescent="0.25">
      <c r="B1496" s="16" t="s">
        <v>3309</v>
      </c>
      <c r="C1496" s="6">
        <v>312336366.66000003</v>
      </c>
    </row>
    <row r="1497" spans="2:3" x14ac:dyDescent="0.25">
      <c r="B1497" s="16" t="s">
        <v>3229</v>
      </c>
      <c r="C1497" s="6">
        <v>19590299.370000001</v>
      </c>
    </row>
    <row r="1498" spans="2:3" x14ac:dyDescent="0.25">
      <c r="B1498" s="16" t="s">
        <v>3310</v>
      </c>
      <c r="C1498" s="6">
        <v>229108024.30000001</v>
      </c>
    </row>
    <row r="1499" spans="2:3" x14ac:dyDescent="0.25">
      <c r="B1499" s="16" t="s">
        <v>3180</v>
      </c>
      <c r="C1499" s="6">
        <v>12098982.26</v>
      </c>
    </row>
    <row r="1500" spans="2:3" x14ac:dyDescent="0.25">
      <c r="B1500" s="16" t="s">
        <v>3311</v>
      </c>
      <c r="C1500" s="6">
        <v>1282595399.1600001</v>
      </c>
    </row>
    <row r="1501" spans="2:3" x14ac:dyDescent="0.25">
      <c r="B1501" s="16" t="s">
        <v>3267</v>
      </c>
      <c r="C1501" s="6">
        <v>4427162.51</v>
      </c>
    </row>
    <row r="1502" spans="2:3" x14ac:dyDescent="0.25">
      <c r="B1502" s="16" t="s">
        <v>2983</v>
      </c>
      <c r="C1502" s="6">
        <v>1883904159.53</v>
      </c>
    </row>
    <row r="1503" spans="2:3" x14ac:dyDescent="0.25">
      <c r="B1503" s="16" t="s">
        <v>2980</v>
      </c>
      <c r="C1503" s="6">
        <v>97900498.329999998</v>
      </c>
    </row>
    <row r="1504" spans="2:3" x14ac:dyDescent="0.25">
      <c r="B1504" s="16" t="s">
        <v>2984</v>
      </c>
      <c r="C1504" s="6">
        <v>176961487.22999999</v>
      </c>
    </row>
    <row r="1505" spans="2:3" x14ac:dyDescent="0.25">
      <c r="B1505" s="16" t="s">
        <v>2970</v>
      </c>
      <c r="C1505" s="6">
        <v>44402220.240000002</v>
      </c>
    </row>
    <row r="1506" spans="2:3" x14ac:dyDescent="0.25">
      <c r="B1506" s="16" t="s">
        <v>3312</v>
      </c>
      <c r="C1506" s="6">
        <v>304150627</v>
      </c>
    </row>
    <row r="1507" spans="2:3" x14ac:dyDescent="0.25">
      <c r="B1507" s="16" t="s">
        <v>3158</v>
      </c>
      <c r="C1507" s="6">
        <v>680514.74</v>
      </c>
    </row>
    <row r="1508" spans="2:3" x14ac:dyDescent="0.25">
      <c r="B1508" s="16" t="s">
        <v>3313</v>
      </c>
      <c r="C1508" s="6">
        <v>380587098.39999998</v>
      </c>
    </row>
    <row r="1509" spans="2:3" x14ac:dyDescent="0.25">
      <c r="B1509" s="16" t="s">
        <v>3168</v>
      </c>
      <c r="C1509" s="6">
        <v>95583275.700000003</v>
      </c>
    </row>
    <row r="1510" spans="2:3" x14ac:dyDescent="0.25">
      <c r="B1510" s="16" t="s">
        <v>3314</v>
      </c>
      <c r="C1510" s="6">
        <v>52639210.979999997</v>
      </c>
    </row>
    <row r="1511" spans="2:3" x14ac:dyDescent="0.25">
      <c r="B1511" s="16" t="s">
        <v>3315</v>
      </c>
      <c r="C1511" s="6">
        <v>115352270.14</v>
      </c>
    </row>
    <row r="1512" spans="2:3" x14ac:dyDescent="0.25">
      <c r="B1512" s="16" t="s">
        <v>3316</v>
      </c>
      <c r="C1512" s="6">
        <v>389454443.25</v>
      </c>
    </row>
    <row r="1513" spans="2:3" x14ac:dyDescent="0.25">
      <c r="B1513" s="16" t="s">
        <v>3189</v>
      </c>
      <c r="C1513" s="6">
        <v>1500866.49</v>
      </c>
    </row>
    <row r="1514" spans="2:3" x14ac:dyDescent="0.25">
      <c r="B1514" s="16" t="s">
        <v>1351</v>
      </c>
      <c r="C1514" s="6">
        <v>1230447373.1700001</v>
      </c>
    </row>
    <row r="1515" spans="2:3" x14ac:dyDescent="0.25">
      <c r="B1515" s="16" t="s">
        <v>1346</v>
      </c>
      <c r="C1515" s="6">
        <v>2506262.7200000002</v>
      </c>
    </row>
    <row r="1516" spans="2:3" x14ac:dyDescent="0.25">
      <c r="B1516" s="16" t="s">
        <v>3317</v>
      </c>
      <c r="C1516" s="6">
        <v>378469989.19999999</v>
      </c>
    </row>
    <row r="1517" spans="2:3" x14ac:dyDescent="0.25">
      <c r="B1517" s="16" t="s">
        <v>3318</v>
      </c>
      <c r="C1517" s="6">
        <v>22792156.190000001</v>
      </c>
    </row>
    <row r="1518" spans="2:3" x14ac:dyDescent="0.25">
      <c r="B1518" s="16" t="s">
        <v>3319</v>
      </c>
      <c r="C1518" s="6">
        <v>156743958.03999999</v>
      </c>
    </row>
    <row r="1519" spans="2:3" x14ac:dyDescent="0.25">
      <c r="B1519" s="16" t="s">
        <v>2963</v>
      </c>
      <c r="C1519" s="6">
        <v>90893390.409999996</v>
      </c>
    </row>
    <row r="1520" spans="2:3" x14ac:dyDescent="0.25">
      <c r="B1520" s="16" t="s">
        <v>3320</v>
      </c>
      <c r="C1520" s="6">
        <v>224839498.5</v>
      </c>
    </row>
    <row r="1521" spans="2:3" x14ac:dyDescent="0.25">
      <c r="B1521" s="16" t="s">
        <v>3211</v>
      </c>
      <c r="C1521" s="6">
        <v>22905867.780000001</v>
      </c>
    </row>
    <row r="1522" spans="2:3" x14ac:dyDescent="0.25">
      <c r="B1522" s="16" t="s">
        <v>3321</v>
      </c>
      <c r="C1522" s="6">
        <v>340586926.43000001</v>
      </c>
    </row>
    <row r="1523" spans="2:3" x14ac:dyDescent="0.25">
      <c r="B1523" s="16" t="s">
        <v>3322</v>
      </c>
      <c r="C1523" s="6">
        <v>936795</v>
      </c>
    </row>
    <row r="1524" spans="2:3" x14ac:dyDescent="0.25">
      <c r="B1524" s="16" t="s">
        <v>3160</v>
      </c>
      <c r="C1524" s="6">
        <v>25311843.530000001</v>
      </c>
    </row>
    <row r="1525" spans="2:3" x14ac:dyDescent="0.25">
      <c r="B1525" s="16" t="s">
        <v>3323</v>
      </c>
      <c r="C1525" s="6">
        <v>28942445</v>
      </c>
    </row>
    <row r="1526" spans="2:3" x14ac:dyDescent="0.25">
      <c r="B1526" s="16" t="s">
        <v>3264</v>
      </c>
      <c r="C1526" s="6">
        <v>11391607.5</v>
      </c>
    </row>
    <row r="1527" spans="2:3" x14ac:dyDescent="0.25">
      <c r="B1527" s="16" t="s">
        <v>3324</v>
      </c>
      <c r="C1527" s="6">
        <v>234823002.06</v>
      </c>
    </row>
    <row r="1528" spans="2:3" x14ac:dyDescent="0.25">
      <c r="B1528" s="16" t="s">
        <v>3276</v>
      </c>
      <c r="C1528" s="6">
        <v>11864366.74</v>
      </c>
    </row>
    <row r="1529" spans="2:3" x14ac:dyDescent="0.25">
      <c r="B1529" s="16" t="s">
        <v>3325</v>
      </c>
      <c r="C1529" s="6">
        <v>3387335</v>
      </c>
    </row>
    <row r="1530" spans="2:3" x14ac:dyDescent="0.25">
      <c r="B1530" s="16" t="s">
        <v>3326</v>
      </c>
      <c r="C1530" s="6">
        <v>333175414.86000001</v>
      </c>
    </row>
    <row r="1531" spans="2:3" x14ac:dyDescent="0.25">
      <c r="B1531" s="16" t="s">
        <v>3286</v>
      </c>
      <c r="C1531" s="6">
        <v>2221516.5499999998</v>
      </c>
    </row>
    <row r="1532" spans="2:3" x14ac:dyDescent="0.25">
      <c r="B1532" s="16" t="s">
        <v>3327</v>
      </c>
      <c r="C1532" s="6">
        <v>42776010.75</v>
      </c>
    </row>
    <row r="1533" spans="2:3" x14ac:dyDescent="0.25">
      <c r="B1533" s="16" t="s">
        <v>2985</v>
      </c>
      <c r="C1533" s="6">
        <v>1087144567.53</v>
      </c>
    </row>
    <row r="1534" spans="2:3" x14ac:dyDescent="0.25">
      <c r="B1534" s="16" t="s">
        <v>2967</v>
      </c>
      <c r="C1534" s="6">
        <v>4694328.62</v>
      </c>
    </row>
    <row r="1535" spans="2:3" x14ac:dyDescent="0.25">
      <c r="B1535" s="16" t="s">
        <v>3328</v>
      </c>
      <c r="C1535" s="6">
        <v>1106833312.1300001</v>
      </c>
    </row>
    <row r="1536" spans="2:3" x14ac:dyDescent="0.25">
      <c r="B1536" s="16" t="s">
        <v>3191</v>
      </c>
      <c r="C1536" s="6">
        <v>20091789.530000001</v>
      </c>
    </row>
    <row r="1537" spans="2:3" x14ac:dyDescent="0.25">
      <c r="B1537" s="16" t="s">
        <v>3329</v>
      </c>
      <c r="C1537" s="6">
        <v>303454772.76999998</v>
      </c>
    </row>
    <row r="1538" spans="2:3" x14ac:dyDescent="0.25">
      <c r="B1538" s="16" t="s">
        <v>3204</v>
      </c>
      <c r="C1538" s="6">
        <v>4106784.24</v>
      </c>
    </row>
    <row r="1539" spans="2:3" x14ac:dyDescent="0.25">
      <c r="B1539" s="16" t="s">
        <v>3330</v>
      </c>
      <c r="C1539" s="6">
        <v>187153073.09999999</v>
      </c>
    </row>
    <row r="1540" spans="2:3" x14ac:dyDescent="0.25">
      <c r="B1540" s="16" t="s">
        <v>3173</v>
      </c>
      <c r="C1540" s="6">
        <v>3353948.74</v>
      </c>
    </row>
    <row r="1541" spans="2:3" x14ac:dyDescent="0.25">
      <c r="B1541" s="16" t="s">
        <v>2801</v>
      </c>
      <c r="C1541" s="6">
        <v>1150304083.9200001</v>
      </c>
    </row>
    <row r="1542" spans="2:3" x14ac:dyDescent="0.25">
      <c r="B1542" s="16" t="s">
        <v>2792</v>
      </c>
      <c r="C1542" s="6">
        <v>29073539.629999999</v>
      </c>
    </row>
    <row r="1543" spans="2:3" x14ac:dyDescent="0.25">
      <c r="B1543" s="16" t="s">
        <v>3331</v>
      </c>
      <c r="C1543" s="6">
        <v>164378369.59</v>
      </c>
    </row>
    <row r="1544" spans="2:3" x14ac:dyDescent="0.25">
      <c r="B1544" s="16" t="s">
        <v>3332</v>
      </c>
      <c r="C1544" s="6">
        <v>9347135</v>
      </c>
    </row>
    <row r="1545" spans="2:3" x14ac:dyDescent="0.25">
      <c r="B1545" s="16" t="s">
        <v>2986</v>
      </c>
      <c r="C1545" s="6">
        <v>506840324.62</v>
      </c>
    </row>
    <row r="1546" spans="2:3" x14ac:dyDescent="0.25">
      <c r="B1546" s="16" t="s">
        <v>2961</v>
      </c>
      <c r="C1546" s="6">
        <v>240682114.30000001</v>
      </c>
    </row>
    <row r="1547" spans="2:3" x14ac:dyDescent="0.25">
      <c r="B1547" s="16" t="s">
        <v>2893</v>
      </c>
      <c r="C1547" s="6">
        <v>333865524.82999998</v>
      </c>
    </row>
    <row r="1548" spans="2:3" x14ac:dyDescent="0.25">
      <c r="B1548" s="16" t="s">
        <v>2889</v>
      </c>
      <c r="C1548" s="6">
        <v>8604312.5</v>
      </c>
    </row>
    <row r="1549" spans="2:3" x14ac:dyDescent="0.25">
      <c r="B1549" s="16" t="s">
        <v>3333</v>
      </c>
      <c r="C1549" s="6">
        <v>35990700.030000001</v>
      </c>
    </row>
    <row r="1550" spans="2:3" x14ac:dyDescent="0.25">
      <c r="B1550" s="16" t="s">
        <v>3334</v>
      </c>
      <c r="C1550" s="6">
        <v>10282212.5</v>
      </c>
    </row>
    <row r="1551" spans="2:3" x14ac:dyDescent="0.25">
      <c r="B1551" s="16" t="s">
        <v>3335</v>
      </c>
      <c r="C1551" s="6">
        <v>666563883.38</v>
      </c>
    </row>
    <row r="1552" spans="2:3" x14ac:dyDescent="0.25">
      <c r="B1552" s="16" t="s">
        <v>3206</v>
      </c>
      <c r="C1552" s="6">
        <v>7985317</v>
      </c>
    </row>
    <row r="1553" spans="2:3" x14ac:dyDescent="0.25">
      <c r="B1553" s="16" t="s">
        <v>3336</v>
      </c>
      <c r="C1553" s="6">
        <v>271846872.72000003</v>
      </c>
    </row>
    <row r="1554" spans="2:3" x14ac:dyDescent="0.25">
      <c r="B1554" s="16" t="s">
        <v>2987</v>
      </c>
      <c r="C1554" s="6">
        <v>274996991.16000003</v>
      </c>
    </row>
    <row r="1555" spans="2:3" x14ac:dyDescent="0.25">
      <c r="B1555" s="16" t="s">
        <v>2969</v>
      </c>
      <c r="C1555" s="6">
        <v>177075514.5</v>
      </c>
    </row>
    <row r="1556" spans="2:3" x14ac:dyDescent="0.25">
      <c r="B1556" s="16" t="s">
        <v>3337</v>
      </c>
      <c r="C1556" s="6">
        <v>1299651503.5599999</v>
      </c>
    </row>
    <row r="1557" spans="2:3" x14ac:dyDescent="0.25">
      <c r="B1557" s="16" t="s">
        <v>3207</v>
      </c>
      <c r="C1557" s="6">
        <v>80566053.329999998</v>
      </c>
    </row>
    <row r="1558" spans="2:3" x14ac:dyDescent="0.25">
      <c r="B1558" s="16" t="s">
        <v>3338</v>
      </c>
      <c r="C1558" s="6">
        <v>862982349.34000003</v>
      </c>
    </row>
    <row r="1559" spans="2:3" x14ac:dyDescent="0.25">
      <c r="B1559" s="16" t="s">
        <v>3339</v>
      </c>
      <c r="C1559" s="6">
        <v>220534842.16999999</v>
      </c>
    </row>
    <row r="1560" spans="2:3" x14ac:dyDescent="0.25">
      <c r="B1560" s="16" t="s">
        <v>3223</v>
      </c>
      <c r="C1560" s="6">
        <v>141055145.59</v>
      </c>
    </row>
    <row r="1561" spans="2:3" x14ac:dyDescent="0.25">
      <c r="B1561" s="16" t="s">
        <v>2870</v>
      </c>
      <c r="C1561" s="6">
        <v>625512758.67999995</v>
      </c>
    </row>
    <row r="1562" spans="2:3" x14ac:dyDescent="0.25">
      <c r="B1562" s="16" t="s">
        <v>3270</v>
      </c>
      <c r="C1562" s="6">
        <v>12651637.17</v>
      </c>
    </row>
    <row r="1563" spans="2:3" x14ac:dyDescent="0.25">
      <c r="B1563" s="16" t="s">
        <v>3340</v>
      </c>
      <c r="C1563" s="6">
        <v>88840770.400000006</v>
      </c>
    </row>
    <row r="1564" spans="2:3" x14ac:dyDescent="0.25">
      <c r="B1564" s="16" t="s">
        <v>3341</v>
      </c>
      <c r="C1564" s="6">
        <v>356630203.80000001</v>
      </c>
    </row>
    <row r="1565" spans="2:3" x14ac:dyDescent="0.25">
      <c r="B1565" s="16" t="s">
        <v>2988</v>
      </c>
      <c r="C1565" s="6">
        <v>81753858.379999995</v>
      </c>
    </row>
    <row r="1566" spans="2:3" x14ac:dyDescent="0.25">
      <c r="B1566" s="16" t="s">
        <v>2974</v>
      </c>
      <c r="C1566" s="6">
        <v>46656681.18</v>
      </c>
    </row>
    <row r="1567" spans="2:3" x14ac:dyDescent="0.25">
      <c r="B1567" s="16" t="s">
        <v>3342</v>
      </c>
      <c r="C1567" s="6">
        <v>588331508.83000004</v>
      </c>
    </row>
    <row r="1568" spans="2:3" x14ac:dyDescent="0.25">
      <c r="B1568" s="16" t="s">
        <v>3278</v>
      </c>
      <c r="C1568" s="6">
        <v>24066475.629999999</v>
      </c>
    </row>
    <row r="1569" spans="2:3" x14ac:dyDescent="0.25">
      <c r="B1569" s="16" t="s">
        <v>3343</v>
      </c>
      <c r="C1569" s="6">
        <v>368361187.25999999</v>
      </c>
    </row>
    <row r="1570" spans="2:3" x14ac:dyDescent="0.25">
      <c r="B1570" s="16" t="s">
        <v>3344</v>
      </c>
      <c r="C1570" s="6">
        <v>696437.5</v>
      </c>
    </row>
    <row r="1571" spans="2:3" x14ac:dyDescent="0.25">
      <c r="B1571" s="16" t="s">
        <v>3345</v>
      </c>
      <c r="C1571" s="6">
        <v>576043258.35000002</v>
      </c>
    </row>
    <row r="1572" spans="2:3" x14ac:dyDescent="0.25">
      <c r="B1572" s="16" t="s">
        <v>3193</v>
      </c>
      <c r="C1572" s="6">
        <v>31454161.280000001</v>
      </c>
    </row>
    <row r="1573" spans="2:3" x14ac:dyDescent="0.25">
      <c r="B1573" s="16" t="s">
        <v>2803</v>
      </c>
      <c r="C1573" s="6">
        <v>2766076622.8499999</v>
      </c>
    </row>
    <row r="1574" spans="2:3" x14ac:dyDescent="0.25">
      <c r="B1574" s="16" t="s">
        <v>2787</v>
      </c>
      <c r="C1574" s="6">
        <v>9069872.5899999999</v>
      </c>
    </row>
    <row r="1575" spans="2:3" x14ac:dyDescent="0.25">
      <c r="B1575" s="16" t="s">
        <v>3346</v>
      </c>
      <c r="C1575" s="6">
        <v>187750969.00999999</v>
      </c>
    </row>
    <row r="1576" spans="2:3" x14ac:dyDescent="0.25">
      <c r="B1576" s="16" t="s">
        <v>2804</v>
      </c>
      <c r="C1576" s="6">
        <v>1159543976.6300001</v>
      </c>
    </row>
    <row r="1577" spans="2:3" x14ac:dyDescent="0.25">
      <c r="B1577" s="16" t="s">
        <v>2794</v>
      </c>
      <c r="C1577" s="6">
        <v>135190347.25999999</v>
      </c>
    </row>
    <row r="1578" spans="2:3" x14ac:dyDescent="0.25">
      <c r="B1578" s="16" t="s">
        <v>3347</v>
      </c>
      <c r="C1578" s="6">
        <v>373211278.98000002</v>
      </c>
    </row>
    <row r="1579" spans="2:3" x14ac:dyDescent="0.25">
      <c r="B1579" s="16" t="s">
        <v>3348</v>
      </c>
      <c r="C1579" s="6">
        <v>232100767.08000001</v>
      </c>
    </row>
    <row r="1580" spans="2:3" x14ac:dyDescent="0.25">
      <c r="B1580" s="16" t="s">
        <v>3217</v>
      </c>
      <c r="C1580" s="6">
        <v>10076900.92</v>
      </c>
    </row>
    <row r="1581" spans="2:3" x14ac:dyDescent="0.25">
      <c r="B1581" s="16" t="s">
        <v>3349</v>
      </c>
      <c r="C1581" s="6">
        <v>93132477.569999993</v>
      </c>
    </row>
    <row r="1582" spans="2:3" x14ac:dyDescent="0.25">
      <c r="B1582" s="16" t="s">
        <v>3279</v>
      </c>
      <c r="C1582" s="6">
        <v>35906085.270000003</v>
      </c>
    </row>
    <row r="1583" spans="2:3" x14ac:dyDescent="0.25">
      <c r="B1583" s="16" t="s">
        <v>2805</v>
      </c>
      <c r="C1583" s="6">
        <v>561928261.22000003</v>
      </c>
    </row>
    <row r="1584" spans="2:3" x14ac:dyDescent="0.25">
      <c r="B1584" s="16" t="s">
        <v>2793</v>
      </c>
      <c r="C1584" s="6">
        <v>24049755</v>
      </c>
    </row>
    <row r="1585" spans="2:3" x14ac:dyDescent="0.25">
      <c r="B1585" s="16" t="s">
        <v>2806</v>
      </c>
      <c r="C1585" s="6">
        <v>3263475070.9400001</v>
      </c>
    </row>
    <row r="1586" spans="2:3" x14ac:dyDescent="0.25">
      <c r="B1586" s="16" t="s">
        <v>2788</v>
      </c>
      <c r="C1586" s="6">
        <v>439944055.88</v>
      </c>
    </row>
    <row r="1587" spans="2:3" x14ac:dyDescent="0.25">
      <c r="B1587" s="16" t="s">
        <v>3350</v>
      </c>
      <c r="C1587" s="6">
        <v>530595265.60000002</v>
      </c>
    </row>
    <row r="1588" spans="2:3" x14ac:dyDescent="0.25">
      <c r="B1588" s="16" t="s">
        <v>3351</v>
      </c>
      <c r="C1588" s="6">
        <v>283118542.35000002</v>
      </c>
    </row>
    <row r="1589" spans="2:3" x14ac:dyDescent="0.25">
      <c r="B1589" s="16" t="s">
        <v>3287</v>
      </c>
      <c r="C1589" s="6">
        <v>35338026.450000003</v>
      </c>
    </row>
    <row r="1590" spans="2:3" x14ac:dyDescent="0.25">
      <c r="B1590" s="16" t="s">
        <v>3352</v>
      </c>
      <c r="C1590" s="6">
        <v>261609381</v>
      </c>
    </row>
    <row r="1591" spans="2:3" x14ac:dyDescent="0.25">
      <c r="B1591" s="16" t="s">
        <v>3353</v>
      </c>
      <c r="C1591" s="6">
        <v>48011800.82</v>
      </c>
    </row>
    <row r="1592" spans="2:3" x14ac:dyDescent="0.25">
      <c r="B1592" s="16" t="s">
        <v>3150</v>
      </c>
      <c r="C1592" s="6">
        <v>44509355.369999997</v>
      </c>
    </row>
    <row r="1593" spans="2:3" x14ac:dyDescent="0.25">
      <c r="B1593" s="16" t="s">
        <v>3354</v>
      </c>
      <c r="C1593" s="6">
        <v>319703127.25</v>
      </c>
    </row>
    <row r="1594" spans="2:3" x14ac:dyDescent="0.25">
      <c r="B1594" s="16" t="s">
        <v>3355</v>
      </c>
      <c r="C1594" s="6">
        <v>25322610.329999998</v>
      </c>
    </row>
    <row r="1595" spans="2:3" x14ac:dyDescent="0.25">
      <c r="B1595" s="16" t="s">
        <v>3356</v>
      </c>
      <c r="C1595" s="6">
        <v>770750215.88</v>
      </c>
    </row>
    <row r="1596" spans="2:3" x14ac:dyDescent="0.25">
      <c r="B1596" s="16" t="s">
        <v>3257</v>
      </c>
      <c r="C1596" s="6">
        <v>54055947.469999999</v>
      </c>
    </row>
    <row r="1597" spans="2:3" x14ac:dyDescent="0.25">
      <c r="B1597" s="16" t="s">
        <v>3357</v>
      </c>
      <c r="C1597" s="6">
        <v>353106904.80000001</v>
      </c>
    </row>
    <row r="1598" spans="2:3" x14ac:dyDescent="0.25">
      <c r="B1598" s="16" t="s">
        <v>3224</v>
      </c>
      <c r="C1598" s="6">
        <v>142461218.28999999</v>
      </c>
    </row>
    <row r="1599" spans="2:3" x14ac:dyDescent="0.25">
      <c r="B1599" s="16" t="s">
        <v>3358</v>
      </c>
      <c r="C1599" s="6">
        <v>341018853.89999998</v>
      </c>
    </row>
    <row r="1600" spans="2:3" x14ac:dyDescent="0.25">
      <c r="B1600" s="16" t="s">
        <v>3259</v>
      </c>
      <c r="C1600" s="6">
        <v>1411730.91</v>
      </c>
    </row>
    <row r="1601" spans="2:3" x14ac:dyDescent="0.25">
      <c r="B1601" s="16" t="s">
        <v>3359</v>
      </c>
      <c r="C1601" s="6">
        <v>1401866665.7</v>
      </c>
    </row>
    <row r="1602" spans="2:3" x14ac:dyDescent="0.25">
      <c r="B1602" s="16" t="s">
        <v>3360</v>
      </c>
      <c r="C1602" s="6">
        <v>231279050.90000001</v>
      </c>
    </row>
    <row r="1603" spans="2:3" x14ac:dyDescent="0.25">
      <c r="B1603" s="16" t="s">
        <v>3361</v>
      </c>
      <c r="C1603" s="6">
        <v>1153880445.4400001</v>
      </c>
    </row>
    <row r="1604" spans="2:3" x14ac:dyDescent="0.25">
      <c r="B1604" s="16" t="s">
        <v>3181</v>
      </c>
      <c r="C1604" s="6">
        <v>304728170.13</v>
      </c>
    </row>
    <row r="1605" spans="2:3" x14ac:dyDescent="0.25">
      <c r="B1605" s="16" t="s">
        <v>2989</v>
      </c>
      <c r="C1605" s="6">
        <v>326709633.56</v>
      </c>
    </row>
    <row r="1606" spans="2:3" x14ac:dyDescent="0.25">
      <c r="B1606" s="16" t="s">
        <v>2971</v>
      </c>
      <c r="C1606" s="6">
        <v>43063888.539999999</v>
      </c>
    </row>
    <row r="1607" spans="2:3" x14ac:dyDescent="0.25">
      <c r="B1607" s="16" t="s">
        <v>3362</v>
      </c>
      <c r="C1607" s="6">
        <v>67777537.489999995</v>
      </c>
    </row>
    <row r="1608" spans="2:3" x14ac:dyDescent="0.25">
      <c r="B1608" s="16" t="s">
        <v>2990</v>
      </c>
      <c r="C1608" s="6">
        <v>953410374.07000005</v>
      </c>
    </row>
    <row r="1609" spans="2:3" x14ac:dyDescent="0.25">
      <c r="B1609" s="16" t="s">
        <v>2964</v>
      </c>
      <c r="C1609" s="6">
        <v>37224619.399999999</v>
      </c>
    </row>
    <row r="1610" spans="2:3" x14ac:dyDescent="0.25">
      <c r="B1610" s="16" t="s">
        <v>3363</v>
      </c>
      <c r="C1610" s="6">
        <v>36796485.119999997</v>
      </c>
    </row>
    <row r="1611" spans="2:3" x14ac:dyDescent="0.25">
      <c r="B1611" s="16" t="s">
        <v>2894</v>
      </c>
      <c r="C1611" s="6">
        <v>1000029114.22</v>
      </c>
    </row>
    <row r="1612" spans="2:3" x14ac:dyDescent="0.25">
      <c r="B1612" s="16" t="s">
        <v>2885</v>
      </c>
      <c r="C1612" s="6">
        <v>14881740.73</v>
      </c>
    </row>
    <row r="1613" spans="2:3" x14ac:dyDescent="0.25">
      <c r="B1613" s="16" t="s">
        <v>3364</v>
      </c>
      <c r="C1613" s="6">
        <v>154236000.62</v>
      </c>
    </row>
    <row r="1614" spans="2:3" x14ac:dyDescent="0.25">
      <c r="B1614" s="16" t="s">
        <v>3174</v>
      </c>
      <c r="C1614" s="6">
        <v>184816574.58000001</v>
      </c>
    </row>
    <row r="1615" spans="2:3" x14ac:dyDescent="0.25">
      <c r="B1615" s="16" t="s">
        <v>3365</v>
      </c>
      <c r="C1615" s="6">
        <v>1115920471.4000001</v>
      </c>
    </row>
    <row r="1616" spans="2:3" x14ac:dyDescent="0.25">
      <c r="B1616" s="16" t="s">
        <v>3366</v>
      </c>
      <c r="C1616" s="6">
        <v>189515032.19</v>
      </c>
    </row>
    <row r="1617" spans="2:3" x14ac:dyDescent="0.25">
      <c r="B1617" s="16" t="s">
        <v>3171</v>
      </c>
      <c r="C1617" s="6">
        <v>2762775</v>
      </c>
    </row>
    <row r="1618" spans="2:3" x14ac:dyDescent="0.25">
      <c r="B1618" s="16" t="s">
        <v>2991</v>
      </c>
      <c r="C1618" s="6">
        <v>779778822.67999995</v>
      </c>
    </row>
    <row r="1619" spans="2:3" x14ac:dyDescent="0.25">
      <c r="B1619" s="16" t="s">
        <v>2976</v>
      </c>
      <c r="C1619" s="6">
        <v>600163731.04999995</v>
      </c>
    </row>
    <row r="1620" spans="2:3" x14ac:dyDescent="0.25">
      <c r="B1620" s="16" t="s">
        <v>3367</v>
      </c>
      <c r="C1620" s="6">
        <v>11722120.65</v>
      </c>
    </row>
    <row r="1621" spans="2:3" x14ac:dyDescent="0.25">
      <c r="B1621" s="16" t="s">
        <v>3248</v>
      </c>
      <c r="C1621" s="6">
        <v>13590806.689999999</v>
      </c>
    </row>
    <row r="1622" spans="2:3" x14ac:dyDescent="0.25">
      <c r="B1622" s="16" t="s">
        <v>3368</v>
      </c>
      <c r="C1622" s="6">
        <v>38473709.979999997</v>
      </c>
    </row>
    <row r="1623" spans="2:3" x14ac:dyDescent="0.25">
      <c r="B1623" s="16" t="s">
        <v>2807</v>
      </c>
      <c r="C1623" s="6">
        <v>941919734.75999999</v>
      </c>
    </row>
    <row r="1624" spans="2:3" x14ac:dyDescent="0.25">
      <c r="B1624" s="16" t="s">
        <v>2790</v>
      </c>
      <c r="C1624" s="6">
        <v>289824183.43000001</v>
      </c>
    </row>
    <row r="1625" spans="2:3" x14ac:dyDescent="0.25">
      <c r="B1625" s="16" t="s">
        <v>3369</v>
      </c>
      <c r="C1625" s="6">
        <v>154607355.44</v>
      </c>
    </row>
    <row r="1626" spans="2:3" x14ac:dyDescent="0.25">
      <c r="B1626" s="16" t="s">
        <v>3175</v>
      </c>
      <c r="C1626" s="6">
        <v>19212600.829999998</v>
      </c>
    </row>
    <row r="1627" spans="2:3" x14ac:dyDescent="0.25">
      <c r="B1627" s="16" t="s">
        <v>3370</v>
      </c>
      <c r="C1627" s="6">
        <v>24215308.600000001</v>
      </c>
    </row>
    <row r="1628" spans="2:3" x14ac:dyDescent="0.25">
      <c r="B1628" s="16" t="s">
        <v>3237</v>
      </c>
      <c r="C1628" s="6">
        <v>1138000</v>
      </c>
    </row>
    <row r="1629" spans="2:3" x14ac:dyDescent="0.25">
      <c r="B1629" s="16" t="s">
        <v>3371</v>
      </c>
      <c r="C1629" s="6">
        <v>224420204.11000001</v>
      </c>
    </row>
    <row r="1630" spans="2:3" x14ac:dyDescent="0.25">
      <c r="B1630" s="16" t="s">
        <v>3372</v>
      </c>
      <c r="C1630" s="6">
        <v>538265775.38</v>
      </c>
    </row>
    <row r="1631" spans="2:3" x14ac:dyDescent="0.25">
      <c r="B1631" s="16" t="s">
        <v>3154</v>
      </c>
      <c r="C1631" s="6">
        <v>204082311.66999999</v>
      </c>
    </row>
    <row r="1632" spans="2:3" x14ac:dyDescent="0.25">
      <c r="B1632" s="16" t="s">
        <v>3373</v>
      </c>
      <c r="C1632" s="6">
        <v>286276596.39999998</v>
      </c>
    </row>
    <row r="1633" spans="2:3" x14ac:dyDescent="0.25">
      <c r="B1633" s="16" t="s">
        <v>3196</v>
      </c>
      <c r="C1633" s="6">
        <v>230890013.75999999</v>
      </c>
    </row>
    <row r="1634" spans="2:3" x14ac:dyDescent="0.25">
      <c r="B1634" s="16" t="s">
        <v>2992</v>
      </c>
      <c r="C1634" s="6">
        <v>147076020.22999999</v>
      </c>
    </row>
    <row r="1635" spans="2:3" x14ac:dyDescent="0.25">
      <c r="B1635" s="16" t="s">
        <v>3374</v>
      </c>
      <c r="C1635" s="6">
        <v>244602898.80000001</v>
      </c>
    </row>
    <row r="1636" spans="2:3" x14ac:dyDescent="0.25">
      <c r="B1636" s="16" t="s">
        <v>3375</v>
      </c>
      <c r="C1636" s="6">
        <v>262485018.38999999</v>
      </c>
    </row>
    <row r="1637" spans="2:3" x14ac:dyDescent="0.25">
      <c r="B1637" s="16" t="s">
        <v>2808</v>
      </c>
      <c r="C1637" s="6">
        <v>780263731.75999999</v>
      </c>
    </row>
    <row r="1638" spans="2:3" x14ac:dyDescent="0.25">
      <c r="B1638" s="16" t="s">
        <v>2795</v>
      </c>
      <c r="C1638" s="6">
        <v>280774943</v>
      </c>
    </row>
    <row r="1639" spans="2:3" x14ac:dyDescent="0.25">
      <c r="B1639" s="16" t="s">
        <v>3376</v>
      </c>
      <c r="C1639" s="6">
        <v>145241989.75</v>
      </c>
    </row>
    <row r="1640" spans="2:3" x14ac:dyDescent="0.25">
      <c r="B1640" s="16" t="s">
        <v>3261</v>
      </c>
      <c r="C1640" s="6">
        <v>7896364.6399999997</v>
      </c>
    </row>
    <row r="1641" spans="2:3" x14ac:dyDescent="0.25">
      <c r="B1641" s="16" t="s">
        <v>3377</v>
      </c>
      <c r="C1641" s="6">
        <v>116873859.92</v>
      </c>
    </row>
    <row r="1642" spans="2:3" x14ac:dyDescent="0.25">
      <c r="B1642" s="16" t="s">
        <v>3378</v>
      </c>
      <c r="C1642" s="6">
        <v>89981664.590000004</v>
      </c>
    </row>
    <row r="1643" spans="2:3" x14ac:dyDescent="0.25">
      <c r="B1643" s="16" t="s">
        <v>3161</v>
      </c>
      <c r="C1643" s="6">
        <v>4878864.38</v>
      </c>
    </row>
    <row r="1644" spans="2:3" x14ac:dyDescent="0.25">
      <c r="B1644" s="16" t="s">
        <v>3379</v>
      </c>
      <c r="C1644" s="6">
        <v>35355789.990000002</v>
      </c>
    </row>
    <row r="1645" spans="2:3" x14ac:dyDescent="0.25">
      <c r="B1645" s="16" t="s">
        <v>3380</v>
      </c>
      <c r="C1645" s="6">
        <v>945747401.20000005</v>
      </c>
    </row>
    <row r="1646" spans="2:3" x14ac:dyDescent="0.25">
      <c r="B1646" s="16" t="s">
        <v>3280</v>
      </c>
      <c r="C1646" s="6">
        <v>153580745.63999999</v>
      </c>
    </row>
    <row r="1647" spans="2:3" x14ac:dyDescent="0.25">
      <c r="B1647" s="16" t="s">
        <v>3381</v>
      </c>
      <c r="C1647" s="6">
        <v>616974645.92999995</v>
      </c>
    </row>
    <row r="1648" spans="2:3" x14ac:dyDescent="0.25">
      <c r="B1648" s="16" t="s">
        <v>3382</v>
      </c>
      <c r="C1648" s="6">
        <v>1092821045.46</v>
      </c>
    </row>
    <row r="1649" spans="2:3" x14ac:dyDescent="0.25">
      <c r="B1649" s="16" t="s">
        <v>3383</v>
      </c>
      <c r="C1649" s="6">
        <v>363417599.81999999</v>
      </c>
    </row>
    <row r="1650" spans="2:3" x14ac:dyDescent="0.25">
      <c r="B1650" s="16" t="s">
        <v>2993</v>
      </c>
      <c r="C1650" s="6">
        <v>75263548.5</v>
      </c>
    </row>
    <row r="1651" spans="2:3" x14ac:dyDescent="0.25">
      <c r="B1651" s="16" t="s">
        <v>3384</v>
      </c>
      <c r="C1651" s="6">
        <v>729657593.98000002</v>
      </c>
    </row>
    <row r="1652" spans="2:3" x14ac:dyDescent="0.25">
      <c r="B1652" s="16" t="s">
        <v>1352</v>
      </c>
      <c r="C1652" s="6">
        <v>43949683.850000001</v>
      </c>
    </row>
    <row r="1653" spans="2:3" x14ac:dyDescent="0.25">
      <c r="B1653" s="16" t="s">
        <v>3385</v>
      </c>
      <c r="C1653" s="6">
        <v>524120058.51999998</v>
      </c>
    </row>
    <row r="1654" spans="2:3" x14ac:dyDescent="0.25">
      <c r="B1654" s="16" t="s">
        <v>3386</v>
      </c>
      <c r="C1654" s="6">
        <v>246159328.58000001</v>
      </c>
    </row>
    <row r="1655" spans="2:3" x14ac:dyDescent="0.25">
      <c r="B1655" s="16" t="s">
        <v>3212</v>
      </c>
      <c r="C1655" s="6">
        <v>5595170.75</v>
      </c>
    </row>
    <row r="1656" spans="2:3" x14ac:dyDescent="0.25">
      <c r="B1656" s="16" t="s">
        <v>3387</v>
      </c>
      <c r="C1656" s="6">
        <v>951435220.40999997</v>
      </c>
    </row>
    <row r="1657" spans="2:3" x14ac:dyDescent="0.25">
      <c r="B1657" s="16" t="s">
        <v>3183</v>
      </c>
      <c r="C1657" s="6">
        <v>162381655.28999999</v>
      </c>
    </row>
    <row r="1658" spans="2:3" x14ac:dyDescent="0.25">
      <c r="B1658" s="16" t="s">
        <v>2825</v>
      </c>
      <c r="C1658" s="6">
        <v>665212532.37</v>
      </c>
    </row>
    <row r="1659" spans="2:3" x14ac:dyDescent="0.25">
      <c r="B1659" s="16" t="s">
        <v>3198</v>
      </c>
      <c r="C1659" s="6">
        <v>30588030.359999999</v>
      </c>
    </row>
    <row r="1660" spans="2:3" x14ac:dyDescent="0.25">
      <c r="B1660" s="16" t="s">
        <v>3388</v>
      </c>
      <c r="C1660" s="6">
        <v>1003710563.26</v>
      </c>
    </row>
    <row r="1661" spans="2:3" x14ac:dyDescent="0.25">
      <c r="B1661" s="16" t="s">
        <v>3250</v>
      </c>
      <c r="C1661" s="6">
        <v>36491920.020000003</v>
      </c>
    </row>
    <row r="1662" spans="2:3" x14ac:dyDescent="0.25">
      <c r="B1662" s="16" t="s">
        <v>3389</v>
      </c>
      <c r="C1662" s="6">
        <v>770115802.42999995</v>
      </c>
    </row>
    <row r="1663" spans="2:3" x14ac:dyDescent="0.25">
      <c r="B1663" s="16" t="s">
        <v>3239</v>
      </c>
      <c r="C1663" s="6">
        <v>117774982.98</v>
      </c>
    </row>
    <row r="1664" spans="2:3" x14ac:dyDescent="0.25">
      <c r="B1664" s="16" t="s">
        <v>3390</v>
      </c>
      <c r="C1664" s="6">
        <v>492263467.25999999</v>
      </c>
    </row>
    <row r="1665" spans="2:3" x14ac:dyDescent="0.25">
      <c r="B1665" s="16" t="s">
        <v>3391</v>
      </c>
      <c r="C1665" s="6">
        <v>976249088.58000004</v>
      </c>
    </row>
    <row r="1666" spans="2:3" x14ac:dyDescent="0.25">
      <c r="B1666" s="16" t="s">
        <v>2994</v>
      </c>
      <c r="C1666" s="6">
        <v>1333398780.9100001</v>
      </c>
    </row>
    <row r="1667" spans="2:3" x14ac:dyDescent="0.25">
      <c r="B1667" s="16" t="s">
        <v>1353</v>
      </c>
      <c r="C1667" s="6">
        <v>636910708.76999998</v>
      </c>
    </row>
    <row r="1668" spans="2:3" x14ac:dyDescent="0.25">
      <c r="B1668" s="16" t="s">
        <v>1349</v>
      </c>
      <c r="C1668" s="6">
        <v>15685197.199999999</v>
      </c>
    </row>
    <row r="1669" spans="2:3" x14ac:dyDescent="0.25">
      <c r="B1669" s="16" t="s">
        <v>3392</v>
      </c>
      <c r="C1669" s="6">
        <v>719614740.94000006</v>
      </c>
    </row>
    <row r="1670" spans="2:3" x14ac:dyDescent="0.25">
      <c r="B1670" s="16" t="s">
        <v>3164</v>
      </c>
      <c r="C1670" s="6">
        <v>42827973.270000003</v>
      </c>
    </row>
    <row r="1671" spans="2:3" x14ac:dyDescent="0.25">
      <c r="B1671" s="16" t="s">
        <v>3393</v>
      </c>
      <c r="C1671" s="6">
        <v>958376588.75</v>
      </c>
    </row>
    <row r="1672" spans="2:3" x14ac:dyDescent="0.25">
      <c r="B1672" s="16" t="s">
        <v>3165</v>
      </c>
      <c r="C1672" s="6">
        <v>30492312.48</v>
      </c>
    </row>
    <row r="1673" spans="2:3" x14ac:dyDescent="0.25">
      <c r="B1673" s="16" t="s">
        <v>3394</v>
      </c>
      <c r="C1673" s="6">
        <v>807029581.39999998</v>
      </c>
    </row>
    <row r="1674" spans="2:3" x14ac:dyDescent="0.25">
      <c r="B1674" s="16" t="s">
        <v>2995</v>
      </c>
      <c r="C1674" s="6">
        <v>1594397702.95</v>
      </c>
    </row>
    <row r="1675" spans="2:3" x14ac:dyDescent="0.25">
      <c r="B1675" s="16" t="s">
        <v>2978</v>
      </c>
      <c r="C1675" s="6">
        <v>86489213.239999995</v>
      </c>
    </row>
    <row r="1676" spans="2:3" x14ac:dyDescent="0.25">
      <c r="B1676" s="16" t="s">
        <v>3395</v>
      </c>
      <c r="C1676" s="6">
        <v>299578050.22000003</v>
      </c>
    </row>
    <row r="1677" spans="2:3" x14ac:dyDescent="0.25">
      <c r="B1677" s="16" t="s">
        <v>3284</v>
      </c>
      <c r="C1677" s="6">
        <v>5349249.2300000004</v>
      </c>
    </row>
    <row r="1678" spans="2:3" x14ac:dyDescent="0.25">
      <c r="B1678" s="16" t="s">
        <v>2809</v>
      </c>
      <c r="C1678" s="6">
        <v>335053927</v>
      </c>
    </row>
    <row r="1679" spans="2:3" x14ac:dyDescent="0.25">
      <c r="B1679" s="16" t="s">
        <v>2797</v>
      </c>
      <c r="C1679" s="6">
        <v>37495987.810000002</v>
      </c>
    </row>
    <row r="1680" spans="2:3" x14ac:dyDescent="0.25">
      <c r="B1680" s="16" t="s">
        <v>3396</v>
      </c>
      <c r="C1680" s="6">
        <v>69524481.25</v>
      </c>
    </row>
    <row r="1681" spans="2:3" x14ac:dyDescent="0.25">
      <c r="B1681" s="16" t="s">
        <v>3397</v>
      </c>
      <c r="C1681" s="6">
        <v>1185716797.6800001</v>
      </c>
    </row>
    <row r="1682" spans="2:3" x14ac:dyDescent="0.25">
      <c r="B1682" s="16" t="s">
        <v>3213</v>
      </c>
      <c r="C1682" s="6">
        <v>83400979.340000004</v>
      </c>
    </row>
    <row r="1683" spans="2:3" x14ac:dyDescent="0.25">
      <c r="B1683" s="16" t="s">
        <v>2996</v>
      </c>
      <c r="C1683" s="6">
        <v>530803122.26999998</v>
      </c>
    </row>
    <row r="1684" spans="2:3" x14ac:dyDescent="0.25">
      <c r="B1684" s="16" t="s">
        <v>2965</v>
      </c>
      <c r="C1684" s="6">
        <v>521293022.97000003</v>
      </c>
    </row>
    <row r="1685" spans="2:3" x14ac:dyDescent="0.25">
      <c r="B1685" s="16" t="s">
        <v>3398</v>
      </c>
      <c r="C1685" s="6">
        <v>507343596.24000001</v>
      </c>
    </row>
    <row r="1686" spans="2:3" x14ac:dyDescent="0.25">
      <c r="B1686" s="16" t="s">
        <v>3149</v>
      </c>
      <c r="C1686" s="6">
        <v>81625208.260000005</v>
      </c>
    </row>
    <row r="1687" spans="2:3" x14ac:dyDescent="0.25">
      <c r="B1687" s="16" t="s">
        <v>793</v>
      </c>
      <c r="C1687" s="6">
        <v>2327226641.23</v>
      </c>
    </row>
    <row r="1688" spans="2:3" x14ac:dyDescent="0.25">
      <c r="B1688" s="16" t="s">
        <v>792</v>
      </c>
      <c r="C1688" s="6">
        <v>18815279.800000001</v>
      </c>
    </row>
    <row r="1689" spans="2:3" x14ac:dyDescent="0.25">
      <c r="B1689" s="16" t="s">
        <v>3399</v>
      </c>
      <c r="C1689" s="6">
        <v>964601291.40999997</v>
      </c>
    </row>
    <row r="1690" spans="2:3" x14ac:dyDescent="0.25">
      <c r="B1690" s="16" t="s">
        <v>3400</v>
      </c>
      <c r="C1690" s="6">
        <v>922600</v>
      </c>
    </row>
    <row r="1691" spans="2:3" x14ac:dyDescent="0.25">
      <c r="B1691" s="16" t="s">
        <v>3401</v>
      </c>
      <c r="C1691" s="6">
        <v>203942129.31999999</v>
      </c>
    </row>
    <row r="1692" spans="2:3" x14ac:dyDescent="0.25">
      <c r="B1692" s="16" t="s">
        <v>3402</v>
      </c>
      <c r="C1692" s="6">
        <v>281221495.10000002</v>
      </c>
    </row>
    <row r="1693" spans="2:3" x14ac:dyDescent="0.25">
      <c r="B1693" s="16" t="s">
        <v>3403</v>
      </c>
      <c r="C1693" s="6">
        <v>15609990.279999999</v>
      </c>
    </row>
    <row r="1694" spans="2:3" x14ac:dyDescent="0.25">
      <c r="B1694" s="16" t="s">
        <v>3404</v>
      </c>
      <c r="C1694" s="6">
        <v>217064450.75</v>
      </c>
    </row>
    <row r="1695" spans="2:3" x14ac:dyDescent="0.25">
      <c r="B1695" s="16" t="s">
        <v>3241</v>
      </c>
      <c r="C1695" s="6">
        <v>13829328.800000001</v>
      </c>
    </row>
    <row r="1696" spans="2:3" x14ac:dyDescent="0.25">
      <c r="B1696" s="16" t="s">
        <v>2895</v>
      </c>
      <c r="C1696" s="6">
        <v>2356535560.0100002</v>
      </c>
    </row>
    <row r="1697" spans="2:3" x14ac:dyDescent="0.25">
      <c r="B1697" s="16" t="s">
        <v>2896</v>
      </c>
      <c r="C1697" s="6">
        <v>242723020.94999999</v>
      </c>
    </row>
    <row r="1698" spans="2:3" x14ac:dyDescent="0.25">
      <c r="B1698" s="16" t="s">
        <v>2997</v>
      </c>
      <c r="C1698" s="6">
        <v>107254501.31999999</v>
      </c>
    </row>
    <row r="1699" spans="2:3" x14ac:dyDescent="0.25">
      <c r="B1699" s="16" t="s">
        <v>2968</v>
      </c>
      <c r="C1699" s="6">
        <v>25507428.329999998</v>
      </c>
    </row>
    <row r="1700" spans="2:3" x14ac:dyDescent="0.25">
      <c r="B1700" s="16" t="s">
        <v>2998</v>
      </c>
      <c r="C1700" s="6">
        <v>1592054017.28</v>
      </c>
    </row>
    <row r="1701" spans="2:3" x14ac:dyDescent="0.25">
      <c r="B1701" s="16" t="s">
        <v>2975</v>
      </c>
      <c r="C1701" s="6">
        <v>7315421.4100000001</v>
      </c>
    </row>
    <row r="1702" spans="2:3" x14ac:dyDescent="0.25">
      <c r="B1702" s="16" t="s">
        <v>2999</v>
      </c>
      <c r="C1702" s="6">
        <v>720906189.29999995</v>
      </c>
    </row>
    <row r="1703" spans="2:3" x14ac:dyDescent="0.25">
      <c r="B1703" s="16" t="s">
        <v>2966</v>
      </c>
      <c r="C1703" s="6">
        <v>88718864.489999995</v>
      </c>
    </row>
    <row r="1704" spans="2:3" x14ac:dyDescent="0.25">
      <c r="B1704" s="16" t="s">
        <v>3000</v>
      </c>
      <c r="C1704" s="6">
        <v>113981401.8</v>
      </c>
    </row>
    <row r="1705" spans="2:3" x14ac:dyDescent="0.25">
      <c r="B1705" s="16" t="s">
        <v>2972</v>
      </c>
      <c r="C1705" s="6">
        <v>20017110.239999998</v>
      </c>
    </row>
    <row r="1706" spans="2:3" x14ac:dyDescent="0.25">
      <c r="B1706" s="16" t="s">
        <v>3405</v>
      </c>
      <c r="C1706" s="6">
        <v>735120150.97000003</v>
      </c>
    </row>
    <row r="1707" spans="2:3" x14ac:dyDescent="0.25">
      <c r="B1707" s="16" t="s">
        <v>3226</v>
      </c>
      <c r="C1707" s="6">
        <v>22088217.109999999</v>
      </c>
    </row>
    <row r="1708" spans="2:3" x14ac:dyDescent="0.25">
      <c r="B1708" s="16" t="s">
        <v>2810</v>
      </c>
      <c r="C1708" s="6">
        <v>116068443.79000001</v>
      </c>
    </row>
    <row r="1709" spans="2:3" x14ac:dyDescent="0.25">
      <c r="B1709" s="16" t="s">
        <v>2789</v>
      </c>
      <c r="C1709" s="6">
        <v>8664337.5399999991</v>
      </c>
    </row>
    <row r="1710" spans="2:3" x14ac:dyDescent="0.25">
      <c r="B1710" s="16" t="s">
        <v>3406</v>
      </c>
      <c r="C1710" s="6">
        <v>101496384.45</v>
      </c>
    </row>
    <row r="1711" spans="2:3" x14ac:dyDescent="0.25">
      <c r="B1711" s="16" t="s">
        <v>3407</v>
      </c>
      <c r="C1711" s="6">
        <v>562415533.86000001</v>
      </c>
    </row>
    <row r="1712" spans="2:3" x14ac:dyDescent="0.25">
      <c r="B1712" s="16" t="s">
        <v>3155</v>
      </c>
      <c r="C1712" s="6">
        <v>56839009.75</v>
      </c>
    </row>
    <row r="1713" spans="2:3" x14ac:dyDescent="0.25">
      <c r="B1713" s="16" t="s">
        <v>3227</v>
      </c>
      <c r="C1713" s="6">
        <v>11776898.560000001</v>
      </c>
    </row>
    <row r="1714" spans="2:3" x14ac:dyDescent="0.25">
      <c r="B1714" s="16" t="s">
        <v>3408</v>
      </c>
      <c r="C1714" s="6">
        <v>10929685</v>
      </c>
    </row>
    <row r="1715" spans="2:3" x14ac:dyDescent="0.25">
      <c r="B1715" s="16" t="s">
        <v>3409</v>
      </c>
      <c r="C1715" s="6">
        <v>317330441.94999999</v>
      </c>
    </row>
    <row r="1716" spans="2:3" x14ac:dyDescent="0.25">
      <c r="B1716" s="16" t="s">
        <v>3220</v>
      </c>
      <c r="C1716" s="6">
        <v>2177455.6800000002</v>
      </c>
    </row>
    <row r="1717" spans="2:3" x14ac:dyDescent="0.25">
      <c r="B1717" s="16" t="s">
        <v>3001</v>
      </c>
      <c r="C1717" s="6">
        <v>169885732.94</v>
      </c>
    </row>
    <row r="1718" spans="2:3" x14ac:dyDescent="0.25">
      <c r="B1718" s="16" t="s">
        <v>2973</v>
      </c>
      <c r="C1718" s="6">
        <v>5463130.2300000004</v>
      </c>
    </row>
    <row r="1719" spans="2:3" x14ac:dyDescent="0.25">
      <c r="B1719" s="16" t="s">
        <v>2897</v>
      </c>
      <c r="C1719" s="6">
        <v>81937116.299999997</v>
      </c>
    </row>
    <row r="1720" spans="2:3" x14ac:dyDescent="0.25">
      <c r="B1720" s="16" t="s">
        <v>3410</v>
      </c>
      <c r="C1720" s="6">
        <v>1053143673.97</v>
      </c>
    </row>
    <row r="1721" spans="2:3" x14ac:dyDescent="0.25">
      <c r="B1721" s="16" t="s">
        <v>3163</v>
      </c>
      <c r="C1721" s="6">
        <v>1832544.22</v>
      </c>
    </row>
    <row r="1722" spans="2:3" x14ac:dyDescent="0.25">
      <c r="B1722" s="16" t="s">
        <v>3411</v>
      </c>
      <c r="C1722" s="6">
        <v>520276504</v>
      </c>
    </row>
    <row r="1723" spans="2:3" x14ac:dyDescent="0.25">
      <c r="B1723" s="16" t="s">
        <v>2766</v>
      </c>
      <c r="C1723" s="6">
        <v>623114365.44000006</v>
      </c>
    </row>
    <row r="1724" spans="2:3" x14ac:dyDescent="0.25">
      <c r="B1724" s="16" t="s">
        <v>2761</v>
      </c>
      <c r="C1724" s="6">
        <v>436524662.45999998</v>
      </c>
    </row>
    <row r="1725" spans="2:3" x14ac:dyDescent="0.25">
      <c r="B1725" s="16" t="s">
        <v>3412</v>
      </c>
      <c r="C1725" s="6">
        <v>460213658.10000002</v>
      </c>
    </row>
    <row r="1726" spans="2:3" x14ac:dyDescent="0.25">
      <c r="B1726" s="16" t="s">
        <v>3156</v>
      </c>
      <c r="C1726" s="6">
        <v>3567521.6</v>
      </c>
    </row>
    <row r="1727" spans="2:3" x14ac:dyDescent="0.25">
      <c r="B1727" s="16" t="s">
        <v>3413</v>
      </c>
      <c r="C1727" s="6">
        <v>1544930886</v>
      </c>
    </row>
    <row r="1728" spans="2:3" x14ac:dyDescent="0.25">
      <c r="B1728" s="16" t="s">
        <v>3274</v>
      </c>
      <c r="C1728" s="6">
        <v>1026291.32</v>
      </c>
    </row>
    <row r="1729" spans="2:7" x14ac:dyDescent="0.25">
      <c r="B1729" s="16" t="s">
        <v>3414</v>
      </c>
      <c r="C1729" s="6">
        <v>466283447.80000001</v>
      </c>
    </row>
    <row r="1730" spans="2:7" x14ac:dyDescent="0.25">
      <c r="B1730" s="16" t="s">
        <v>3232</v>
      </c>
      <c r="C1730" s="6">
        <v>1980220.27</v>
      </c>
    </row>
    <row r="1731" spans="2:7" x14ac:dyDescent="0.25">
      <c r="C1731" s="173">
        <f>SUM(C1452:C1730)</f>
        <v>102380056669.00006</v>
      </c>
    </row>
    <row r="1734" spans="2:7" x14ac:dyDescent="0.25">
      <c r="B1734" s="13" t="s">
        <v>171</v>
      </c>
      <c r="C1734" s="173">
        <f xml:space="preserve"> C1731-C1450</f>
        <v>-731509413.22994995</v>
      </c>
    </row>
    <row r="1736" spans="2:7" x14ac:dyDescent="0.25">
      <c r="B1736" s="13" t="s">
        <v>172</v>
      </c>
      <c r="C1736" s="23">
        <v>45322</v>
      </c>
      <c r="D1736" s="105"/>
      <c r="E1736" s="16"/>
      <c r="F1736" s="22"/>
    </row>
    <row r="1737" spans="2:7" x14ac:dyDescent="0.25">
      <c r="B1737" s="13" t="s">
        <v>159</v>
      </c>
      <c r="C1737" s="14" t="s">
        <v>160</v>
      </c>
      <c r="D1737" s="13" t="s">
        <v>161</v>
      </c>
      <c r="E1737" s="17" t="s">
        <v>162</v>
      </c>
      <c r="F1737" s="12" t="s">
        <v>163</v>
      </c>
      <c r="G1737" s="11"/>
    </row>
    <row r="1738" spans="2:7" x14ac:dyDescent="0.25">
      <c r="B1738" s="20" t="s">
        <v>149</v>
      </c>
      <c r="C1738" s="21" t="s">
        <v>149</v>
      </c>
      <c r="D1738" s="20" t="s">
        <v>149</v>
      </c>
      <c r="E1738" s="19" t="s">
        <v>149</v>
      </c>
      <c r="F1738" s="18" t="s">
        <v>149</v>
      </c>
    </row>
    <row r="1739" spans="2:7" x14ac:dyDescent="0.25">
      <c r="B1739" s="3" t="s">
        <v>164</v>
      </c>
    </row>
    <row r="1740" spans="2:7" x14ac:dyDescent="0.25">
      <c r="B1740" s="3"/>
    </row>
    <row r="1741" spans="2:7" x14ac:dyDescent="0.25">
      <c r="B1741" s="3" t="s">
        <v>165</v>
      </c>
    </row>
    <row r="1742" spans="2:7" x14ac:dyDescent="0.25">
      <c r="B1742" s="13" t="s">
        <v>166</v>
      </c>
      <c r="C1742" s="14" t="s">
        <v>167</v>
      </c>
      <c r="D1742" s="3"/>
    </row>
    <row r="1743" spans="2:7" x14ac:dyDescent="0.25">
      <c r="B1743" s="105" t="s">
        <v>149</v>
      </c>
      <c r="C1743" s="6" t="s">
        <v>149</v>
      </c>
    </row>
    <row r="1745" spans="2:6" x14ac:dyDescent="0.25">
      <c r="B1745" s="13" t="s">
        <v>168</v>
      </c>
      <c r="C1745" s="14" t="s">
        <v>167</v>
      </c>
    </row>
    <row r="1746" spans="2:6" x14ac:dyDescent="0.25">
      <c r="B1746" s="105" t="s">
        <v>149</v>
      </c>
      <c r="C1746" s="6" t="s">
        <v>149</v>
      </c>
    </row>
    <row r="1748" spans="2:6" x14ac:dyDescent="0.25">
      <c r="B1748" s="13" t="s">
        <v>149</v>
      </c>
      <c r="C1748" s="14" t="s">
        <v>149</v>
      </c>
    </row>
    <row r="1749" spans="2:6" x14ac:dyDescent="0.25">
      <c r="B1749" s="105" t="s">
        <v>149</v>
      </c>
      <c r="C1749" s="6" t="s">
        <v>149</v>
      </c>
    </row>
    <row r="1751" spans="2:6" x14ac:dyDescent="0.25">
      <c r="B1751" s="17" t="s">
        <v>169</v>
      </c>
      <c r="C1751" s="14" t="s">
        <v>170</v>
      </c>
    </row>
    <row r="1752" spans="2:6" x14ac:dyDescent="0.25">
      <c r="B1752" s="16" t="s">
        <v>149</v>
      </c>
      <c r="C1752" s="6" t="s">
        <v>149</v>
      </c>
    </row>
    <row r="1754" spans="2:6" x14ac:dyDescent="0.25">
      <c r="B1754" s="13" t="s">
        <v>171</v>
      </c>
      <c r="C1754" s="14" t="s">
        <v>149</v>
      </c>
    </row>
    <row r="1757" spans="2:6" x14ac:dyDescent="0.25">
      <c r="B1757" s="3" t="s">
        <v>173</v>
      </c>
    </row>
    <row r="1759" spans="2:6" x14ac:dyDescent="0.25">
      <c r="B1759" s="13" t="s">
        <v>159</v>
      </c>
      <c r="C1759" s="14" t="s">
        <v>174</v>
      </c>
      <c r="D1759" s="13" t="s">
        <v>175</v>
      </c>
      <c r="E1759" s="13" t="s">
        <v>176</v>
      </c>
      <c r="F1759" s="11"/>
    </row>
    <row r="1760" spans="2:6" x14ac:dyDescent="0.25">
      <c r="B1760" s="105" t="s">
        <v>149</v>
      </c>
      <c r="C1760" s="6" t="s">
        <v>149</v>
      </c>
      <c r="D1760" s="105" t="s">
        <v>149</v>
      </c>
      <c r="E1760" s="105" t="s">
        <v>149</v>
      </c>
    </row>
    <row r="1763" spans="2:80" x14ac:dyDescent="0.25">
      <c r="B1763" s="3" t="s">
        <v>177</v>
      </c>
      <c r="C1763" s="15" t="s">
        <v>149</v>
      </c>
      <c r="D1763" s="3"/>
      <c r="E1763" s="3"/>
      <c r="F1763" s="11"/>
      <c r="G1763" s="11"/>
      <c r="H1763" s="11"/>
      <c r="I1763" s="3"/>
      <c r="J1763" s="3"/>
      <c r="K1763" s="3"/>
      <c r="L1763" s="3"/>
      <c r="M1763" s="3"/>
      <c r="N1763" s="3"/>
      <c r="O1763" s="3"/>
      <c r="P1763" s="3"/>
      <c r="Q1763" s="3"/>
      <c r="R1763" s="3"/>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c r="CA1763" s="3"/>
      <c r="CB1763" s="3"/>
    </row>
    <row r="1765" spans="2:80" x14ac:dyDescent="0.25">
      <c r="B1765" s="3" t="s">
        <v>178</v>
      </c>
    </row>
    <row r="1767" spans="2:80" x14ac:dyDescent="0.25">
      <c r="B1767" s="13" t="s">
        <v>179</v>
      </c>
      <c r="C1767" s="14" t="s">
        <v>167</v>
      </c>
      <c r="D1767" s="3"/>
    </row>
    <row r="1768" spans="2:80" x14ac:dyDescent="0.25">
      <c r="B1768" s="105" t="s">
        <v>149</v>
      </c>
      <c r="C1768" s="6" t="s">
        <v>149</v>
      </c>
    </row>
    <row r="1771" spans="2:80" x14ac:dyDescent="0.25">
      <c r="B1771" s="13" t="s">
        <v>180</v>
      </c>
      <c r="C1771" s="14" t="s">
        <v>181</v>
      </c>
      <c r="D1771" s="3"/>
    </row>
    <row r="1772" spans="2:80" x14ac:dyDescent="0.25">
      <c r="B1772" s="105" t="s">
        <v>149</v>
      </c>
      <c r="C1772" s="6" t="s">
        <v>149</v>
      </c>
    </row>
    <row r="1775" spans="2:80" x14ac:dyDescent="0.25">
      <c r="B1775" s="3" t="s">
        <v>182</v>
      </c>
    </row>
    <row r="1778" spans="2:80" x14ac:dyDescent="0.25">
      <c r="B1778" s="3" t="s">
        <v>183</v>
      </c>
    </row>
    <row r="1780" spans="2:80" x14ac:dyDescent="0.25">
      <c r="B1780" s="13" t="s">
        <v>159</v>
      </c>
      <c r="C1780" s="14" t="s">
        <v>184</v>
      </c>
      <c r="D1780" s="13" t="s">
        <v>174</v>
      </c>
      <c r="E1780" s="13" t="s">
        <v>175</v>
      </c>
      <c r="F1780" s="12" t="s">
        <v>176</v>
      </c>
      <c r="G1780" s="11"/>
    </row>
    <row r="1781" spans="2:80" x14ac:dyDescent="0.25">
      <c r="B1781" s="105" t="s">
        <v>149</v>
      </c>
      <c r="C1781" s="6" t="s">
        <v>149</v>
      </c>
      <c r="D1781" s="105" t="s">
        <v>149</v>
      </c>
      <c r="E1781" s="105" t="s">
        <v>149</v>
      </c>
      <c r="F1781" s="10" t="s">
        <v>149</v>
      </c>
    </row>
    <row r="1784" spans="2:80" x14ac:dyDescent="0.25">
      <c r="B1784" s="3" t="s">
        <v>177</v>
      </c>
      <c r="C1784" s="15" t="s">
        <v>149</v>
      </c>
      <c r="D1784" s="3"/>
      <c r="E1784" s="3"/>
      <c r="F1784" s="11"/>
      <c r="G1784" s="11"/>
      <c r="H1784" s="11"/>
      <c r="I1784" s="3"/>
      <c r="J1784" s="3"/>
      <c r="K1784" s="3"/>
      <c r="L1784" s="3"/>
      <c r="M1784" s="3"/>
      <c r="N1784" s="3"/>
      <c r="O1784" s="3"/>
      <c r="P1784" s="3"/>
      <c r="Q1784" s="3"/>
      <c r="R1784" s="3"/>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c r="CA1784" s="3"/>
      <c r="CB1784" s="3"/>
    </row>
    <row r="1786" spans="2:80" x14ac:dyDescent="0.25">
      <c r="B1786" s="3" t="s">
        <v>178</v>
      </c>
    </row>
    <row r="1788" spans="2:80" x14ac:dyDescent="0.25">
      <c r="B1788" s="13" t="s">
        <v>179</v>
      </c>
      <c r="C1788" s="14" t="s">
        <v>167</v>
      </c>
      <c r="D1788" s="3"/>
    </row>
    <row r="1789" spans="2:80" x14ac:dyDescent="0.25">
      <c r="B1789" s="105" t="s">
        <v>149</v>
      </c>
      <c r="C1789" s="6" t="s">
        <v>149</v>
      </c>
    </row>
    <row r="1792" spans="2:80" x14ac:dyDescent="0.25">
      <c r="B1792" s="13" t="s">
        <v>180</v>
      </c>
      <c r="C1792" s="14" t="s">
        <v>181</v>
      </c>
      <c r="D1792" s="3"/>
    </row>
    <row r="1793" spans="2:7" x14ac:dyDescent="0.25">
      <c r="B1793" s="105" t="s">
        <v>149</v>
      </c>
      <c r="C1793" s="6" t="s">
        <v>149</v>
      </c>
    </row>
    <row r="1796" spans="2:7" x14ac:dyDescent="0.25">
      <c r="B1796" s="3" t="s">
        <v>182</v>
      </c>
    </row>
    <row r="1799" spans="2:7" x14ac:dyDescent="0.25">
      <c r="B1799" s="3" t="s">
        <v>185</v>
      </c>
    </row>
    <row r="1800" spans="2:7" x14ac:dyDescent="0.25">
      <c r="B1800" s="13" t="s">
        <v>159</v>
      </c>
      <c r="C1800" s="14" t="s">
        <v>186</v>
      </c>
      <c r="D1800" s="13" t="s">
        <v>187</v>
      </c>
      <c r="E1800" s="13" t="s">
        <v>188</v>
      </c>
      <c r="F1800" s="12" t="s">
        <v>189</v>
      </c>
      <c r="G1800" s="11"/>
    </row>
    <row r="1801" spans="2:7" x14ac:dyDescent="0.25">
      <c r="B1801" s="105" t="s">
        <v>149</v>
      </c>
      <c r="C1801" s="6" t="s">
        <v>149</v>
      </c>
      <c r="D1801" s="105" t="s">
        <v>149</v>
      </c>
      <c r="E1801" s="105" t="s">
        <v>149</v>
      </c>
      <c r="F1801" s="10" t="s">
        <v>149</v>
      </c>
    </row>
    <row r="1802" spans="2:7" x14ac:dyDescent="0.25">
      <c r="B1802" s="2" t="s">
        <v>190</v>
      </c>
    </row>
  </sheetData>
  <mergeCells count="3">
    <mergeCell ref="B1:E1"/>
    <mergeCell ref="C3:C7"/>
    <mergeCell ref="D3:D7"/>
  </mergeCells>
  <hyperlinks>
    <hyperlink ref="A1" location="Index!A1" display="Index" xr:uid="{489A71A1-1B9B-46CA-8475-9F5B2F974E30}"/>
  </hyperlinks>
  <pageMargins left="0.7" right="0.7" top="0.75" bottom="0.75" header="0.3" footer="0.3"/>
  <pageSetup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62309-5FF9-4EAE-9684-73416E25E4CA}">
  <dimension ref="A1:CB249"/>
  <sheetViews>
    <sheetView workbookViewId="0"/>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114</v>
      </c>
      <c r="C1" s="206"/>
      <c r="D1" s="206"/>
      <c r="E1" s="206"/>
    </row>
    <row r="3" spans="1:5" x14ac:dyDescent="0.25">
      <c r="B3" s="35" t="s">
        <v>1587</v>
      </c>
      <c r="C3" s="207"/>
      <c r="D3" s="208"/>
    </row>
    <row r="4" spans="1:5" x14ac:dyDescent="0.25">
      <c r="B4" s="39" t="s">
        <v>1586</v>
      </c>
      <c r="C4" s="207"/>
      <c r="D4" s="208"/>
    </row>
    <row r="5" spans="1:5" x14ac:dyDescent="0.25">
      <c r="B5" s="109" t="s">
        <v>115</v>
      </c>
      <c r="C5" s="207"/>
      <c r="D5" s="208"/>
    </row>
    <row r="6" spans="1:5" x14ac:dyDescent="0.25">
      <c r="B6" s="109" t="s">
        <v>1585</v>
      </c>
      <c r="C6" s="207"/>
      <c r="D6" s="208"/>
    </row>
    <row r="7" spans="1:5" x14ac:dyDescent="0.25">
      <c r="B7" s="39" t="s">
        <v>1584</v>
      </c>
      <c r="C7" s="207"/>
      <c r="D7" s="208"/>
    </row>
    <row r="8" spans="1:5" x14ac:dyDescent="0.25">
      <c r="B8" s="105" t="s">
        <v>116</v>
      </c>
      <c r="C8" s="207"/>
      <c r="D8" s="208"/>
    </row>
    <row r="9" spans="1:5" x14ac:dyDescent="0.25">
      <c r="B9" s="105"/>
      <c r="C9" s="38" t="s">
        <v>117</v>
      </c>
      <c r="D9" s="38" t="s">
        <v>118</v>
      </c>
    </row>
    <row r="10" spans="1:5" x14ac:dyDescent="0.25">
      <c r="C10" s="37"/>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35" t="s">
        <v>1577</v>
      </c>
      <c r="C14" s="34"/>
      <c r="D14" s="36" t="s">
        <v>1576</v>
      </c>
      <c r="E14" s="33"/>
    </row>
    <row r="15" spans="1:5" x14ac:dyDescent="0.25">
      <c r="B15" s="35" t="s">
        <v>1575</v>
      </c>
      <c r="C15" s="34"/>
      <c r="D15" s="33"/>
      <c r="E15" s="33"/>
    </row>
    <row r="16" spans="1:5" x14ac:dyDescent="0.25">
      <c r="B16" s="35" t="s">
        <v>1574</v>
      </c>
      <c r="C16" s="34"/>
      <c r="D16" s="33"/>
      <c r="E16" s="33"/>
    </row>
    <row r="17" spans="2:8" x14ac:dyDescent="0.25">
      <c r="B17" s="13" t="s">
        <v>1573</v>
      </c>
      <c r="C17" s="108"/>
      <c r="D17" s="107"/>
      <c r="E17" s="107"/>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1572</v>
      </c>
      <c r="C26" s="4">
        <v>7.06</v>
      </c>
      <c r="D26" s="2" t="s">
        <v>130</v>
      </c>
      <c r="E26" s="2" t="s">
        <v>1571</v>
      </c>
      <c r="F26" s="5">
        <v>25000000</v>
      </c>
      <c r="G26" s="5">
        <v>25050.73</v>
      </c>
      <c r="H26" s="5">
        <v>1.03</v>
      </c>
    </row>
    <row r="27" spans="2:8" x14ac:dyDescent="0.25">
      <c r="B27" s="3" t="s">
        <v>131</v>
      </c>
      <c r="C27" s="15"/>
      <c r="D27" s="3"/>
      <c r="E27" s="3"/>
      <c r="F27" s="11"/>
      <c r="G27" s="11">
        <f>SUM(G22:G26)</f>
        <v>25050.73</v>
      </c>
      <c r="H27" s="11">
        <f>SUM(H22:H26)</f>
        <v>1.03</v>
      </c>
    </row>
    <row r="28" spans="2:8" x14ac:dyDescent="0.25">
      <c r="B28" s="3" t="s">
        <v>132</v>
      </c>
    </row>
    <row r="29" spans="2:8" x14ac:dyDescent="0.25">
      <c r="B29" s="2" t="s">
        <v>1570</v>
      </c>
      <c r="C29" s="4">
        <v>7.42</v>
      </c>
      <c r="D29" s="2" t="s">
        <v>133</v>
      </c>
      <c r="E29" s="2" t="s">
        <v>1569</v>
      </c>
      <c r="F29" s="5">
        <v>2000</v>
      </c>
      <c r="G29" s="5">
        <v>19956.32</v>
      </c>
      <c r="H29" s="5">
        <v>0.82</v>
      </c>
    </row>
    <row r="30" spans="2:8" x14ac:dyDescent="0.25">
      <c r="B30" s="2" t="s">
        <v>1568</v>
      </c>
      <c r="C30" s="4">
        <v>7.46</v>
      </c>
      <c r="D30" s="2" t="s">
        <v>134</v>
      </c>
      <c r="E30" s="2" t="s">
        <v>1567</v>
      </c>
      <c r="F30" s="5">
        <v>450</v>
      </c>
      <c r="G30" s="5">
        <v>4483.24</v>
      </c>
      <c r="H30" s="5">
        <v>0.18</v>
      </c>
    </row>
    <row r="31" spans="2:8" x14ac:dyDescent="0.25">
      <c r="B31" s="3" t="s">
        <v>135</v>
      </c>
      <c r="C31" s="15"/>
      <c r="D31" s="3"/>
      <c r="E31" s="3"/>
      <c r="F31" s="11"/>
      <c r="G31" s="11">
        <f>SUM(G28:G30)</f>
        <v>24439.559999999998</v>
      </c>
      <c r="H31" s="11">
        <f>SUM(H28:H30)</f>
        <v>1</v>
      </c>
    </row>
    <row r="32" spans="2:8" x14ac:dyDescent="0.25">
      <c r="B32" s="3" t="s">
        <v>136</v>
      </c>
    </row>
    <row r="33" spans="2:8" x14ac:dyDescent="0.25">
      <c r="B33" s="2" t="s">
        <v>1566</v>
      </c>
      <c r="C33" s="4">
        <v>7.02</v>
      </c>
      <c r="D33" s="2" t="s">
        <v>130</v>
      </c>
      <c r="E33" s="2" t="s">
        <v>1565</v>
      </c>
      <c r="F33" s="5">
        <v>121607800</v>
      </c>
      <c r="G33" s="5">
        <v>119833.06</v>
      </c>
      <c r="H33" s="5">
        <v>4.92</v>
      </c>
    </row>
    <row r="34" spans="2:8" x14ac:dyDescent="0.25">
      <c r="B34" s="2" t="s">
        <v>1564</v>
      </c>
      <c r="C34" s="4">
        <v>7.02</v>
      </c>
      <c r="D34" s="2" t="s">
        <v>130</v>
      </c>
      <c r="E34" s="2" t="s">
        <v>1563</v>
      </c>
      <c r="F34" s="5">
        <v>100000000</v>
      </c>
      <c r="G34" s="5">
        <v>98410.1</v>
      </c>
      <c r="H34" s="5">
        <v>4.04</v>
      </c>
    </row>
    <row r="35" spans="2:8" x14ac:dyDescent="0.25">
      <c r="B35" s="2" t="s">
        <v>1562</v>
      </c>
      <c r="C35" s="4">
        <v>7.39</v>
      </c>
      <c r="D35" s="2" t="s">
        <v>137</v>
      </c>
      <c r="E35" s="2" t="s">
        <v>1561</v>
      </c>
      <c r="F35" s="5">
        <v>17000</v>
      </c>
      <c r="G35" s="5">
        <v>84081.07</v>
      </c>
      <c r="H35" s="5">
        <v>3.45</v>
      </c>
    </row>
    <row r="36" spans="2:8" x14ac:dyDescent="0.25">
      <c r="B36" s="2" t="s">
        <v>1560</v>
      </c>
      <c r="C36" s="4">
        <v>7.79</v>
      </c>
      <c r="D36" s="2" t="s">
        <v>137</v>
      </c>
      <c r="E36" s="2" t="s">
        <v>1559</v>
      </c>
      <c r="F36" s="5">
        <v>16000</v>
      </c>
      <c r="G36" s="5">
        <v>78971.360000000001</v>
      </c>
      <c r="H36" s="5">
        <v>3.24</v>
      </c>
    </row>
    <row r="37" spans="2:8" x14ac:dyDescent="0.25">
      <c r="B37" s="2" t="s">
        <v>1558</v>
      </c>
      <c r="C37" s="4">
        <v>7.85</v>
      </c>
      <c r="D37" s="2" t="s">
        <v>137</v>
      </c>
      <c r="E37" s="2" t="s">
        <v>1557</v>
      </c>
      <c r="F37" s="5">
        <v>15000</v>
      </c>
      <c r="G37" s="5">
        <v>73591.350000000006</v>
      </c>
      <c r="H37" s="5">
        <v>3.02</v>
      </c>
    </row>
    <row r="38" spans="2:8" x14ac:dyDescent="0.25">
      <c r="B38" s="2" t="s">
        <v>1556</v>
      </c>
      <c r="C38" s="4">
        <v>7.36</v>
      </c>
      <c r="D38" s="2" t="s">
        <v>137</v>
      </c>
      <c r="E38" s="2" t="s">
        <v>1555</v>
      </c>
      <c r="F38" s="5">
        <v>14500</v>
      </c>
      <c r="G38" s="5">
        <v>71877.149999999994</v>
      </c>
      <c r="H38" s="5">
        <v>2.95</v>
      </c>
    </row>
    <row r="39" spans="2:8" x14ac:dyDescent="0.25">
      <c r="B39" s="2" t="s">
        <v>1554</v>
      </c>
      <c r="C39" s="4">
        <v>6.95</v>
      </c>
      <c r="D39" s="2" t="s">
        <v>130</v>
      </c>
      <c r="E39" s="2" t="s">
        <v>1553</v>
      </c>
      <c r="F39" s="5">
        <v>72000000</v>
      </c>
      <c r="G39" s="5">
        <v>71147.16</v>
      </c>
      <c r="H39" s="5">
        <v>2.92</v>
      </c>
    </row>
    <row r="40" spans="2:8" x14ac:dyDescent="0.25">
      <c r="B40" s="2" t="s">
        <v>1552</v>
      </c>
      <c r="C40" s="4">
        <v>7.37</v>
      </c>
      <c r="D40" s="2" t="s">
        <v>138</v>
      </c>
      <c r="E40" s="2" t="s">
        <v>1551</v>
      </c>
      <c r="F40" s="5">
        <v>14000</v>
      </c>
      <c r="G40" s="5">
        <v>69397.509999999995</v>
      </c>
      <c r="H40" s="5">
        <v>2.85</v>
      </c>
    </row>
    <row r="41" spans="2:8" x14ac:dyDescent="0.25">
      <c r="B41" s="2" t="s">
        <v>1550</v>
      </c>
      <c r="C41" s="4">
        <v>6.81</v>
      </c>
      <c r="D41" s="2" t="s">
        <v>130</v>
      </c>
      <c r="E41" s="2" t="s">
        <v>1549</v>
      </c>
      <c r="F41" s="5">
        <v>63000000</v>
      </c>
      <c r="G41" s="5">
        <v>62754.05</v>
      </c>
      <c r="H41" s="5">
        <v>2.57</v>
      </c>
    </row>
    <row r="42" spans="2:8" x14ac:dyDescent="0.25">
      <c r="B42" s="2" t="s">
        <v>1548</v>
      </c>
      <c r="C42" s="4">
        <v>8.7799999999999994</v>
      </c>
      <c r="D42" s="2" t="s">
        <v>137</v>
      </c>
      <c r="E42" s="2" t="s">
        <v>1547</v>
      </c>
      <c r="F42" s="5">
        <v>12000</v>
      </c>
      <c r="G42" s="5">
        <v>58894.98</v>
      </c>
      <c r="H42" s="5">
        <v>2.42</v>
      </c>
    </row>
    <row r="43" spans="2:8" x14ac:dyDescent="0.25">
      <c r="B43" s="2" t="s">
        <v>1546</v>
      </c>
      <c r="C43" s="4">
        <v>6.79</v>
      </c>
      <c r="D43" s="2" t="s">
        <v>130</v>
      </c>
      <c r="E43" s="2" t="s">
        <v>1545</v>
      </c>
      <c r="F43" s="5">
        <v>58000000</v>
      </c>
      <c r="G43" s="5">
        <v>57849.37</v>
      </c>
      <c r="H43" s="5">
        <v>2.37</v>
      </c>
    </row>
    <row r="44" spans="2:8" x14ac:dyDescent="0.25">
      <c r="B44" s="2" t="s">
        <v>1544</v>
      </c>
      <c r="C44" s="4">
        <v>7.35</v>
      </c>
      <c r="D44" s="2" t="s">
        <v>137</v>
      </c>
      <c r="E44" s="2" t="s">
        <v>1543</v>
      </c>
      <c r="F44" s="5">
        <v>11500</v>
      </c>
      <c r="G44" s="5">
        <v>57349.87</v>
      </c>
      <c r="H44" s="5">
        <v>2.35</v>
      </c>
    </row>
    <row r="45" spans="2:8" x14ac:dyDescent="0.25">
      <c r="B45" s="2" t="s">
        <v>1542</v>
      </c>
      <c r="C45" s="4">
        <v>7.38</v>
      </c>
      <c r="D45" s="2" t="s">
        <v>138</v>
      </c>
      <c r="E45" s="2" t="s">
        <v>1541</v>
      </c>
      <c r="F45" s="5">
        <v>11500</v>
      </c>
      <c r="G45" s="5">
        <v>56947.31</v>
      </c>
      <c r="H45" s="5">
        <v>2.34</v>
      </c>
    </row>
    <row r="46" spans="2:8" x14ac:dyDescent="0.25">
      <c r="B46" s="2" t="s">
        <v>1540</v>
      </c>
      <c r="C46" s="4">
        <v>7.32</v>
      </c>
      <c r="D46" s="2" t="s">
        <v>137</v>
      </c>
      <c r="E46" s="2" t="s">
        <v>1539</v>
      </c>
      <c r="F46" s="5">
        <v>10000</v>
      </c>
      <c r="G46" s="5">
        <v>49790.3</v>
      </c>
      <c r="H46" s="5">
        <v>2.04</v>
      </c>
    </row>
    <row r="47" spans="2:8" x14ac:dyDescent="0.25">
      <c r="B47" s="2" t="s">
        <v>1538</v>
      </c>
      <c r="C47" s="4">
        <v>7.96</v>
      </c>
      <c r="D47" s="2" t="s">
        <v>137</v>
      </c>
      <c r="E47" s="2" t="s">
        <v>1537</v>
      </c>
      <c r="F47" s="5">
        <v>10000</v>
      </c>
      <c r="G47" s="5">
        <v>49556.75</v>
      </c>
      <c r="H47" s="5">
        <v>2.0299999999999998</v>
      </c>
    </row>
    <row r="48" spans="2:8" x14ac:dyDescent="0.25">
      <c r="B48" s="2" t="s">
        <v>1536</v>
      </c>
      <c r="C48" s="4">
        <v>7.3</v>
      </c>
      <c r="D48" s="2" t="s">
        <v>137</v>
      </c>
      <c r="E48" s="2" t="s">
        <v>1535</v>
      </c>
      <c r="F48" s="5">
        <v>10000</v>
      </c>
      <c r="G48" s="5">
        <v>49524.55</v>
      </c>
      <c r="H48" s="5">
        <v>2.0299999999999998</v>
      </c>
    </row>
    <row r="49" spans="2:8" x14ac:dyDescent="0.25">
      <c r="B49" s="2" t="s">
        <v>1534</v>
      </c>
      <c r="C49" s="4">
        <v>7.85</v>
      </c>
      <c r="D49" s="2" t="s">
        <v>137</v>
      </c>
      <c r="E49" s="2" t="s">
        <v>1533</v>
      </c>
      <c r="F49" s="5">
        <v>10000</v>
      </c>
      <c r="G49" s="5">
        <v>49352.95</v>
      </c>
      <c r="H49" s="5">
        <v>2.02</v>
      </c>
    </row>
    <row r="50" spans="2:8" x14ac:dyDescent="0.25">
      <c r="B50" s="2" t="s">
        <v>1532</v>
      </c>
      <c r="C50" s="4">
        <v>8.4</v>
      </c>
      <c r="D50" s="2" t="s">
        <v>137</v>
      </c>
      <c r="E50" s="2" t="s">
        <v>1531</v>
      </c>
      <c r="F50" s="5">
        <v>10000</v>
      </c>
      <c r="G50" s="5">
        <v>49118.3</v>
      </c>
      <c r="H50" s="5">
        <v>2.02</v>
      </c>
    </row>
    <row r="51" spans="2:8" x14ac:dyDescent="0.25">
      <c r="B51" s="2" t="s">
        <v>1530</v>
      </c>
      <c r="C51" s="4">
        <v>7.85</v>
      </c>
      <c r="D51" s="2" t="s">
        <v>137</v>
      </c>
      <c r="E51" s="2" t="s">
        <v>1529</v>
      </c>
      <c r="F51" s="5">
        <v>10000</v>
      </c>
      <c r="G51" s="5">
        <v>49112.75</v>
      </c>
      <c r="H51" s="5">
        <v>2.02</v>
      </c>
    </row>
    <row r="52" spans="2:8" x14ac:dyDescent="0.25">
      <c r="B52" s="2" t="s">
        <v>1528</v>
      </c>
      <c r="C52" s="4">
        <v>7.4</v>
      </c>
      <c r="D52" s="2" t="s">
        <v>137</v>
      </c>
      <c r="E52" s="2" t="s">
        <v>1527</v>
      </c>
      <c r="F52" s="5">
        <v>8000</v>
      </c>
      <c r="G52" s="5">
        <v>39678.44</v>
      </c>
      <c r="H52" s="5">
        <v>1.63</v>
      </c>
    </row>
    <row r="53" spans="2:8" x14ac:dyDescent="0.25">
      <c r="B53" s="2" t="s">
        <v>1526</v>
      </c>
      <c r="C53" s="4">
        <v>7.42</v>
      </c>
      <c r="D53" s="2" t="s">
        <v>137</v>
      </c>
      <c r="E53" s="2" t="s">
        <v>1525</v>
      </c>
      <c r="F53" s="5">
        <v>8000</v>
      </c>
      <c r="G53" s="5">
        <v>39597.519999999997</v>
      </c>
      <c r="H53" s="5">
        <v>1.62</v>
      </c>
    </row>
    <row r="54" spans="2:8" x14ac:dyDescent="0.25">
      <c r="B54" s="2" t="s">
        <v>1524</v>
      </c>
      <c r="C54" s="4">
        <v>7.27</v>
      </c>
      <c r="D54" s="2" t="s">
        <v>137</v>
      </c>
      <c r="E54" s="2" t="s">
        <v>1523</v>
      </c>
      <c r="F54" s="5">
        <v>7000</v>
      </c>
      <c r="G54" s="5">
        <v>34944.35</v>
      </c>
      <c r="H54" s="5">
        <v>1.43</v>
      </c>
    </row>
    <row r="55" spans="2:8" x14ac:dyDescent="0.25">
      <c r="B55" s="2" t="s">
        <v>1522</v>
      </c>
      <c r="C55" s="4">
        <v>7.63</v>
      </c>
      <c r="D55" s="2" t="s">
        <v>137</v>
      </c>
      <c r="E55" s="2" t="s">
        <v>1521</v>
      </c>
      <c r="F55" s="5">
        <v>7000</v>
      </c>
      <c r="G55" s="5">
        <v>34847.120000000003</v>
      </c>
      <c r="H55" s="5">
        <v>1.43</v>
      </c>
    </row>
    <row r="56" spans="2:8" x14ac:dyDescent="0.25">
      <c r="B56" s="2" t="s">
        <v>1520</v>
      </c>
      <c r="C56" s="4">
        <v>7.35</v>
      </c>
      <c r="D56" s="2" t="s">
        <v>1417</v>
      </c>
      <c r="E56" s="2" t="s">
        <v>1519</v>
      </c>
      <c r="F56" s="5">
        <v>7000</v>
      </c>
      <c r="G56" s="5">
        <v>34699.56</v>
      </c>
      <c r="H56" s="5">
        <v>1.42</v>
      </c>
    </row>
    <row r="57" spans="2:8" x14ac:dyDescent="0.25">
      <c r="B57" s="2" t="s">
        <v>1518</v>
      </c>
      <c r="C57" s="4">
        <v>6.84</v>
      </c>
      <c r="D57" s="2" t="s">
        <v>130</v>
      </c>
      <c r="E57" s="2" t="s">
        <v>1517</v>
      </c>
      <c r="F57" s="5">
        <v>32500000</v>
      </c>
      <c r="G57" s="5">
        <v>32500</v>
      </c>
      <c r="H57" s="5">
        <v>1.33</v>
      </c>
    </row>
    <row r="58" spans="2:8" x14ac:dyDescent="0.25">
      <c r="B58" s="2" t="s">
        <v>1516</v>
      </c>
      <c r="C58" s="4">
        <v>8.73</v>
      </c>
      <c r="D58" s="2" t="s">
        <v>137</v>
      </c>
      <c r="E58" s="2" t="s">
        <v>1515</v>
      </c>
      <c r="F58" s="5">
        <v>6000</v>
      </c>
      <c r="G58" s="5">
        <v>29450.58</v>
      </c>
      <c r="H58" s="5">
        <v>1.21</v>
      </c>
    </row>
    <row r="59" spans="2:8" x14ac:dyDescent="0.25">
      <c r="B59" s="2" t="s">
        <v>1514</v>
      </c>
      <c r="C59" s="4">
        <v>7.38</v>
      </c>
      <c r="D59" s="2" t="s">
        <v>137</v>
      </c>
      <c r="E59" s="2" t="s">
        <v>1513</v>
      </c>
      <c r="F59" s="5">
        <v>5500</v>
      </c>
      <c r="G59" s="5">
        <v>27284.92</v>
      </c>
      <c r="H59" s="5">
        <v>1.1200000000000001</v>
      </c>
    </row>
    <row r="60" spans="2:8" x14ac:dyDescent="0.25">
      <c r="B60" s="2" t="s">
        <v>1512</v>
      </c>
      <c r="C60" s="4">
        <v>8.17</v>
      </c>
      <c r="D60" s="2" t="s">
        <v>137</v>
      </c>
      <c r="E60" s="2" t="s">
        <v>1511</v>
      </c>
      <c r="F60" s="5">
        <v>5000</v>
      </c>
      <c r="G60" s="5">
        <v>24916.35</v>
      </c>
      <c r="H60" s="5">
        <v>1.02</v>
      </c>
    </row>
    <row r="61" spans="2:8" x14ac:dyDescent="0.25">
      <c r="B61" s="2" t="s">
        <v>1510</v>
      </c>
      <c r="C61" s="4">
        <v>7.63</v>
      </c>
      <c r="D61" s="2" t="s">
        <v>137</v>
      </c>
      <c r="E61" s="2" t="s">
        <v>1509</v>
      </c>
      <c r="F61" s="5">
        <v>5000</v>
      </c>
      <c r="G61" s="5">
        <v>24864.85</v>
      </c>
      <c r="H61" s="5">
        <v>1.02</v>
      </c>
    </row>
    <row r="62" spans="2:8" x14ac:dyDescent="0.25">
      <c r="B62" s="2" t="s">
        <v>1508</v>
      </c>
      <c r="C62" s="4">
        <v>7.63</v>
      </c>
      <c r="D62" s="2" t="s">
        <v>137</v>
      </c>
      <c r="E62" s="2" t="s">
        <v>1507</v>
      </c>
      <c r="F62" s="5">
        <v>5000</v>
      </c>
      <c r="G62" s="5">
        <v>24859.78</v>
      </c>
      <c r="H62" s="5">
        <v>1.02</v>
      </c>
    </row>
    <row r="63" spans="2:8" x14ac:dyDescent="0.25">
      <c r="B63" s="2" t="s">
        <v>1506</v>
      </c>
      <c r="C63" s="4">
        <v>7.39</v>
      </c>
      <c r="D63" s="2" t="s">
        <v>137</v>
      </c>
      <c r="E63" s="2" t="s">
        <v>1505</v>
      </c>
      <c r="F63" s="5">
        <v>5000</v>
      </c>
      <c r="G63" s="5">
        <v>24859.08</v>
      </c>
      <c r="H63" s="5">
        <v>1.02</v>
      </c>
    </row>
    <row r="64" spans="2:8" x14ac:dyDescent="0.25">
      <c r="B64" s="2" t="s">
        <v>1504</v>
      </c>
      <c r="C64" s="4">
        <v>7.68</v>
      </c>
      <c r="D64" s="2" t="s">
        <v>137</v>
      </c>
      <c r="E64" s="2" t="s">
        <v>1503</v>
      </c>
      <c r="F64" s="5">
        <v>5000</v>
      </c>
      <c r="G64" s="5">
        <v>24858.880000000001</v>
      </c>
      <c r="H64" s="5">
        <v>1.02</v>
      </c>
    </row>
    <row r="65" spans="2:8" x14ac:dyDescent="0.25">
      <c r="B65" s="2" t="s">
        <v>1502</v>
      </c>
      <c r="C65" s="4">
        <v>7.4</v>
      </c>
      <c r="D65" s="2" t="s">
        <v>137</v>
      </c>
      <c r="E65" s="2" t="s">
        <v>1501</v>
      </c>
      <c r="F65" s="5">
        <v>5000</v>
      </c>
      <c r="G65" s="5">
        <v>24838.85</v>
      </c>
      <c r="H65" s="5">
        <v>1.02</v>
      </c>
    </row>
    <row r="66" spans="2:8" x14ac:dyDescent="0.25">
      <c r="B66" s="2" t="s">
        <v>1500</v>
      </c>
      <c r="C66" s="4">
        <v>7.46</v>
      </c>
      <c r="D66" s="2" t="s">
        <v>137</v>
      </c>
      <c r="E66" s="2" t="s">
        <v>1499</v>
      </c>
      <c r="F66" s="5">
        <v>5000</v>
      </c>
      <c r="G66" s="5">
        <v>24832.53</v>
      </c>
      <c r="H66" s="5">
        <v>1.02</v>
      </c>
    </row>
    <row r="67" spans="2:8" x14ac:dyDescent="0.25">
      <c r="B67" s="2" t="s">
        <v>1498</v>
      </c>
      <c r="C67" s="4">
        <v>7.43</v>
      </c>
      <c r="D67" s="2" t="s">
        <v>137</v>
      </c>
      <c r="E67" s="2" t="s">
        <v>1497</v>
      </c>
      <c r="F67" s="5">
        <v>5000</v>
      </c>
      <c r="G67" s="5">
        <v>24823.25</v>
      </c>
      <c r="H67" s="5">
        <v>1.02</v>
      </c>
    </row>
    <row r="68" spans="2:8" x14ac:dyDescent="0.25">
      <c r="B68" s="2" t="s">
        <v>1496</v>
      </c>
      <c r="C68" s="4">
        <v>8.3000000000000007</v>
      </c>
      <c r="D68" s="2" t="s">
        <v>137</v>
      </c>
      <c r="E68" s="2" t="s">
        <v>1495</v>
      </c>
      <c r="F68" s="5">
        <v>5000</v>
      </c>
      <c r="G68" s="5">
        <v>24769.08</v>
      </c>
      <c r="H68" s="5">
        <v>1.02</v>
      </c>
    </row>
    <row r="69" spans="2:8" x14ac:dyDescent="0.25">
      <c r="B69" s="2" t="s">
        <v>1494</v>
      </c>
      <c r="C69" s="4">
        <v>7.35</v>
      </c>
      <c r="D69" s="2" t="s">
        <v>137</v>
      </c>
      <c r="E69" s="2" t="s">
        <v>1493</v>
      </c>
      <c r="F69" s="5">
        <v>5000</v>
      </c>
      <c r="G69" s="5">
        <v>24760.6</v>
      </c>
      <c r="H69" s="5">
        <v>1.02</v>
      </c>
    </row>
    <row r="70" spans="2:8" x14ac:dyDescent="0.25">
      <c r="B70" s="2" t="s">
        <v>1492</v>
      </c>
      <c r="C70" s="4">
        <v>7.39</v>
      </c>
      <c r="D70" s="2" t="s">
        <v>137</v>
      </c>
      <c r="E70" s="2" t="s">
        <v>1491</v>
      </c>
      <c r="F70" s="5">
        <v>5000</v>
      </c>
      <c r="G70" s="5">
        <v>24759.48</v>
      </c>
      <c r="H70" s="5">
        <v>1.02</v>
      </c>
    </row>
    <row r="71" spans="2:8" x14ac:dyDescent="0.25">
      <c r="B71" s="2" t="s">
        <v>1490</v>
      </c>
      <c r="C71" s="4">
        <v>7.82</v>
      </c>
      <c r="D71" s="2" t="s">
        <v>137</v>
      </c>
      <c r="E71" s="2" t="s">
        <v>1489</v>
      </c>
      <c r="F71" s="5">
        <v>5000</v>
      </c>
      <c r="G71" s="5">
        <v>24677.5</v>
      </c>
      <c r="H71" s="5">
        <v>1.01</v>
      </c>
    </row>
    <row r="72" spans="2:8" x14ac:dyDescent="0.25">
      <c r="B72" s="2" t="s">
        <v>1488</v>
      </c>
      <c r="C72" s="4">
        <v>7.29</v>
      </c>
      <c r="D72" s="2" t="s">
        <v>137</v>
      </c>
      <c r="E72" s="2" t="s">
        <v>1487</v>
      </c>
      <c r="F72" s="5">
        <v>4500</v>
      </c>
      <c r="G72" s="5">
        <v>22414.93</v>
      </c>
      <c r="H72" s="5">
        <v>0.92</v>
      </c>
    </row>
    <row r="73" spans="2:8" x14ac:dyDescent="0.25">
      <c r="B73" s="2" t="s">
        <v>1486</v>
      </c>
      <c r="C73" s="4">
        <v>7.93</v>
      </c>
      <c r="D73" s="2" t="s">
        <v>137</v>
      </c>
      <c r="E73" s="2" t="s">
        <v>1485</v>
      </c>
      <c r="F73" s="5">
        <v>4500</v>
      </c>
      <c r="G73" s="5">
        <v>22344.75</v>
      </c>
      <c r="H73" s="5">
        <v>0.92</v>
      </c>
    </row>
    <row r="74" spans="2:8" x14ac:dyDescent="0.25">
      <c r="B74" s="2" t="s">
        <v>1484</v>
      </c>
      <c r="C74" s="4">
        <v>6.78</v>
      </c>
      <c r="D74" s="2" t="s">
        <v>130</v>
      </c>
      <c r="E74" s="2" t="s">
        <v>1483</v>
      </c>
      <c r="F74" s="5">
        <v>21000000</v>
      </c>
      <c r="G74" s="5">
        <v>20945.59</v>
      </c>
      <c r="H74" s="5">
        <v>0.86</v>
      </c>
    </row>
    <row r="75" spans="2:8" x14ac:dyDescent="0.25">
      <c r="B75" s="2" t="s">
        <v>1482</v>
      </c>
      <c r="C75" s="4">
        <v>7.31</v>
      </c>
      <c r="D75" s="2" t="s">
        <v>137</v>
      </c>
      <c r="E75" s="2" t="s">
        <v>1481</v>
      </c>
      <c r="F75" s="5">
        <v>4000</v>
      </c>
      <c r="G75" s="5">
        <v>19948.099999999999</v>
      </c>
      <c r="H75" s="5">
        <v>0.82</v>
      </c>
    </row>
    <row r="76" spans="2:8" x14ac:dyDescent="0.25">
      <c r="B76" s="2" t="s">
        <v>1480</v>
      </c>
      <c r="C76" s="4">
        <v>7.33</v>
      </c>
      <c r="D76" s="2" t="s">
        <v>137</v>
      </c>
      <c r="E76" s="2" t="s">
        <v>1479</v>
      </c>
      <c r="F76" s="5">
        <v>4000</v>
      </c>
      <c r="G76" s="5">
        <v>19947.919999999998</v>
      </c>
      <c r="H76" s="5">
        <v>0.82</v>
      </c>
    </row>
    <row r="77" spans="2:8" x14ac:dyDescent="0.25">
      <c r="B77" s="2" t="s">
        <v>1478</v>
      </c>
      <c r="C77" s="4">
        <v>8</v>
      </c>
      <c r="D77" s="2" t="s">
        <v>137</v>
      </c>
      <c r="E77" s="2" t="s">
        <v>1477</v>
      </c>
      <c r="F77" s="5">
        <v>4000</v>
      </c>
      <c r="G77" s="5">
        <v>19934.48</v>
      </c>
      <c r="H77" s="5">
        <v>0.82</v>
      </c>
    </row>
    <row r="78" spans="2:8" x14ac:dyDescent="0.25">
      <c r="B78" s="2" t="s">
        <v>1476</v>
      </c>
      <c r="C78" s="4">
        <v>7.42</v>
      </c>
      <c r="D78" s="2" t="s">
        <v>138</v>
      </c>
      <c r="E78" s="2" t="s">
        <v>1475</v>
      </c>
      <c r="F78" s="5">
        <v>4000</v>
      </c>
      <c r="G78" s="5">
        <v>19890.82</v>
      </c>
      <c r="H78" s="5">
        <v>0.82</v>
      </c>
    </row>
    <row r="79" spans="2:8" x14ac:dyDescent="0.25">
      <c r="B79" s="2" t="s">
        <v>1474</v>
      </c>
      <c r="C79" s="4">
        <v>7.4</v>
      </c>
      <c r="D79" s="2" t="s">
        <v>138</v>
      </c>
      <c r="E79" s="2" t="s">
        <v>1473</v>
      </c>
      <c r="F79" s="5">
        <v>4000</v>
      </c>
      <c r="G79" s="5">
        <v>19887.12</v>
      </c>
      <c r="H79" s="5">
        <v>0.82</v>
      </c>
    </row>
    <row r="80" spans="2:8" x14ac:dyDescent="0.25">
      <c r="B80" s="2" t="s">
        <v>1472</v>
      </c>
      <c r="C80" s="4">
        <v>7.88</v>
      </c>
      <c r="D80" s="2" t="s">
        <v>137</v>
      </c>
      <c r="E80" s="2" t="s">
        <v>1471</v>
      </c>
      <c r="F80" s="5">
        <v>4000</v>
      </c>
      <c r="G80" s="5">
        <v>19884.18</v>
      </c>
      <c r="H80" s="5">
        <v>0.82</v>
      </c>
    </row>
    <row r="81" spans="2:8" x14ac:dyDescent="0.25">
      <c r="B81" s="2" t="s">
        <v>1470</v>
      </c>
      <c r="C81" s="4">
        <v>8.17</v>
      </c>
      <c r="D81" s="2" t="s">
        <v>137</v>
      </c>
      <c r="E81" s="2" t="s">
        <v>1469</v>
      </c>
      <c r="F81" s="5">
        <v>4000</v>
      </c>
      <c r="G81" s="5">
        <v>19879.86</v>
      </c>
      <c r="H81" s="5">
        <v>0.82</v>
      </c>
    </row>
    <row r="82" spans="2:8" x14ac:dyDescent="0.25">
      <c r="B82" s="2" t="s">
        <v>1468</v>
      </c>
      <c r="C82" s="4">
        <v>7.36</v>
      </c>
      <c r="D82" s="2" t="s">
        <v>137</v>
      </c>
      <c r="E82" s="2" t="s">
        <v>1467</v>
      </c>
      <c r="F82" s="5">
        <v>4000</v>
      </c>
      <c r="G82" s="5">
        <v>19867.88</v>
      </c>
      <c r="H82" s="5">
        <v>0.82</v>
      </c>
    </row>
    <row r="83" spans="2:8" x14ac:dyDescent="0.25">
      <c r="B83" s="2" t="s">
        <v>1466</v>
      </c>
      <c r="C83" s="4">
        <v>7.36</v>
      </c>
      <c r="D83" s="2" t="s">
        <v>137</v>
      </c>
      <c r="E83" s="2" t="s">
        <v>1465</v>
      </c>
      <c r="F83" s="5">
        <v>4000</v>
      </c>
      <c r="G83" s="5">
        <v>19859.919999999998</v>
      </c>
      <c r="H83" s="5">
        <v>0.81</v>
      </c>
    </row>
    <row r="84" spans="2:8" x14ac:dyDescent="0.25">
      <c r="B84" s="2" t="s">
        <v>1464</v>
      </c>
      <c r="C84" s="4">
        <v>7.61</v>
      </c>
      <c r="D84" s="2" t="s">
        <v>137</v>
      </c>
      <c r="E84" s="2" t="s">
        <v>1463</v>
      </c>
      <c r="F84" s="5">
        <v>4000</v>
      </c>
      <c r="G84" s="5">
        <v>19859.22</v>
      </c>
      <c r="H84" s="5">
        <v>0.81</v>
      </c>
    </row>
    <row r="85" spans="2:8" x14ac:dyDescent="0.25">
      <c r="B85" s="2" t="s">
        <v>1462</v>
      </c>
      <c r="C85" s="4">
        <v>7.46</v>
      </c>
      <c r="D85" s="2" t="s">
        <v>137</v>
      </c>
      <c r="E85" s="2" t="s">
        <v>1461</v>
      </c>
      <c r="F85" s="5">
        <v>4000</v>
      </c>
      <c r="G85" s="5">
        <v>19809.72</v>
      </c>
      <c r="H85" s="5">
        <v>0.81</v>
      </c>
    </row>
    <row r="86" spans="2:8" x14ac:dyDescent="0.25">
      <c r="B86" s="2" t="s">
        <v>1460</v>
      </c>
      <c r="C86" s="4">
        <v>7.39</v>
      </c>
      <c r="D86" s="2" t="s">
        <v>137</v>
      </c>
      <c r="E86" s="2" t="s">
        <v>1459</v>
      </c>
      <c r="F86" s="5">
        <v>3500</v>
      </c>
      <c r="G86" s="5">
        <v>17422.41</v>
      </c>
      <c r="H86" s="5">
        <v>0.71</v>
      </c>
    </row>
    <row r="87" spans="2:8" x14ac:dyDescent="0.25">
      <c r="B87" s="2" t="s">
        <v>1458</v>
      </c>
      <c r="C87" s="4">
        <v>7.42</v>
      </c>
      <c r="D87" s="2" t="s">
        <v>138</v>
      </c>
      <c r="E87" s="2" t="s">
        <v>1457</v>
      </c>
      <c r="F87" s="5">
        <v>3000</v>
      </c>
      <c r="G87" s="5">
        <v>14945.33</v>
      </c>
      <c r="H87" s="5">
        <v>0.61</v>
      </c>
    </row>
    <row r="88" spans="2:8" x14ac:dyDescent="0.25">
      <c r="B88" s="2" t="s">
        <v>1456</v>
      </c>
      <c r="C88" s="4">
        <v>7.63</v>
      </c>
      <c r="D88" s="2" t="s">
        <v>137</v>
      </c>
      <c r="E88" s="2" t="s">
        <v>1455</v>
      </c>
      <c r="F88" s="5">
        <v>3000</v>
      </c>
      <c r="G88" s="5">
        <v>14943.81</v>
      </c>
      <c r="H88" s="5">
        <v>0.61</v>
      </c>
    </row>
    <row r="89" spans="2:8" x14ac:dyDescent="0.25">
      <c r="B89" s="2" t="s">
        <v>1454</v>
      </c>
      <c r="C89" s="4">
        <v>7.29</v>
      </c>
      <c r="D89" s="2" t="s">
        <v>137</v>
      </c>
      <c r="E89" s="2" t="s">
        <v>1453</v>
      </c>
      <c r="F89" s="5">
        <v>3000</v>
      </c>
      <c r="G89" s="5">
        <v>14934.41</v>
      </c>
      <c r="H89" s="5">
        <v>0.61</v>
      </c>
    </row>
    <row r="90" spans="2:8" x14ac:dyDescent="0.25">
      <c r="B90" s="2" t="s">
        <v>1452</v>
      </c>
      <c r="C90" s="4">
        <v>8</v>
      </c>
      <c r="D90" s="2" t="s">
        <v>137</v>
      </c>
      <c r="E90" s="2" t="s">
        <v>1451</v>
      </c>
      <c r="F90" s="5">
        <v>3000</v>
      </c>
      <c r="G90" s="5">
        <v>14911.76</v>
      </c>
      <c r="H90" s="5">
        <v>0.61</v>
      </c>
    </row>
    <row r="91" spans="2:8" x14ac:dyDescent="0.25">
      <c r="B91" s="2" t="s">
        <v>1450</v>
      </c>
      <c r="C91" s="4">
        <v>6.85</v>
      </c>
      <c r="D91" s="2" t="s">
        <v>130</v>
      </c>
      <c r="E91" s="2" t="s">
        <v>1449</v>
      </c>
      <c r="F91" s="5">
        <v>14000000</v>
      </c>
      <c r="G91" s="5">
        <v>13908.64</v>
      </c>
      <c r="H91" s="5">
        <v>0.56999999999999995</v>
      </c>
    </row>
    <row r="92" spans="2:8" x14ac:dyDescent="0.25">
      <c r="B92" s="2" t="s">
        <v>1448</v>
      </c>
      <c r="C92" s="4">
        <v>7.38</v>
      </c>
      <c r="D92" s="2" t="s">
        <v>137</v>
      </c>
      <c r="E92" s="2" t="s">
        <v>1447</v>
      </c>
      <c r="F92" s="5">
        <v>2500</v>
      </c>
      <c r="G92" s="5">
        <v>12394.75</v>
      </c>
      <c r="H92" s="5">
        <v>0.51</v>
      </c>
    </row>
    <row r="93" spans="2:8" x14ac:dyDescent="0.25">
      <c r="B93" s="2" t="s">
        <v>1446</v>
      </c>
      <c r="C93" s="4">
        <v>8.4499999999999993</v>
      </c>
      <c r="D93" s="2" t="s">
        <v>137</v>
      </c>
      <c r="E93" s="2" t="s">
        <v>1445</v>
      </c>
      <c r="F93" s="5">
        <v>2000</v>
      </c>
      <c r="G93" s="5">
        <v>9983.83</v>
      </c>
      <c r="H93" s="5">
        <v>0.41</v>
      </c>
    </row>
    <row r="94" spans="2:8" x14ac:dyDescent="0.25">
      <c r="B94" s="2" t="s">
        <v>1444</v>
      </c>
      <c r="C94" s="4">
        <v>8.4499999999999993</v>
      </c>
      <c r="D94" s="2" t="s">
        <v>137</v>
      </c>
      <c r="E94" s="2" t="s">
        <v>1443</v>
      </c>
      <c r="F94" s="5">
        <v>2000</v>
      </c>
      <c r="G94" s="5">
        <v>9983.83</v>
      </c>
      <c r="H94" s="5">
        <v>0.41</v>
      </c>
    </row>
    <row r="95" spans="2:8" x14ac:dyDescent="0.25">
      <c r="B95" s="2" t="s">
        <v>1442</v>
      </c>
      <c r="C95" s="4">
        <v>7.84</v>
      </c>
      <c r="D95" s="2" t="s">
        <v>137</v>
      </c>
      <c r="E95" s="2" t="s">
        <v>1441</v>
      </c>
      <c r="F95" s="5">
        <v>2000</v>
      </c>
      <c r="G95" s="5">
        <v>9982.85</v>
      </c>
      <c r="H95" s="5">
        <v>0.41</v>
      </c>
    </row>
    <row r="96" spans="2:8" x14ac:dyDescent="0.25">
      <c r="B96" s="2" t="s">
        <v>1440</v>
      </c>
      <c r="C96" s="4">
        <v>7.32</v>
      </c>
      <c r="D96" s="2" t="s">
        <v>137</v>
      </c>
      <c r="E96" s="2" t="s">
        <v>1439</v>
      </c>
      <c r="F96" s="5">
        <v>2000</v>
      </c>
      <c r="G96" s="5">
        <v>9974.02</v>
      </c>
      <c r="H96" s="5">
        <v>0.41</v>
      </c>
    </row>
    <row r="97" spans="2:8" x14ac:dyDescent="0.25">
      <c r="B97" s="2" t="s">
        <v>1438</v>
      </c>
      <c r="C97" s="4">
        <v>7.33</v>
      </c>
      <c r="D97" s="2" t="s">
        <v>137</v>
      </c>
      <c r="E97" s="2" t="s">
        <v>1437</v>
      </c>
      <c r="F97" s="5">
        <v>2000</v>
      </c>
      <c r="G97" s="5">
        <v>9971.9599999999991</v>
      </c>
      <c r="H97" s="5">
        <v>0.41</v>
      </c>
    </row>
    <row r="98" spans="2:8" x14ac:dyDescent="0.25">
      <c r="B98" s="2" t="s">
        <v>1436</v>
      </c>
      <c r="C98" s="4">
        <v>7.33</v>
      </c>
      <c r="D98" s="2" t="s">
        <v>137</v>
      </c>
      <c r="E98" s="2" t="s">
        <v>1435</v>
      </c>
      <c r="F98" s="5">
        <v>2000</v>
      </c>
      <c r="G98" s="5">
        <v>9948.06</v>
      </c>
      <c r="H98" s="5">
        <v>0.41</v>
      </c>
    </row>
    <row r="99" spans="2:8" x14ac:dyDescent="0.25">
      <c r="B99" s="2" t="s">
        <v>1434</v>
      </c>
      <c r="C99" s="4">
        <v>7.34</v>
      </c>
      <c r="D99" s="2" t="s">
        <v>137</v>
      </c>
      <c r="E99" s="2" t="s">
        <v>1433</v>
      </c>
      <c r="F99" s="5">
        <v>2000</v>
      </c>
      <c r="G99" s="5">
        <v>9945.9699999999993</v>
      </c>
      <c r="H99" s="5">
        <v>0.41</v>
      </c>
    </row>
    <row r="100" spans="2:8" x14ac:dyDescent="0.25">
      <c r="B100" s="2" t="s">
        <v>1432</v>
      </c>
      <c r="C100" s="4">
        <v>8</v>
      </c>
      <c r="D100" s="2" t="s">
        <v>137</v>
      </c>
      <c r="E100" s="2" t="s">
        <v>1431</v>
      </c>
      <c r="F100" s="5">
        <v>2000</v>
      </c>
      <c r="G100" s="5">
        <v>9943.34</v>
      </c>
      <c r="H100" s="5">
        <v>0.41</v>
      </c>
    </row>
    <row r="101" spans="2:8" x14ac:dyDescent="0.25">
      <c r="B101" s="2" t="s">
        <v>1430</v>
      </c>
      <c r="C101" s="4">
        <v>8.02</v>
      </c>
      <c r="D101" s="2" t="s">
        <v>137</v>
      </c>
      <c r="E101" s="2" t="s">
        <v>1429</v>
      </c>
      <c r="F101" s="5">
        <v>2000</v>
      </c>
      <c r="G101" s="5">
        <v>9927.9699999999993</v>
      </c>
      <c r="H101" s="5">
        <v>0.41</v>
      </c>
    </row>
    <row r="102" spans="2:8" x14ac:dyDescent="0.25">
      <c r="B102" s="2" t="s">
        <v>1428</v>
      </c>
      <c r="C102" s="4">
        <v>7.37</v>
      </c>
      <c r="D102" s="2" t="s">
        <v>137</v>
      </c>
      <c r="E102" s="2" t="s">
        <v>1427</v>
      </c>
      <c r="F102" s="5">
        <v>2000</v>
      </c>
      <c r="G102" s="5">
        <v>9915.92</v>
      </c>
      <c r="H102" s="5">
        <v>0.41</v>
      </c>
    </row>
    <row r="103" spans="2:8" x14ac:dyDescent="0.25">
      <c r="B103" s="2" t="s">
        <v>1426</v>
      </c>
      <c r="C103" s="4">
        <v>7.75</v>
      </c>
      <c r="D103" s="2" t="s">
        <v>137</v>
      </c>
      <c r="E103" s="2" t="s">
        <v>1425</v>
      </c>
      <c r="F103" s="5">
        <v>2000</v>
      </c>
      <c r="G103" s="5">
        <v>9915.7900000000009</v>
      </c>
      <c r="H103" s="5">
        <v>0.41</v>
      </c>
    </row>
    <row r="104" spans="2:8" x14ac:dyDescent="0.25">
      <c r="B104" s="2" t="s">
        <v>1424</v>
      </c>
      <c r="C104" s="4">
        <v>7.88</v>
      </c>
      <c r="D104" s="2" t="s">
        <v>137</v>
      </c>
      <c r="E104" s="2" t="s">
        <v>1423</v>
      </c>
      <c r="F104" s="5">
        <v>1500</v>
      </c>
      <c r="G104" s="5">
        <v>7454.96</v>
      </c>
      <c r="H104" s="5">
        <v>0.31</v>
      </c>
    </row>
    <row r="105" spans="2:8" x14ac:dyDescent="0.25">
      <c r="B105" s="2" t="s">
        <v>1422</v>
      </c>
      <c r="C105" s="4">
        <v>7.33</v>
      </c>
      <c r="D105" s="2" t="s">
        <v>137</v>
      </c>
      <c r="E105" s="2" t="s">
        <v>1421</v>
      </c>
      <c r="F105" s="5">
        <v>1500</v>
      </c>
      <c r="G105" s="5">
        <v>7446.2</v>
      </c>
      <c r="H105" s="5">
        <v>0.31</v>
      </c>
    </row>
    <row r="106" spans="2:8" x14ac:dyDescent="0.25">
      <c r="B106" s="2" t="s">
        <v>1420</v>
      </c>
      <c r="C106" s="4">
        <v>6.8</v>
      </c>
      <c r="D106" s="2" t="s">
        <v>130</v>
      </c>
      <c r="E106" s="2" t="s">
        <v>1419</v>
      </c>
      <c r="F106" s="5">
        <v>5089700</v>
      </c>
      <c r="G106" s="5">
        <v>5083.07</v>
      </c>
      <c r="H106" s="5">
        <v>0.21</v>
      </c>
    </row>
    <row r="107" spans="2:8" x14ac:dyDescent="0.25">
      <c r="B107" s="2" t="s">
        <v>1418</v>
      </c>
      <c r="C107" s="4">
        <v>7.28</v>
      </c>
      <c r="D107" s="2" t="s">
        <v>1417</v>
      </c>
      <c r="E107" s="2" t="s">
        <v>1416</v>
      </c>
      <c r="F107" s="5">
        <v>1000</v>
      </c>
      <c r="G107" s="5">
        <v>4986.08</v>
      </c>
      <c r="H107" s="5">
        <v>0.2</v>
      </c>
    </row>
    <row r="108" spans="2:8" x14ac:dyDescent="0.25">
      <c r="B108" s="2" t="s">
        <v>1415</v>
      </c>
      <c r="C108" s="4">
        <v>7.32</v>
      </c>
      <c r="D108" s="2" t="s">
        <v>138</v>
      </c>
      <c r="E108" s="2" t="s">
        <v>1414</v>
      </c>
      <c r="F108" s="5">
        <v>1000</v>
      </c>
      <c r="G108" s="5">
        <v>4981.0200000000004</v>
      </c>
      <c r="H108" s="5">
        <v>0.2</v>
      </c>
    </row>
    <row r="109" spans="2:8" x14ac:dyDescent="0.25">
      <c r="B109" s="2" t="s">
        <v>1413</v>
      </c>
      <c r="C109" s="4">
        <v>6.82</v>
      </c>
      <c r="D109" s="2" t="s">
        <v>130</v>
      </c>
      <c r="E109" s="2" t="s">
        <v>1412</v>
      </c>
      <c r="F109" s="5">
        <v>5000000</v>
      </c>
      <c r="G109" s="5">
        <v>4980.46</v>
      </c>
      <c r="H109" s="5">
        <v>0.2</v>
      </c>
    </row>
    <row r="110" spans="2:8" x14ac:dyDescent="0.25">
      <c r="B110" s="2" t="s">
        <v>1411</v>
      </c>
      <c r="C110" s="4">
        <v>7.33</v>
      </c>
      <c r="D110" s="2" t="s">
        <v>137</v>
      </c>
      <c r="E110" s="2" t="s">
        <v>1410</v>
      </c>
      <c r="F110" s="5">
        <v>1000</v>
      </c>
      <c r="G110" s="5">
        <v>4974.03</v>
      </c>
      <c r="H110" s="5">
        <v>0.2</v>
      </c>
    </row>
    <row r="111" spans="2:8" x14ac:dyDescent="0.25">
      <c r="B111" s="2" t="s">
        <v>1409</v>
      </c>
      <c r="C111" s="4">
        <v>7.42</v>
      </c>
      <c r="D111" s="2" t="s">
        <v>137</v>
      </c>
      <c r="E111" s="2" t="s">
        <v>1408</v>
      </c>
      <c r="F111" s="5">
        <v>1000</v>
      </c>
      <c r="G111" s="5">
        <v>4944.72</v>
      </c>
      <c r="H111" s="5">
        <v>0.2</v>
      </c>
    </row>
    <row r="112" spans="2:8" x14ac:dyDescent="0.25">
      <c r="B112" s="2" t="s">
        <v>1407</v>
      </c>
      <c r="C112" s="4">
        <v>7.84</v>
      </c>
      <c r="D112" s="2" t="s">
        <v>137</v>
      </c>
      <c r="E112" s="2" t="s">
        <v>1406</v>
      </c>
      <c r="F112" s="5">
        <v>500</v>
      </c>
      <c r="G112" s="5">
        <v>2496.7800000000002</v>
      </c>
      <c r="H112" s="5">
        <v>0.1</v>
      </c>
    </row>
    <row r="113" spans="2:8" x14ac:dyDescent="0.25">
      <c r="B113" s="2" t="s">
        <v>1405</v>
      </c>
      <c r="C113" s="4">
        <v>6.8</v>
      </c>
      <c r="D113" s="2" t="s">
        <v>130</v>
      </c>
      <c r="E113" s="2" t="s">
        <v>1404</v>
      </c>
      <c r="F113" s="5">
        <v>2500000</v>
      </c>
      <c r="G113" s="5">
        <v>2496.75</v>
      </c>
      <c r="H113" s="5">
        <v>0.1</v>
      </c>
    </row>
    <row r="114" spans="2:8" x14ac:dyDescent="0.25">
      <c r="B114" s="2" t="s">
        <v>1403</v>
      </c>
      <c r="C114" s="4">
        <v>6.95</v>
      </c>
      <c r="D114" s="2" t="s">
        <v>130</v>
      </c>
      <c r="E114" s="2" t="s">
        <v>1402</v>
      </c>
      <c r="F114" s="5">
        <v>1000000</v>
      </c>
      <c r="G114" s="5">
        <v>986.86</v>
      </c>
      <c r="H114" s="5">
        <v>0.04</v>
      </c>
    </row>
    <row r="115" spans="2:8" x14ac:dyDescent="0.25">
      <c r="B115" s="2" t="s">
        <v>1401</v>
      </c>
      <c r="C115" s="4">
        <v>6.84</v>
      </c>
      <c r="D115" s="2" t="s">
        <v>130</v>
      </c>
      <c r="E115" s="2" t="s">
        <v>1400</v>
      </c>
      <c r="F115" s="5">
        <v>500000</v>
      </c>
      <c r="G115" s="5">
        <v>496.74</v>
      </c>
      <c r="H115" s="5">
        <v>0.02</v>
      </c>
    </row>
    <row r="116" spans="2:8" x14ac:dyDescent="0.25">
      <c r="B116" s="3" t="s">
        <v>139</v>
      </c>
      <c r="C116" s="15"/>
      <c r="D116" s="3"/>
      <c r="E116" s="3"/>
      <c r="F116" s="11"/>
      <c r="G116" s="11">
        <f>SUM(G32:G115)</f>
        <v>2377139.4700000016</v>
      </c>
      <c r="H116" s="11">
        <f>SUM(H32:H115)</f>
        <v>97.539999999999893</v>
      </c>
    </row>
    <row r="117" spans="2:8" x14ac:dyDescent="0.25">
      <c r="B117" s="3" t="s">
        <v>1399</v>
      </c>
    </row>
    <row r="118" spans="2:8" x14ac:dyDescent="0.25">
      <c r="B118" s="2" t="s">
        <v>1398</v>
      </c>
      <c r="C118" s="4" t="s">
        <v>140</v>
      </c>
      <c r="E118" s="2" t="s">
        <v>1397</v>
      </c>
      <c r="F118" s="5">
        <v>57861.417000000001</v>
      </c>
      <c r="G118" s="5">
        <v>5855.31</v>
      </c>
      <c r="H118" s="5">
        <v>0.24</v>
      </c>
    </row>
    <row r="119" spans="2:8" x14ac:dyDescent="0.25">
      <c r="B119" s="3" t="s">
        <v>1396</v>
      </c>
      <c r="C119" s="15"/>
      <c r="D119" s="3"/>
      <c r="E119" s="3"/>
      <c r="F119" s="11"/>
      <c r="G119" s="11">
        <f>SUM(G117:G118)</f>
        <v>5855.31</v>
      </c>
      <c r="H119" s="11">
        <f>SUM(H117:H118)</f>
        <v>0.24</v>
      </c>
    </row>
    <row r="120" spans="2:8" x14ac:dyDescent="0.25">
      <c r="B120" s="3" t="s">
        <v>141</v>
      </c>
      <c r="C120" s="15"/>
      <c r="D120" s="3"/>
      <c r="E120" s="3"/>
      <c r="F120" s="11"/>
      <c r="G120" s="11">
        <v>1564</v>
      </c>
      <c r="H120" s="11">
        <v>0.06</v>
      </c>
    </row>
    <row r="121" spans="2:8" x14ac:dyDescent="0.25">
      <c r="B121" s="3" t="s">
        <v>142</v>
      </c>
      <c r="C121" s="15"/>
      <c r="D121" s="3"/>
      <c r="E121" s="3"/>
      <c r="F121" s="11"/>
      <c r="G121" s="11">
        <v>2434049.0699999998</v>
      </c>
      <c r="H121" s="11">
        <v>99.87</v>
      </c>
    </row>
    <row r="122" spans="2:8" x14ac:dyDescent="0.25">
      <c r="B122" s="3" t="s">
        <v>143</v>
      </c>
      <c r="C122" s="15"/>
      <c r="D122" s="3"/>
      <c r="E122" s="3"/>
      <c r="F122" s="11"/>
      <c r="G122" s="11">
        <v>3259.3448789599352</v>
      </c>
      <c r="H122" s="11">
        <v>0.12999999999999545</v>
      </c>
    </row>
    <row r="123" spans="2:8" x14ac:dyDescent="0.25">
      <c r="B123" s="3" t="s">
        <v>144</v>
      </c>
      <c r="C123" s="15"/>
      <c r="D123" s="3"/>
      <c r="E123" s="3"/>
      <c r="F123" s="11"/>
      <c r="G123" s="11">
        <v>2437308.4148789598</v>
      </c>
      <c r="H123" s="11">
        <v>100</v>
      </c>
    </row>
    <row r="124" spans="2:8" x14ac:dyDescent="0.25">
      <c r="B124" s="2" t="s">
        <v>145</v>
      </c>
    </row>
    <row r="125" spans="2:8" x14ac:dyDescent="0.25">
      <c r="B125" s="2" t="s">
        <v>146</v>
      </c>
    </row>
    <row r="126" spans="2:8" x14ac:dyDescent="0.25">
      <c r="B126" s="2" t="s">
        <v>147</v>
      </c>
      <c r="C126" s="4" t="s">
        <v>1395</v>
      </c>
    </row>
    <row r="127" spans="2:8" x14ac:dyDescent="0.25">
      <c r="B127" s="3"/>
    </row>
    <row r="128" spans="2:8" ht="30" x14ac:dyDescent="0.25">
      <c r="B128" s="29" t="s">
        <v>1394</v>
      </c>
      <c r="C128" s="4" t="s">
        <v>149</v>
      </c>
    </row>
    <row r="129" spans="2:3" x14ac:dyDescent="0.25">
      <c r="B129" s="3"/>
    </row>
    <row r="130" spans="2:3" x14ac:dyDescent="0.25">
      <c r="B130" s="3" t="s">
        <v>150</v>
      </c>
      <c r="C130" s="4" t="s">
        <v>149</v>
      </c>
    </row>
    <row r="131" spans="2:3" x14ac:dyDescent="0.25">
      <c r="B131" s="3" t="s">
        <v>151</v>
      </c>
      <c r="C131" s="4" t="s">
        <v>152</v>
      </c>
    </row>
    <row r="132" spans="2:3" x14ac:dyDescent="0.25">
      <c r="B132" s="3" t="s">
        <v>1393</v>
      </c>
      <c r="C132" s="15"/>
    </row>
    <row r="133" spans="2:3" x14ac:dyDescent="0.25">
      <c r="B133" s="3" t="s">
        <v>1392</v>
      </c>
      <c r="C133" s="15"/>
    </row>
    <row r="134" spans="2:3" x14ac:dyDescent="0.25">
      <c r="B134" s="3" t="s">
        <v>1391</v>
      </c>
      <c r="C134" s="15"/>
    </row>
    <row r="135" spans="2:3" x14ac:dyDescent="0.25">
      <c r="B135" s="3" t="s">
        <v>1390</v>
      </c>
      <c r="C135" s="15"/>
    </row>
    <row r="136" spans="2:3" x14ac:dyDescent="0.25">
      <c r="B136" s="3" t="s">
        <v>1389</v>
      </c>
      <c r="C136" s="15"/>
    </row>
    <row r="137" spans="2:3" x14ac:dyDescent="0.25">
      <c r="B137" s="3" t="s">
        <v>1388</v>
      </c>
      <c r="C137" s="15"/>
    </row>
    <row r="138" spans="2:3" x14ac:dyDescent="0.25">
      <c r="B138" s="3" t="s">
        <v>1387</v>
      </c>
      <c r="C138" s="15"/>
    </row>
    <row r="139" spans="2:3" x14ac:dyDescent="0.25">
      <c r="B139" s="3" t="s">
        <v>1386</v>
      </c>
      <c r="C139" s="15"/>
    </row>
    <row r="140" spans="2:3" x14ac:dyDescent="0.25">
      <c r="B140" s="3" t="s">
        <v>1385</v>
      </c>
      <c r="C140" s="15"/>
    </row>
    <row r="141" spans="2:3" x14ac:dyDescent="0.25">
      <c r="B141" s="28" t="s">
        <v>1384</v>
      </c>
    </row>
    <row r="143" spans="2:3" x14ac:dyDescent="0.25">
      <c r="B143" s="105"/>
      <c r="C143" s="6" t="s">
        <v>1383</v>
      </c>
    </row>
    <row r="144" spans="2:3" x14ac:dyDescent="0.25">
      <c r="B144" s="105" t="s">
        <v>1382</v>
      </c>
      <c r="C144" s="8" t="s">
        <v>114</v>
      </c>
    </row>
    <row r="145" spans="2:8" x14ac:dyDescent="0.25">
      <c r="B145" s="105" t="s">
        <v>1381</v>
      </c>
      <c r="C145" s="6"/>
    </row>
    <row r="146" spans="2:8" x14ac:dyDescent="0.25">
      <c r="B146" s="105"/>
      <c r="C146" s="6"/>
    </row>
    <row r="147" spans="2:8" x14ac:dyDescent="0.25">
      <c r="B147" s="105" t="s">
        <v>1380</v>
      </c>
      <c r="C147" s="27">
        <v>7.4899999999999994E-2</v>
      </c>
    </row>
    <row r="148" spans="2:8" x14ac:dyDescent="0.25">
      <c r="B148" s="105"/>
      <c r="C148" s="6"/>
    </row>
    <row r="149" spans="2:8" x14ac:dyDescent="0.25">
      <c r="B149" s="105" t="s">
        <v>1379</v>
      </c>
      <c r="C149" s="6" t="s">
        <v>1377</v>
      </c>
    </row>
    <row r="150" spans="2:8" x14ac:dyDescent="0.25">
      <c r="B150" s="105" t="s">
        <v>1378</v>
      </c>
      <c r="C150" s="6" t="s">
        <v>1377</v>
      </c>
    </row>
    <row r="151" spans="2:8" x14ac:dyDescent="0.25">
      <c r="B151" s="105"/>
      <c r="C151" s="6"/>
    </row>
    <row r="152" spans="2:8" x14ac:dyDescent="0.25">
      <c r="B152" s="105" t="s">
        <v>1376</v>
      </c>
      <c r="C152" s="6" t="s">
        <v>148</v>
      </c>
    </row>
    <row r="153" spans="2:8" x14ac:dyDescent="0.25">
      <c r="B153" s="217" t="s">
        <v>1375</v>
      </c>
      <c r="C153" s="217"/>
    </row>
    <row r="155" spans="2:8" s="24" customFormat="1" x14ac:dyDescent="0.25">
      <c r="B155" s="213" t="s">
        <v>1374</v>
      </c>
      <c r="C155" s="213"/>
      <c r="D155" s="213"/>
      <c r="E155" s="213"/>
      <c r="F155" s="25"/>
      <c r="G155" s="25"/>
      <c r="H155" s="25"/>
    </row>
    <row r="156" spans="2:8" s="24" customFormat="1" x14ac:dyDescent="0.25">
      <c r="B156" s="26"/>
      <c r="C156" s="26"/>
      <c r="D156" s="26"/>
      <c r="E156" s="26"/>
      <c r="F156" s="26"/>
      <c r="G156" s="25"/>
      <c r="H156" s="25"/>
    </row>
    <row r="157" spans="2:8" x14ac:dyDescent="0.25">
      <c r="B157" s="105" t="s">
        <v>154</v>
      </c>
      <c r="C157" s="6"/>
      <c r="D157" s="105"/>
    </row>
    <row r="158" spans="2:8" ht="30" x14ac:dyDescent="0.25">
      <c r="B158" s="7" t="s">
        <v>155</v>
      </c>
      <c r="C158" s="8" t="s">
        <v>156</v>
      </c>
      <c r="D158" s="7" t="s">
        <v>157</v>
      </c>
    </row>
    <row r="159" spans="2:8" x14ac:dyDescent="0.25">
      <c r="B159" s="105" t="s">
        <v>149</v>
      </c>
      <c r="C159" s="6" t="s">
        <v>149</v>
      </c>
      <c r="D159" s="105" t="s">
        <v>149</v>
      </c>
    </row>
    <row r="161" spans="2:7" x14ac:dyDescent="0.25">
      <c r="B161" s="13" t="s">
        <v>158</v>
      </c>
      <c r="C161" s="23">
        <v>45322</v>
      </c>
      <c r="D161" s="105"/>
      <c r="E161" s="16"/>
      <c r="F161" s="22"/>
    </row>
    <row r="162" spans="2:7" x14ac:dyDescent="0.25">
      <c r="B162" s="13" t="s">
        <v>159</v>
      </c>
      <c r="C162" s="14" t="s">
        <v>160</v>
      </c>
      <c r="D162" s="13" t="s">
        <v>161</v>
      </c>
      <c r="E162" s="17" t="s">
        <v>162</v>
      </c>
      <c r="F162" s="12" t="s">
        <v>163</v>
      </c>
      <c r="G162" s="11"/>
    </row>
    <row r="163" spans="2:7" x14ac:dyDescent="0.25">
      <c r="B163" s="20" t="s">
        <v>149</v>
      </c>
      <c r="C163" s="21" t="s">
        <v>149</v>
      </c>
      <c r="D163" s="20" t="s">
        <v>149</v>
      </c>
      <c r="E163" s="19" t="s">
        <v>149</v>
      </c>
      <c r="F163" s="18" t="s">
        <v>149</v>
      </c>
    </row>
    <row r="166" spans="2:7" x14ac:dyDescent="0.25">
      <c r="B166" s="3" t="s">
        <v>164</v>
      </c>
    </row>
    <row r="167" spans="2:7" x14ac:dyDescent="0.25">
      <c r="B167" s="3"/>
    </row>
    <row r="168" spans="2:7" x14ac:dyDescent="0.25">
      <c r="B168" s="3" t="s">
        <v>165</v>
      </c>
    </row>
    <row r="169" spans="2:7" x14ac:dyDescent="0.25">
      <c r="B169" s="13" t="s">
        <v>166</v>
      </c>
      <c r="C169" s="14" t="s">
        <v>167</v>
      </c>
      <c r="D169" s="3"/>
    </row>
    <row r="170" spans="2:7" x14ac:dyDescent="0.25">
      <c r="B170" s="105" t="s">
        <v>149</v>
      </c>
      <c r="C170" s="6" t="s">
        <v>149</v>
      </c>
    </row>
    <row r="172" spans="2:7" x14ac:dyDescent="0.25">
      <c r="B172" s="13" t="s">
        <v>168</v>
      </c>
      <c r="C172" s="14" t="s">
        <v>167</v>
      </c>
    </row>
    <row r="173" spans="2:7" x14ac:dyDescent="0.25">
      <c r="B173" s="105" t="s">
        <v>149</v>
      </c>
      <c r="C173" s="6" t="s">
        <v>149</v>
      </c>
    </row>
    <row r="175" spans="2:7" x14ac:dyDescent="0.25">
      <c r="B175" s="13" t="s">
        <v>149</v>
      </c>
      <c r="C175" s="14" t="s">
        <v>149</v>
      </c>
    </row>
    <row r="176" spans="2:7" x14ac:dyDescent="0.25">
      <c r="B176" s="105" t="s">
        <v>149</v>
      </c>
      <c r="C176" s="6" t="s">
        <v>149</v>
      </c>
    </row>
    <row r="178" spans="2:7" x14ac:dyDescent="0.25">
      <c r="B178" s="17" t="s">
        <v>169</v>
      </c>
      <c r="C178" s="14" t="s">
        <v>170</v>
      </c>
    </row>
    <row r="179" spans="2:7" x14ac:dyDescent="0.25">
      <c r="B179" s="16" t="s">
        <v>149</v>
      </c>
      <c r="C179" s="6" t="s">
        <v>149</v>
      </c>
    </row>
    <row r="181" spans="2:7" x14ac:dyDescent="0.25">
      <c r="B181" s="13" t="s">
        <v>171</v>
      </c>
      <c r="C181" s="14" t="s">
        <v>149</v>
      </c>
    </row>
    <row r="183" spans="2:7" x14ac:dyDescent="0.25">
      <c r="B183" s="13" t="s">
        <v>172</v>
      </c>
      <c r="C183" s="23">
        <v>45322</v>
      </c>
      <c r="D183" s="105"/>
      <c r="E183" s="16"/>
      <c r="F183" s="22"/>
    </row>
    <row r="184" spans="2:7" x14ac:dyDescent="0.25">
      <c r="B184" s="13" t="s">
        <v>159</v>
      </c>
      <c r="C184" s="14" t="s">
        <v>160</v>
      </c>
      <c r="D184" s="13" t="s">
        <v>161</v>
      </c>
      <c r="E184" s="17" t="s">
        <v>162</v>
      </c>
      <c r="F184" s="12" t="s">
        <v>163</v>
      </c>
      <c r="G184" s="11"/>
    </row>
    <row r="185" spans="2:7" x14ac:dyDescent="0.25">
      <c r="B185" s="20" t="s">
        <v>149</v>
      </c>
      <c r="C185" s="21" t="s">
        <v>149</v>
      </c>
      <c r="D185" s="20" t="s">
        <v>149</v>
      </c>
      <c r="E185" s="19" t="s">
        <v>149</v>
      </c>
      <c r="F185" s="18" t="s">
        <v>149</v>
      </c>
    </row>
    <row r="186" spans="2:7" x14ac:dyDescent="0.25">
      <c r="B186" s="3" t="s">
        <v>164</v>
      </c>
    </row>
    <row r="187" spans="2:7" x14ac:dyDescent="0.25">
      <c r="B187" s="3"/>
    </row>
    <row r="188" spans="2:7" x14ac:dyDescent="0.25">
      <c r="B188" s="3" t="s">
        <v>165</v>
      </c>
    </row>
    <row r="189" spans="2:7" x14ac:dyDescent="0.25">
      <c r="B189" s="13" t="s">
        <v>166</v>
      </c>
      <c r="C189" s="14" t="s">
        <v>167</v>
      </c>
      <c r="D189" s="3"/>
    </row>
    <row r="190" spans="2:7" x14ac:dyDescent="0.25">
      <c r="B190" s="105" t="s">
        <v>149</v>
      </c>
      <c r="C190" s="6" t="s">
        <v>149</v>
      </c>
    </row>
    <row r="192" spans="2:7" x14ac:dyDescent="0.25">
      <c r="B192" s="13" t="s">
        <v>168</v>
      </c>
      <c r="C192" s="14" t="s">
        <v>167</v>
      </c>
    </row>
    <row r="193" spans="2:6" x14ac:dyDescent="0.25">
      <c r="B193" s="105" t="s">
        <v>149</v>
      </c>
      <c r="C193" s="6" t="s">
        <v>149</v>
      </c>
    </row>
    <row r="195" spans="2:6" x14ac:dyDescent="0.25">
      <c r="B195" s="13" t="s">
        <v>149</v>
      </c>
      <c r="C195" s="14" t="s">
        <v>149</v>
      </c>
    </row>
    <row r="196" spans="2:6" x14ac:dyDescent="0.25">
      <c r="B196" s="105" t="s">
        <v>149</v>
      </c>
      <c r="C196" s="6" t="s">
        <v>149</v>
      </c>
    </row>
    <row r="198" spans="2:6" x14ac:dyDescent="0.25">
      <c r="B198" s="17" t="s">
        <v>169</v>
      </c>
      <c r="C198" s="14" t="s">
        <v>170</v>
      </c>
    </row>
    <row r="199" spans="2:6" x14ac:dyDescent="0.25">
      <c r="B199" s="16" t="s">
        <v>149</v>
      </c>
      <c r="C199" s="6" t="s">
        <v>149</v>
      </c>
    </row>
    <row r="201" spans="2:6" x14ac:dyDescent="0.25">
      <c r="B201" s="13" t="s">
        <v>171</v>
      </c>
      <c r="C201" s="14" t="s">
        <v>149</v>
      </c>
    </row>
    <row r="204" spans="2:6" x14ac:dyDescent="0.25">
      <c r="B204" s="3" t="s">
        <v>173</v>
      </c>
    </row>
    <row r="206" spans="2:6" x14ac:dyDescent="0.25">
      <c r="B206" s="13" t="s">
        <v>159</v>
      </c>
      <c r="C206" s="14" t="s">
        <v>174</v>
      </c>
      <c r="D206" s="13" t="s">
        <v>175</v>
      </c>
      <c r="E206" s="13" t="s">
        <v>176</v>
      </c>
      <c r="F206" s="11"/>
    </row>
    <row r="207" spans="2:6" x14ac:dyDescent="0.25">
      <c r="B207" s="105" t="s">
        <v>149</v>
      </c>
      <c r="C207" s="6" t="s">
        <v>149</v>
      </c>
      <c r="D207" s="105" t="s">
        <v>149</v>
      </c>
      <c r="E207" s="105" t="s">
        <v>149</v>
      </c>
    </row>
    <row r="210" spans="2:80" x14ac:dyDescent="0.25">
      <c r="B210" s="3" t="s">
        <v>177</v>
      </c>
      <c r="C210" s="15" t="s">
        <v>149</v>
      </c>
      <c r="D210" s="3"/>
      <c r="E210" s="3"/>
      <c r="F210" s="11"/>
      <c r="G210" s="11"/>
      <c r="H210" s="11"/>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row>
    <row r="212" spans="2:80" x14ac:dyDescent="0.25">
      <c r="B212" s="3" t="s">
        <v>178</v>
      </c>
    </row>
    <row r="214" spans="2:80" x14ac:dyDescent="0.25">
      <c r="B214" s="13" t="s">
        <v>179</v>
      </c>
      <c r="C214" s="14" t="s">
        <v>167</v>
      </c>
      <c r="D214" s="3"/>
    </row>
    <row r="215" spans="2:80" x14ac:dyDescent="0.25">
      <c r="B215" s="105" t="s">
        <v>149</v>
      </c>
      <c r="C215" s="6" t="s">
        <v>149</v>
      </c>
    </row>
    <row r="218" spans="2:80" x14ac:dyDescent="0.25">
      <c r="B218" s="13" t="s">
        <v>180</v>
      </c>
      <c r="C218" s="14" t="s">
        <v>181</v>
      </c>
      <c r="D218" s="3"/>
    </row>
    <row r="219" spans="2:80" x14ac:dyDescent="0.25">
      <c r="B219" s="105" t="s">
        <v>149</v>
      </c>
      <c r="C219" s="6" t="s">
        <v>149</v>
      </c>
    </row>
    <row r="222" spans="2:80" x14ac:dyDescent="0.25">
      <c r="B222" s="3" t="s">
        <v>182</v>
      </c>
    </row>
    <row r="225" spans="2:80" x14ac:dyDescent="0.25">
      <c r="B225" s="3" t="s">
        <v>183</v>
      </c>
    </row>
    <row r="227" spans="2:80" x14ac:dyDescent="0.25">
      <c r="B227" s="13" t="s">
        <v>159</v>
      </c>
      <c r="C227" s="14" t="s">
        <v>184</v>
      </c>
      <c r="D227" s="13" t="s">
        <v>174</v>
      </c>
      <c r="E227" s="13" t="s">
        <v>175</v>
      </c>
      <c r="F227" s="12" t="s">
        <v>176</v>
      </c>
      <c r="G227" s="11"/>
    </row>
    <row r="228" spans="2:80" x14ac:dyDescent="0.25">
      <c r="B228" s="105" t="s">
        <v>149</v>
      </c>
      <c r="C228" s="6" t="s">
        <v>149</v>
      </c>
      <c r="D228" s="105" t="s">
        <v>149</v>
      </c>
      <c r="E228" s="105" t="s">
        <v>149</v>
      </c>
      <c r="F228" s="10" t="s">
        <v>149</v>
      </c>
    </row>
    <row r="231" spans="2:80" x14ac:dyDescent="0.25">
      <c r="B231" s="3" t="s">
        <v>177</v>
      </c>
      <c r="C231" s="15" t="s">
        <v>149</v>
      </c>
      <c r="D231" s="3"/>
      <c r="E231" s="3"/>
      <c r="F231" s="11"/>
      <c r="G231" s="11"/>
      <c r="H231" s="11"/>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row>
    <row r="233" spans="2:80" x14ac:dyDescent="0.25">
      <c r="B233" s="3" t="s">
        <v>178</v>
      </c>
    </row>
    <row r="235" spans="2:80" x14ac:dyDescent="0.25">
      <c r="B235" s="13" t="s">
        <v>179</v>
      </c>
      <c r="C235" s="14" t="s">
        <v>167</v>
      </c>
      <c r="D235" s="3"/>
    </row>
    <row r="236" spans="2:80" x14ac:dyDescent="0.25">
      <c r="B236" s="105" t="s">
        <v>149</v>
      </c>
      <c r="C236" s="6" t="s">
        <v>149</v>
      </c>
    </row>
    <row r="239" spans="2:80" x14ac:dyDescent="0.25">
      <c r="B239" s="13" t="s">
        <v>180</v>
      </c>
      <c r="C239" s="14" t="s">
        <v>181</v>
      </c>
      <c r="D239" s="3"/>
    </row>
    <row r="240" spans="2:80" x14ac:dyDescent="0.25">
      <c r="B240" s="105" t="s">
        <v>149</v>
      </c>
      <c r="C240" s="6" t="s">
        <v>149</v>
      </c>
    </row>
    <row r="243" spans="2:7" x14ac:dyDescent="0.25">
      <c r="B243" s="3" t="s">
        <v>182</v>
      </c>
    </row>
    <row r="246" spans="2:7" x14ac:dyDescent="0.25">
      <c r="B246" s="3" t="s">
        <v>185</v>
      </c>
    </row>
    <row r="247" spans="2:7" x14ac:dyDescent="0.25">
      <c r="B247" s="13" t="s">
        <v>159</v>
      </c>
      <c r="C247" s="14" t="s">
        <v>186</v>
      </c>
      <c r="D247" s="13" t="s">
        <v>187</v>
      </c>
      <c r="E247" s="13" t="s">
        <v>188</v>
      </c>
      <c r="F247" s="12" t="s">
        <v>189</v>
      </c>
      <c r="G247" s="11"/>
    </row>
    <row r="248" spans="2:7" x14ac:dyDescent="0.25">
      <c r="B248" s="105" t="s">
        <v>149</v>
      </c>
      <c r="C248" s="6" t="s">
        <v>149</v>
      </c>
      <c r="D248" s="105" t="s">
        <v>149</v>
      </c>
      <c r="E248" s="105" t="s">
        <v>149</v>
      </c>
      <c r="F248" s="10" t="s">
        <v>149</v>
      </c>
    </row>
    <row r="249" spans="2:7" x14ac:dyDescent="0.25">
      <c r="B249" s="2" t="s">
        <v>190</v>
      </c>
    </row>
  </sheetData>
  <mergeCells count="9">
    <mergeCell ref="B155:E155"/>
    <mergeCell ref="B153:C153"/>
    <mergeCell ref="B1:E1"/>
    <mergeCell ref="C3:C8"/>
    <mergeCell ref="D3:D8"/>
    <mergeCell ref="B11:E11"/>
    <mergeCell ref="C12:C13"/>
    <mergeCell ref="D12:D13"/>
    <mergeCell ref="E12:E13"/>
  </mergeCells>
  <hyperlinks>
    <hyperlink ref="A1" location="Index!A1" display="Index" xr:uid="{6F606713-0DE5-42DF-A8AB-99EBF5E14F98}"/>
  </hyperlinks>
  <pageMargins left="0.7" right="0.7" top="0.75" bottom="0.75" header="0.3" footer="0.3"/>
  <pageSetup orientation="portrait"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8AA12-6155-4BAB-8526-5671FADA0267}">
  <dimension ref="A1:CB230"/>
  <sheetViews>
    <sheetView workbookViewId="0">
      <selection activeCell="C16" sqref="C16"/>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32</v>
      </c>
      <c r="C1" s="206"/>
      <c r="D1" s="206"/>
      <c r="E1" s="206"/>
    </row>
    <row r="3" spans="1:5" x14ac:dyDescent="0.25">
      <c r="B3" s="35" t="s">
        <v>1691</v>
      </c>
      <c r="C3" s="207"/>
      <c r="D3" s="208"/>
    </row>
    <row r="4" spans="1:5" ht="45" x14ac:dyDescent="0.25">
      <c r="B4" s="109" t="s">
        <v>1690</v>
      </c>
      <c r="C4" s="207"/>
      <c r="D4" s="208"/>
      <c r="E4" s="51"/>
    </row>
    <row r="5" spans="1:5" x14ac:dyDescent="0.25">
      <c r="B5" s="109" t="s">
        <v>115</v>
      </c>
      <c r="C5" s="207"/>
      <c r="D5" s="208"/>
    </row>
    <row r="6" spans="1:5" x14ac:dyDescent="0.25">
      <c r="B6" s="109" t="s">
        <v>1689</v>
      </c>
      <c r="C6" s="207"/>
      <c r="D6" s="208"/>
    </row>
    <row r="7" spans="1:5" ht="30" x14ac:dyDescent="0.25">
      <c r="B7" s="109" t="s">
        <v>1688</v>
      </c>
      <c r="C7" s="207"/>
      <c r="D7" s="208"/>
    </row>
    <row r="8" spans="1:5" x14ac:dyDescent="0.25">
      <c r="B8" s="105" t="s">
        <v>116</v>
      </c>
      <c r="C8" s="38" t="s">
        <v>117</v>
      </c>
      <c r="D8" s="38" t="s">
        <v>118</v>
      </c>
    </row>
    <row r="9" spans="1:5" x14ac:dyDescent="0.25">
      <c r="C9" s="37"/>
    </row>
    <row r="10" spans="1:5" x14ac:dyDescent="0.25">
      <c r="B10" s="221"/>
      <c r="C10" s="221"/>
      <c r="D10" s="221"/>
      <c r="E10" s="221"/>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49" t="s">
        <v>1577</v>
      </c>
      <c r="C14" s="34"/>
      <c r="D14" s="50" t="s">
        <v>1576</v>
      </c>
      <c r="E14" s="33"/>
    </row>
    <row r="15" spans="1:5" x14ac:dyDescent="0.25">
      <c r="B15" s="49" t="s">
        <v>1575</v>
      </c>
      <c r="C15" s="48"/>
      <c r="D15" s="47"/>
      <c r="E15" s="33"/>
    </row>
    <row r="16" spans="1:5" x14ac:dyDescent="0.25">
      <c r="B16" s="35" t="s">
        <v>1574</v>
      </c>
      <c r="C16" s="34"/>
      <c r="D16" s="33"/>
      <c r="E16" s="33"/>
    </row>
    <row r="17" spans="2:8" x14ac:dyDescent="0.25">
      <c r="B17" s="13" t="s">
        <v>1573</v>
      </c>
      <c r="C17" s="108"/>
      <c r="D17" s="107"/>
      <c r="E17" s="107"/>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1687</v>
      </c>
      <c r="C26" s="4">
        <v>7.37</v>
      </c>
      <c r="D26" s="2" t="s">
        <v>130</v>
      </c>
      <c r="E26" s="2" t="s">
        <v>1199</v>
      </c>
      <c r="F26" s="5">
        <v>500000</v>
      </c>
      <c r="G26" s="5">
        <v>496.31</v>
      </c>
      <c r="H26" s="5">
        <v>0.21</v>
      </c>
    </row>
    <row r="27" spans="2:8" x14ac:dyDescent="0.25">
      <c r="B27" s="3" t="s">
        <v>131</v>
      </c>
      <c r="C27" s="15"/>
      <c r="D27" s="3"/>
      <c r="E27" s="3"/>
      <c r="F27" s="11"/>
      <c r="G27" s="11">
        <f>SUM(G22:G26)</f>
        <v>496.31</v>
      </c>
      <c r="H27" s="11">
        <f>SUM(H22:H26)</f>
        <v>0.21</v>
      </c>
    </row>
    <row r="28" spans="2:8" x14ac:dyDescent="0.25">
      <c r="B28" s="3" t="s">
        <v>132</v>
      </c>
    </row>
    <row r="29" spans="2:8" x14ac:dyDescent="0.25">
      <c r="B29" s="2" t="s">
        <v>1686</v>
      </c>
      <c r="C29" s="4">
        <v>8.4600000000000009</v>
      </c>
      <c r="D29" s="2" t="s">
        <v>134</v>
      </c>
      <c r="E29" s="2" t="s">
        <v>481</v>
      </c>
      <c r="F29" s="5">
        <v>800</v>
      </c>
      <c r="G29" s="5">
        <v>6972.54</v>
      </c>
      <c r="H29" s="5">
        <v>2.93</v>
      </c>
    </row>
    <row r="30" spans="2:8" x14ac:dyDescent="0.25">
      <c r="B30" s="2" t="s">
        <v>1685</v>
      </c>
      <c r="C30" s="4">
        <v>8.57</v>
      </c>
      <c r="D30" s="2" t="s">
        <v>1684</v>
      </c>
      <c r="E30" s="2" t="s">
        <v>1683</v>
      </c>
      <c r="F30" s="5">
        <v>700</v>
      </c>
      <c r="G30" s="5">
        <v>6925.58</v>
      </c>
      <c r="H30" s="5">
        <v>2.91</v>
      </c>
    </row>
    <row r="31" spans="2:8" x14ac:dyDescent="0.25">
      <c r="B31" s="2" t="s">
        <v>1682</v>
      </c>
      <c r="C31" s="4">
        <v>8.61</v>
      </c>
      <c r="D31" s="2" t="s">
        <v>133</v>
      </c>
      <c r="E31" s="2" t="s">
        <v>782</v>
      </c>
      <c r="F31" s="5">
        <v>7000</v>
      </c>
      <c r="G31" s="5">
        <v>6851.22</v>
      </c>
      <c r="H31" s="5">
        <v>2.88</v>
      </c>
    </row>
    <row r="32" spans="2:8" x14ac:dyDescent="0.25">
      <c r="B32" s="2" t="s">
        <v>1681</v>
      </c>
      <c r="C32" s="4">
        <v>7.87</v>
      </c>
      <c r="D32" s="2" t="s">
        <v>133</v>
      </c>
      <c r="E32" s="2" t="s">
        <v>1680</v>
      </c>
      <c r="F32" s="5">
        <v>500</v>
      </c>
      <c r="G32" s="5">
        <v>5016.46</v>
      </c>
      <c r="H32" s="5">
        <v>2.11</v>
      </c>
    </row>
    <row r="33" spans="2:8" x14ac:dyDescent="0.25">
      <c r="B33" s="2" t="s">
        <v>1679</v>
      </c>
      <c r="C33" s="4">
        <v>9.5</v>
      </c>
      <c r="D33" s="2" t="s">
        <v>1258</v>
      </c>
      <c r="E33" s="2" t="s">
        <v>1678</v>
      </c>
      <c r="F33" s="5">
        <v>5000</v>
      </c>
      <c r="G33" s="5">
        <v>4994.8999999999996</v>
      </c>
      <c r="H33" s="5">
        <v>2.1</v>
      </c>
    </row>
    <row r="34" spans="2:8" x14ac:dyDescent="0.25">
      <c r="B34" s="2" t="s">
        <v>1677</v>
      </c>
      <c r="C34" s="4">
        <v>8.35</v>
      </c>
      <c r="D34" s="2" t="s">
        <v>971</v>
      </c>
      <c r="E34" s="2" t="s">
        <v>1246</v>
      </c>
      <c r="F34" s="5">
        <v>500</v>
      </c>
      <c r="G34" s="5">
        <v>4975.25</v>
      </c>
      <c r="H34" s="5">
        <v>2.09</v>
      </c>
    </row>
    <row r="35" spans="2:8" x14ac:dyDescent="0.25">
      <c r="B35" s="2" t="s">
        <v>1219</v>
      </c>
      <c r="C35" s="4">
        <v>7.82</v>
      </c>
      <c r="D35" s="2" t="s">
        <v>134</v>
      </c>
      <c r="E35" s="2" t="s">
        <v>1220</v>
      </c>
      <c r="F35" s="5">
        <v>5000</v>
      </c>
      <c r="G35" s="5">
        <v>4975</v>
      </c>
      <c r="H35" s="5">
        <v>2.09</v>
      </c>
    </row>
    <row r="36" spans="2:8" x14ac:dyDescent="0.25">
      <c r="B36" s="2" t="s">
        <v>1676</v>
      </c>
      <c r="C36" s="4">
        <v>7.4</v>
      </c>
      <c r="D36" s="2" t="s">
        <v>134</v>
      </c>
      <c r="E36" s="2" t="s">
        <v>1675</v>
      </c>
      <c r="F36" s="5">
        <v>450</v>
      </c>
      <c r="G36" s="5">
        <v>4493.12</v>
      </c>
      <c r="H36" s="5">
        <v>1.89</v>
      </c>
    </row>
    <row r="37" spans="2:8" x14ac:dyDescent="0.25">
      <c r="B37" s="2" t="s">
        <v>1674</v>
      </c>
      <c r="C37" s="4">
        <v>9.1199999999999992</v>
      </c>
      <c r="D37" s="2" t="s">
        <v>1673</v>
      </c>
      <c r="E37" s="2" t="s">
        <v>1672</v>
      </c>
      <c r="F37" s="5">
        <v>300</v>
      </c>
      <c r="G37" s="5">
        <v>2998.96</v>
      </c>
      <c r="H37" s="5">
        <v>1.26</v>
      </c>
    </row>
    <row r="38" spans="2:8" x14ac:dyDescent="0.25">
      <c r="B38" s="2" t="s">
        <v>1671</v>
      </c>
      <c r="C38" s="4">
        <v>8.15</v>
      </c>
      <c r="D38" s="2" t="s">
        <v>134</v>
      </c>
      <c r="E38" s="2" t="s">
        <v>1075</v>
      </c>
      <c r="F38" s="5">
        <v>250</v>
      </c>
      <c r="G38" s="5">
        <v>2514.5</v>
      </c>
      <c r="H38" s="5">
        <v>1.06</v>
      </c>
    </row>
    <row r="39" spans="2:8" x14ac:dyDescent="0.25">
      <c r="B39" s="2" t="s">
        <v>1670</v>
      </c>
      <c r="C39" s="4">
        <v>8.2100000000000009</v>
      </c>
      <c r="D39" s="2" t="s">
        <v>1258</v>
      </c>
      <c r="E39" s="2" t="s">
        <v>1669</v>
      </c>
      <c r="F39" s="5">
        <v>2500</v>
      </c>
      <c r="G39" s="5">
        <v>2507.7199999999998</v>
      </c>
      <c r="H39" s="5">
        <v>1.05</v>
      </c>
    </row>
    <row r="40" spans="2:8" x14ac:dyDescent="0.25">
      <c r="B40" s="2" t="s">
        <v>1668</v>
      </c>
      <c r="C40" s="4">
        <v>9.4700000000000006</v>
      </c>
      <c r="D40" s="2" t="s">
        <v>1258</v>
      </c>
      <c r="E40" s="2" t="s">
        <v>1667</v>
      </c>
      <c r="F40" s="5">
        <v>2500</v>
      </c>
      <c r="G40" s="5">
        <v>2497.81</v>
      </c>
      <c r="H40" s="5">
        <v>1.05</v>
      </c>
    </row>
    <row r="41" spans="2:8" x14ac:dyDescent="0.25">
      <c r="B41" s="2" t="s">
        <v>1666</v>
      </c>
      <c r="C41" s="4">
        <v>8.75</v>
      </c>
      <c r="D41" s="2" t="s">
        <v>1665</v>
      </c>
      <c r="E41" s="2" t="s">
        <v>1664</v>
      </c>
      <c r="F41" s="5">
        <v>250</v>
      </c>
      <c r="G41" s="5">
        <v>2497.64</v>
      </c>
      <c r="H41" s="5">
        <v>1.05</v>
      </c>
    </row>
    <row r="42" spans="2:8" x14ac:dyDescent="0.25">
      <c r="B42" s="2" t="s">
        <v>1663</v>
      </c>
      <c r="C42" s="4">
        <v>7.46</v>
      </c>
      <c r="D42" s="2" t="s">
        <v>134</v>
      </c>
      <c r="E42" s="2" t="s">
        <v>1662</v>
      </c>
      <c r="F42" s="5">
        <v>250</v>
      </c>
      <c r="G42" s="5">
        <v>2492.46</v>
      </c>
      <c r="H42" s="5">
        <v>1.05</v>
      </c>
    </row>
    <row r="43" spans="2:8" x14ac:dyDescent="0.25">
      <c r="B43" s="2" t="s">
        <v>1661</v>
      </c>
      <c r="C43" s="4">
        <v>8.35</v>
      </c>
      <c r="D43" s="2" t="s">
        <v>971</v>
      </c>
      <c r="E43" s="2" t="s">
        <v>1660</v>
      </c>
      <c r="F43" s="5">
        <v>250</v>
      </c>
      <c r="G43" s="5">
        <v>2476.4299999999998</v>
      </c>
      <c r="H43" s="5">
        <v>1.04</v>
      </c>
    </row>
    <row r="44" spans="2:8" x14ac:dyDescent="0.25">
      <c r="B44" s="2" t="s">
        <v>1223</v>
      </c>
      <c r="C44" s="4">
        <v>7.88</v>
      </c>
      <c r="D44" s="2" t="s">
        <v>134</v>
      </c>
      <c r="E44" s="2" t="s">
        <v>1224</v>
      </c>
      <c r="F44" s="5">
        <v>250</v>
      </c>
      <c r="G44" s="5">
        <v>2473</v>
      </c>
      <c r="H44" s="5">
        <v>1.04</v>
      </c>
    </row>
    <row r="45" spans="2:8" x14ac:dyDescent="0.25">
      <c r="B45" s="3" t="s">
        <v>135</v>
      </c>
      <c r="C45" s="15"/>
      <c r="D45" s="3"/>
      <c r="E45" s="3"/>
      <c r="F45" s="11"/>
      <c r="G45" s="11">
        <f>SUM(G28:G44)</f>
        <v>65662.59</v>
      </c>
      <c r="H45" s="11">
        <f>SUM(H28:H44)</f>
        <v>27.6</v>
      </c>
    </row>
    <row r="46" spans="2:8" x14ac:dyDescent="0.25">
      <c r="B46" s="3" t="s">
        <v>136</v>
      </c>
    </row>
    <row r="47" spans="2:8" x14ac:dyDescent="0.25">
      <c r="B47" s="2" t="s">
        <v>1498</v>
      </c>
      <c r="C47" s="4">
        <v>7.43</v>
      </c>
      <c r="D47" s="2" t="s">
        <v>137</v>
      </c>
      <c r="E47" s="2" t="s">
        <v>1497</v>
      </c>
      <c r="F47" s="5">
        <v>2000</v>
      </c>
      <c r="G47" s="5">
        <v>9929.2999999999993</v>
      </c>
      <c r="H47" s="5">
        <v>4.18</v>
      </c>
    </row>
    <row r="48" spans="2:8" x14ac:dyDescent="0.25">
      <c r="B48" s="2" t="s">
        <v>1428</v>
      </c>
      <c r="C48" s="4">
        <v>7.37</v>
      </c>
      <c r="D48" s="2" t="s">
        <v>137</v>
      </c>
      <c r="E48" s="2" t="s">
        <v>1427</v>
      </c>
      <c r="F48" s="5">
        <v>2000</v>
      </c>
      <c r="G48" s="5">
        <v>9915.92</v>
      </c>
      <c r="H48" s="5">
        <v>4.17</v>
      </c>
    </row>
    <row r="49" spans="2:8" x14ac:dyDescent="0.25">
      <c r="B49" s="2" t="s">
        <v>1659</v>
      </c>
      <c r="C49" s="4">
        <v>7.3</v>
      </c>
      <c r="D49" s="2" t="s">
        <v>1417</v>
      </c>
      <c r="E49" s="2" t="s">
        <v>1658</v>
      </c>
      <c r="F49" s="5">
        <v>2000</v>
      </c>
      <c r="G49" s="5">
        <v>9914.74</v>
      </c>
      <c r="H49" s="5">
        <v>4.17</v>
      </c>
    </row>
    <row r="50" spans="2:8" x14ac:dyDescent="0.25">
      <c r="B50" s="2" t="s">
        <v>1536</v>
      </c>
      <c r="C50" s="4">
        <v>7.3</v>
      </c>
      <c r="D50" s="2" t="s">
        <v>137</v>
      </c>
      <c r="E50" s="2" t="s">
        <v>1535</v>
      </c>
      <c r="F50" s="5">
        <v>2000</v>
      </c>
      <c r="G50" s="5">
        <v>9904.91</v>
      </c>
      <c r="H50" s="5">
        <v>4.17</v>
      </c>
    </row>
    <row r="51" spans="2:8" x14ac:dyDescent="0.25">
      <c r="B51" s="2" t="s">
        <v>1560</v>
      </c>
      <c r="C51" s="4">
        <v>7.79</v>
      </c>
      <c r="D51" s="2" t="s">
        <v>137</v>
      </c>
      <c r="E51" s="2" t="s">
        <v>1559</v>
      </c>
      <c r="F51" s="5">
        <v>2000</v>
      </c>
      <c r="G51" s="5">
        <v>9871.42</v>
      </c>
      <c r="H51" s="5">
        <v>4.1500000000000004</v>
      </c>
    </row>
    <row r="52" spans="2:8" x14ac:dyDescent="0.25">
      <c r="B52" s="2" t="s">
        <v>1657</v>
      </c>
      <c r="C52" s="4">
        <v>7.84</v>
      </c>
      <c r="D52" s="2" t="s">
        <v>137</v>
      </c>
      <c r="E52" s="2" t="s">
        <v>1656</v>
      </c>
      <c r="F52" s="5">
        <v>2000</v>
      </c>
      <c r="G52" s="5">
        <v>9720.23</v>
      </c>
      <c r="H52" s="5">
        <v>4.09</v>
      </c>
    </row>
    <row r="53" spans="2:8" x14ac:dyDescent="0.25">
      <c r="B53" s="2" t="s">
        <v>1484</v>
      </c>
      <c r="C53" s="4">
        <v>6.78</v>
      </c>
      <c r="D53" s="2" t="s">
        <v>130</v>
      </c>
      <c r="E53" s="2" t="s">
        <v>1483</v>
      </c>
      <c r="F53" s="5">
        <v>7500000</v>
      </c>
      <c r="G53" s="5">
        <v>7480.57</v>
      </c>
      <c r="H53" s="5">
        <v>3.15</v>
      </c>
    </row>
    <row r="54" spans="2:8" x14ac:dyDescent="0.25">
      <c r="B54" s="2" t="s">
        <v>1655</v>
      </c>
      <c r="C54" s="4">
        <v>7.85</v>
      </c>
      <c r="D54" s="2" t="s">
        <v>137</v>
      </c>
      <c r="E54" s="2" t="s">
        <v>1654</v>
      </c>
      <c r="F54" s="5">
        <v>1500</v>
      </c>
      <c r="G54" s="5">
        <v>7279.26</v>
      </c>
      <c r="H54" s="5">
        <v>3.06</v>
      </c>
    </row>
    <row r="55" spans="2:8" x14ac:dyDescent="0.25">
      <c r="B55" s="2" t="s">
        <v>1653</v>
      </c>
      <c r="C55" s="4">
        <v>6.83</v>
      </c>
      <c r="D55" s="2" t="s">
        <v>130</v>
      </c>
      <c r="E55" s="2" t="s">
        <v>1652</v>
      </c>
      <c r="F55" s="5">
        <v>6000000</v>
      </c>
      <c r="G55" s="5">
        <v>5936.68</v>
      </c>
      <c r="H55" s="5">
        <v>2.5</v>
      </c>
    </row>
    <row r="56" spans="2:8" x14ac:dyDescent="0.25">
      <c r="B56" s="2" t="s">
        <v>1413</v>
      </c>
      <c r="C56" s="4">
        <v>6.82</v>
      </c>
      <c r="D56" s="2" t="s">
        <v>130</v>
      </c>
      <c r="E56" s="2" t="s">
        <v>1412</v>
      </c>
      <c r="F56" s="5">
        <v>5000000</v>
      </c>
      <c r="G56" s="5">
        <v>4980.46</v>
      </c>
      <c r="H56" s="5">
        <v>2.1</v>
      </c>
    </row>
    <row r="57" spans="2:8" x14ac:dyDescent="0.25">
      <c r="B57" s="2" t="s">
        <v>1651</v>
      </c>
      <c r="C57" s="4">
        <v>7.31</v>
      </c>
      <c r="D57" s="2" t="s">
        <v>137</v>
      </c>
      <c r="E57" s="2" t="s">
        <v>1650</v>
      </c>
      <c r="F57" s="5">
        <v>1000</v>
      </c>
      <c r="G57" s="5">
        <v>4971.13</v>
      </c>
      <c r="H57" s="5">
        <v>2.09</v>
      </c>
    </row>
    <row r="58" spans="2:8" x14ac:dyDescent="0.25">
      <c r="B58" s="2" t="s">
        <v>1649</v>
      </c>
      <c r="C58" s="4">
        <v>8.4499999999999993</v>
      </c>
      <c r="D58" s="2" t="s">
        <v>137</v>
      </c>
      <c r="E58" s="2" t="s">
        <v>1648</v>
      </c>
      <c r="F58" s="5">
        <v>1000</v>
      </c>
      <c r="G58" s="5">
        <v>4968.95</v>
      </c>
      <c r="H58" s="5">
        <v>2.09</v>
      </c>
    </row>
    <row r="59" spans="2:8" x14ac:dyDescent="0.25">
      <c r="B59" s="2" t="s">
        <v>1647</v>
      </c>
      <c r="C59" s="4">
        <v>7.3</v>
      </c>
      <c r="D59" s="2" t="s">
        <v>137</v>
      </c>
      <c r="E59" s="2" t="s">
        <v>1646</v>
      </c>
      <c r="F59" s="5">
        <v>1000</v>
      </c>
      <c r="G59" s="5">
        <v>4957.37</v>
      </c>
      <c r="H59" s="5">
        <v>2.09</v>
      </c>
    </row>
    <row r="60" spans="2:8" x14ac:dyDescent="0.25">
      <c r="B60" s="2" t="s">
        <v>1645</v>
      </c>
      <c r="C60" s="4">
        <v>6.85</v>
      </c>
      <c r="D60" s="2" t="s">
        <v>130</v>
      </c>
      <c r="E60" s="2" t="s">
        <v>1644</v>
      </c>
      <c r="F60" s="5">
        <v>5000000</v>
      </c>
      <c r="G60" s="5">
        <v>4954.47</v>
      </c>
      <c r="H60" s="5">
        <v>2.08</v>
      </c>
    </row>
    <row r="61" spans="2:8" x14ac:dyDescent="0.25">
      <c r="B61" s="2" t="s">
        <v>1643</v>
      </c>
      <c r="C61" s="4">
        <v>7.98</v>
      </c>
      <c r="D61" s="2" t="s">
        <v>137</v>
      </c>
      <c r="E61" s="2" t="s">
        <v>1642</v>
      </c>
      <c r="F61" s="5">
        <v>1000</v>
      </c>
      <c r="G61" s="5">
        <v>4953.46</v>
      </c>
      <c r="H61" s="5">
        <v>2.08</v>
      </c>
    </row>
    <row r="62" spans="2:8" x14ac:dyDescent="0.25">
      <c r="B62" s="2" t="s">
        <v>1494</v>
      </c>
      <c r="C62" s="4">
        <v>7.35</v>
      </c>
      <c r="D62" s="2" t="s">
        <v>137</v>
      </c>
      <c r="E62" s="2" t="s">
        <v>1493</v>
      </c>
      <c r="F62" s="5">
        <v>1000</v>
      </c>
      <c r="G62" s="5">
        <v>4952.12</v>
      </c>
      <c r="H62" s="5">
        <v>2.08</v>
      </c>
    </row>
    <row r="63" spans="2:8" x14ac:dyDescent="0.25">
      <c r="B63" s="2" t="s">
        <v>1490</v>
      </c>
      <c r="C63" s="4">
        <v>7.82</v>
      </c>
      <c r="D63" s="2" t="s">
        <v>137</v>
      </c>
      <c r="E63" s="2" t="s">
        <v>1489</v>
      </c>
      <c r="F63" s="5">
        <v>1000</v>
      </c>
      <c r="G63" s="5">
        <v>4935.5</v>
      </c>
      <c r="H63" s="5">
        <v>2.08</v>
      </c>
    </row>
    <row r="64" spans="2:8" x14ac:dyDescent="0.25">
      <c r="B64" s="2" t="s">
        <v>1641</v>
      </c>
      <c r="C64" s="4">
        <v>8.3000000000000007</v>
      </c>
      <c r="D64" s="2" t="s">
        <v>137</v>
      </c>
      <c r="E64" s="2" t="s">
        <v>1640</v>
      </c>
      <c r="F64" s="5">
        <v>1000</v>
      </c>
      <c r="G64" s="5">
        <v>4768.1099999999997</v>
      </c>
      <c r="H64" s="5">
        <v>2.0099999999999998</v>
      </c>
    </row>
    <row r="65" spans="2:8" x14ac:dyDescent="0.25">
      <c r="B65" s="2" t="s">
        <v>1639</v>
      </c>
      <c r="C65" s="4">
        <v>9.07</v>
      </c>
      <c r="D65" s="2" t="s">
        <v>137</v>
      </c>
      <c r="E65" s="2" t="s">
        <v>1638</v>
      </c>
      <c r="F65" s="5">
        <v>1000</v>
      </c>
      <c r="G65" s="5">
        <v>4761.0200000000004</v>
      </c>
      <c r="H65" s="5">
        <v>2</v>
      </c>
    </row>
    <row r="66" spans="2:8" x14ac:dyDescent="0.25">
      <c r="B66" s="2" t="s">
        <v>1637</v>
      </c>
      <c r="C66" s="4">
        <v>7.91</v>
      </c>
      <c r="D66" s="2" t="s">
        <v>137</v>
      </c>
      <c r="E66" s="2" t="s">
        <v>1636</v>
      </c>
      <c r="F66" s="5">
        <v>1000</v>
      </c>
      <c r="G66" s="5">
        <v>4686.07</v>
      </c>
      <c r="H66" s="5">
        <v>1.97</v>
      </c>
    </row>
    <row r="67" spans="2:8" x14ac:dyDescent="0.25">
      <c r="B67" s="2" t="s">
        <v>1635</v>
      </c>
      <c r="C67" s="4">
        <v>7.91</v>
      </c>
      <c r="D67" s="2" t="s">
        <v>137</v>
      </c>
      <c r="E67" s="2" t="s">
        <v>1634</v>
      </c>
      <c r="F67" s="5">
        <v>1000</v>
      </c>
      <c r="G67" s="5">
        <v>4681.4399999999996</v>
      </c>
      <c r="H67" s="5">
        <v>1.97</v>
      </c>
    </row>
    <row r="68" spans="2:8" x14ac:dyDescent="0.25">
      <c r="B68" s="2" t="s">
        <v>1633</v>
      </c>
      <c r="C68" s="4">
        <v>7.95</v>
      </c>
      <c r="D68" s="2" t="s">
        <v>137</v>
      </c>
      <c r="E68" s="2" t="s">
        <v>1632</v>
      </c>
      <c r="F68" s="5">
        <v>1000</v>
      </c>
      <c r="G68" s="5">
        <v>4632.71</v>
      </c>
      <c r="H68" s="5">
        <v>1.95</v>
      </c>
    </row>
    <row r="69" spans="2:8" x14ac:dyDescent="0.25">
      <c r="B69" s="2" t="s">
        <v>1631</v>
      </c>
      <c r="C69" s="4">
        <v>8.84</v>
      </c>
      <c r="D69" s="2" t="s">
        <v>138</v>
      </c>
      <c r="E69" s="2" t="s">
        <v>1630</v>
      </c>
      <c r="F69" s="5">
        <v>1000</v>
      </c>
      <c r="G69" s="5">
        <v>4629.96</v>
      </c>
      <c r="H69" s="5">
        <v>1.95</v>
      </c>
    </row>
    <row r="70" spans="2:8" x14ac:dyDescent="0.25">
      <c r="B70" s="2" t="s">
        <v>1629</v>
      </c>
      <c r="C70" s="4">
        <v>7.99</v>
      </c>
      <c r="D70" s="2" t="s">
        <v>137</v>
      </c>
      <c r="E70" s="2" t="s">
        <v>1628</v>
      </c>
      <c r="F70" s="5">
        <v>800</v>
      </c>
      <c r="G70" s="5">
        <v>3976.51</v>
      </c>
      <c r="H70" s="5">
        <v>1.67</v>
      </c>
    </row>
    <row r="71" spans="2:8" x14ac:dyDescent="0.25">
      <c r="B71" s="2" t="s">
        <v>1627</v>
      </c>
      <c r="C71" s="4">
        <v>8.1999999999999993</v>
      </c>
      <c r="D71" s="2" t="s">
        <v>137</v>
      </c>
      <c r="E71" s="2" t="s">
        <v>1626</v>
      </c>
      <c r="F71" s="5">
        <v>500</v>
      </c>
      <c r="G71" s="5">
        <v>2484.94</v>
      </c>
      <c r="H71" s="5">
        <v>1.05</v>
      </c>
    </row>
    <row r="72" spans="2:8" x14ac:dyDescent="0.25">
      <c r="B72" s="2" t="s">
        <v>1625</v>
      </c>
      <c r="C72" s="4">
        <v>8.9600000000000009</v>
      </c>
      <c r="D72" s="2" t="s">
        <v>137</v>
      </c>
      <c r="E72" s="2" t="s">
        <v>1624</v>
      </c>
      <c r="F72" s="5">
        <v>500</v>
      </c>
      <c r="G72" s="5">
        <v>2446.58</v>
      </c>
      <c r="H72" s="5">
        <v>1.03</v>
      </c>
    </row>
    <row r="73" spans="2:8" x14ac:dyDescent="0.25">
      <c r="B73" s="2" t="s">
        <v>1623</v>
      </c>
      <c r="C73" s="4">
        <v>8.43</v>
      </c>
      <c r="D73" s="2" t="s">
        <v>137</v>
      </c>
      <c r="E73" s="2" t="s">
        <v>1622</v>
      </c>
      <c r="F73" s="5">
        <v>500</v>
      </c>
      <c r="G73" s="5">
        <v>2429.89</v>
      </c>
      <c r="H73" s="5">
        <v>1.02</v>
      </c>
    </row>
    <row r="74" spans="2:8" x14ac:dyDescent="0.25">
      <c r="B74" s="2" t="s">
        <v>1621</v>
      </c>
      <c r="C74" s="4">
        <v>7.14</v>
      </c>
      <c r="D74" s="2" t="s">
        <v>130</v>
      </c>
      <c r="E74" s="2" t="s">
        <v>1620</v>
      </c>
      <c r="F74" s="5">
        <v>2500000</v>
      </c>
      <c r="G74" s="5">
        <v>2423.67</v>
      </c>
      <c r="H74" s="5">
        <v>1.02</v>
      </c>
    </row>
    <row r="75" spans="2:8" x14ac:dyDescent="0.25">
      <c r="B75" s="2" t="s">
        <v>1619</v>
      </c>
      <c r="C75" s="4">
        <v>9.0299999999999994</v>
      </c>
      <c r="D75" s="2" t="s">
        <v>137</v>
      </c>
      <c r="E75" s="2" t="s">
        <v>1618</v>
      </c>
      <c r="F75" s="5">
        <v>500</v>
      </c>
      <c r="G75" s="5">
        <v>2331.12</v>
      </c>
      <c r="H75" s="5">
        <v>0.98</v>
      </c>
    </row>
    <row r="76" spans="2:8" x14ac:dyDescent="0.25">
      <c r="B76" s="2" t="s">
        <v>1617</v>
      </c>
      <c r="C76" s="4">
        <v>9.0500000000000007</v>
      </c>
      <c r="D76" s="2" t="s">
        <v>137</v>
      </c>
      <c r="E76" s="2" t="s">
        <v>1616</v>
      </c>
      <c r="F76" s="5">
        <v>500</v>
      </c>
      <c r="G76" s="5">
        <v>2301.42</v>
      </c>
      <c r="H76" s="5">
        <v>0.97</v>
      </c>
    </row>
    <row r="77" spans="2:8" x14ac:dyDescent="0.25">
      <c r="B77" s="2" t="s">
        <v>1615</v>
      </c>
      <c r="C77" s="4">
        <v>8.85</v>
      </c>
      <c r="D77" s="2" t="s">
        <v>137</v>
      </c>
      <c r="E77" s="2" t="s">
        <v>1614</v>
      </c>
      <c r="F77" s="5">
        <v>500</v>
      </c>
      <c r="G77" s="5">
        <v>2300.84</v>
      </c>
      <c r="H77" s="5">
        <v>0.97</v>
      </c>
    </row>
    <row r="78" spans="2:8" x14ac:dyDescent="0.25">
      <c r="B78" s="2" t="s">
        <v>1613</v>
      </c>
      <c r="C78" s="4">
        <v>8.3800000000000008</v>
      </c>
      <c r="D78" s="2" t="s">
        <v>137</v>
      </c>
      <c r="E78" s="2" t="s">
        <v>1612</v>
      </c>
      <c r="F78" s="5">
        <v>400</v>
      </c>
      <c r="G78" s="5">
        <v>1984.96</v>
      </c>
      <c r="H78" s="5">
        <v>0.84</v>
      </c>
    </row>
    <row r="79" spans="2:8" x14ac:dyDescent="0.25">
      <c r="B79" s="3" t="s">
        <v>139</v>
      </c>
      <c r="C79" s="15"/>
      <c r="D79" s="3"/>
      <c r="E79" s="3"/>
      <c r="F79" s="11"/>
      <c r="G79" s="11">
        <f>SUM(G46:G78)</f>
        <v>170465.73</v>
      </c>
      <c r="H79" s="11">
        <f>SUM(H46:H78)</f>
        <v>71.73</v>
      </c>
    </row>
    <row r="80" spans="2:8" x14ac:dyDescent="0.25">
      <c r="B80" s="3" t="s">
        <v>1399</v>
      </c>
    </row>
    <row r="81" spans="2:8" x14ac:dyDescent="0.25">
      <c r="B81" s="2" t="s">
        <v>1398</v>
      </c>
      <c r="C81" s="4" t="s">
        <v>140</v>
      </c>
      <c r="E81" s="2" t="s">
        <v>1397</v>
      </c>
      <c r="F81" s="5">
        <v>4564.2749999999996</v>
      </c>
      <c r="G81" s="5">
        <v>461.88</v>
      </c>
      <c r="H81" s="5">
        <v>0.19</v>
      </c>
    </row>
    <row r="82" spans="2:8" x14ac:dyDescent="0.25">
      <c r="B82" s="3" t="s">
        <v>1396</v>
      </c>
      <c r="C82" s="15"/>
      <c r="D82" s="3"/>
      <c r="E82" s="3"/>
      <c r="F82" s="11"/>
      <c r="G82" s="11">
        <f>SUM(G80:G81)</f>
        <v>461.88</v>
      </c>
      <c r="H82" s="11">
        <f>SUM(H80:H81)</f>
        <v>0.19</v>
      </c>
    </row>
    <row r="83" spans="2:8" x14ac:dyDescent="0.25">
      <c r="B83" s="3" t="s">
        <v>141</v>
      </c>
      <c r="C83" s="15"/>
      <c r="D83" s="3"/>
      <c r="E83" s="3"/>
      <c r="F83" s="11"/>
      <c r="G83" s="11">
        <v>8801</v>
      </c>
      <c r="H83" s="11">
        <v>3.7</v>
      </c>
    </row>
    <row r="84" spans="2:8" x14ac:dyDescent="0.25">
      <c r="B84" s="3" t="s">
        <v>142</v>
      </c>
      <c r="C84" s="15"/>
      <c r="D84" s="3"/>
      <c r="E84" s="3"/>
      <c r="F84" s="11"/>
      <c r="G84" s="11">
        <f>G83+G82+G79+G45+G27</f>
        <v>245887.51</v>
      </c>
      <c r="H84" s="11">
        <f>H83+H82+H79+H45+H27</f>
        <v>103.42999999999999</v>
      </c>
    </row>
    <row r="85" spans="2:8" x14ac:dyDescent="0.25">
      <c r="B85" s="3" t="s">
        <v>143</v>
      </c>
      <c r="C85" s="15"/>
      <c r="D85" s="3"/>
      <c r="E85" s="3"/>
      <c r="F85" s="11"/>
      <c r="G85" s="11">
        <f>G86-G84</f>
        <v>-8172.7625096200209</v>
      </c>
      <c r="H85" s="11">
        <f>H86-H84</f>
        <v>-3.4299999999999926</v>
      </c>
    </row>
    <row r="86" spans="2:8" x14ac:dyDescent="0.25">
      <c r="B86" s="3" t="s">
        <v>144</v>
      </c>
      <c r="C86" s="15"/>
      <c r="D86" s="3"/>
      <c r="E86" s="3"/>
      <c r="F86" s="11"/>
      <c r="G86" s="11">
        <v>237714.74749037999</v>
      </c>
      <c r="H86" s="11">
        <v>100</v>
      </c>
    </row>
    <row r="87" spans="2:8" x14ac:dyDescent="0.25">
      <c r="B87" s="2" t="s">
        <v>145</v>
      </c>
    </row>
    <row r="88" spans="2:8" x14ac:dyDescent="0.25">
      <c r="B88" s="2" t="s">
        <v>146</v>
      </c>
    </row>
    <row r="89" spans="2:8" x14ac:dyDescent="0.25">
      <c r="B89" s="2" t="s">
        <v>147</v>
      </c>
      <c r="C89" s="4" t="s">
        <v>1395</v>
      </c>
    </row>
    <row r="90" spans="2:8" x14ac:dyDescent="0.25">
      <c r="B90" s="3" t="s">
        <v>1611</v>
      </c>
    </row>
    <row r="91" spans="2:8" ht="30" x14ac:dyDescent="0.25">
      <c r="B91" s="29" t="s">
        <v>1394</v>
      </c>
      <c r="C91" s="4" t="s">
        <v>149</v>
      </c>
    </row>
    <row r="92" spans="2:8" x14ac:dyDescent="0.25">
      <c r="B92" s="3"/>
    </row>
    <row r="93" spans="2:8" x14ac:dyDescent="0.25">
      <c r="B93" s="3" t="s">
        <v>150</v>
      </c>
      <c r="C93" s="4" t="s">
        <v>149</v>
      </c>
    </row>
    <row r="94" spans="2:8" x14ac:dyDescent="0.25">
      <c r="B94" s="3" t="s">
        <v>151</v>
      </c>
      <c r="C94" s="4" t="s">
        <v>152</v>
      </c>
    </row>
    <row r="95" spans="2:8" x14ac:dyDescent="0.25">
      <c r="B95" s="3" t="s">
        <v>1610</v>
      </c>
      <c r="C95" s="15"/>
    </row>
    <row r="96" spans="2:8" x14ac:dyDescent="0.25">
      <c r="B96" s="3" t="s">
        <v>1609</v>
      </c>
      <c r="C96" s="15"/>
    </row>
    <row r="97" spans="2:3" x14ac:dyDescent="0.25">
      <c r="B97" s="3" t="s">
        <v>1608</v>
      </c>
      <c r="C97" s="15"/>
    </row>
    <row r="98" spans="2:3" x14ac:dyDescent="0.25">
      <c r="B98" s="3" t="s">
        <v>1607</v>
      </c>
      <c r="C98" s="15"/>
    </row>
    <row r="99" spans="2:3" x14ac:dyDescent="0.25">
      <c r="B99" s="3" t="s">
        <v>1606</v>
      </c>
      <c r="C99" s="15"/>
    </row>
    <row r="100" spans="2:3" x14ac:dyDescent="0.25">
      <c r="B100" s="3" t="s">
        <v>1605</v>
      </c>
      <c r="C100" s="15"/>
    </row>
    <row r="101" spans="2:3" x14ac:dyDescent="0.25">
      <c r="B101" s="3" t="s">
        <v>1604</v>
      </c>
      <c r="C101" s="15"/>
    </row>
    <row r="102" spans="2:3" x14ac:dyDescent="0.25">
      <c r="B102" s="3" t="s">
        <v>1603</v>
      </c>
      <c r="C102" s="15"/>
    </row>
    <row r="103" spans="2:3" x14ac:dyDescent="0.25">
      <c r="B103" s="3" t="s">
        <v>1602</v>
      </c>
      <c r="C103" s="15"/>
    </row>
    <row r="104" spans="2:3" x14ac:dyDescent="0.25">
      <c r="B104" s="3" t="s">
        <v>1601</v>
      </c>
      <c r="C104" s="15"/>
    </row>
    <row r="105" spans="2:3" x14ac:dyDescent="0.25">
      <c r="B105" s="3" t="s">
        <v>1600</v>
      </c>
      <c r="C105" s="15"/>
    </row>
    <row r="106" spans="2:3" x14ac:dyDescent="0.25">
      <c r="B106" s="3" t="s">
        <v>1599</v>
      </c>
      <c r="C106" s="15"/>
    </row>
    <row r="107" spans="2:3" x14ac:dyDescent="0.25">
      <c r="B107" s="3" t="s">
        <v>1598</v>
      </c>
      <c r="C107" s="15"/>
    </row>
    <row r="108" spans="2:3" x14ac:dyDescent="0.25">
      <c r="B108" s="28" t="s">
        <v>1384</v>
      </c>
    </row>
    <row r="110" spans="2:3" x14ac:dyDescent="0.25">
      <c r="B110" s="105"/>
      <c r="C110" s="6" t="s">
        <v>1383</v>
      </c>
    </row>
    <row r="111" spans="2:3" x14ac:dyDescent="0.25">
      <c r="B111" s="105" t="s">
        <v>1382</v>
      </c>
      <c r="C111" s="8" t="s">
        <v>32</v>
      </c>
    </row>
    <row r="112" spans="2:3" x14ac:dyDescent="0.25">
      <c r="B112" s="105" t="s">
        <v>1381</v>
      </c>
      <c r="C112" s="6"/>
    </row>
    <row r="113" spans="2:54" x14ac:dyDescent="0.25">
      <c r="B113" s="105"/>
      <c r="C113" s="6"/>
    </row>
    <row r="114" spans="2:54" x14ac:dyDescent="0.25">
      <c r="B114" s="105" t="s">
        <v>1380</v>
      </c>
      <c r="C114" s="27">
        <v>7.9000000000000001E-2</v>
      </c>
    </row>
    <row r="115" spans="2:54" x14ac:dyDescent="0.25">
      <c r="B115" s="105"/>
      <c r="C115" s="6"/>
    </row>
    <row r="116" spans="2:54" x14ac:dyDescent="0.25">
      <c r="B116" s="105" t="s">
        <v>1379</v>
      </c>
      <c r="C116" s="6" t="s">
        <v>1597</v>
      </c>
    </row>
    <row r="117" spans="2:54" x14ac:dyDescent="0.25">
      <c r="B117" s="105" t="s">
        <v>1378</v>
      </c>
      <c r="C117" s="6" t="s">
        <v>1596</v>
      </c>
    </row>
    <row r="118" spans="2:54" x14ac:dyDescent="0.25">
      <c r="B118" s="105"/>
      <c r="C118" s="6"/>
    </row>
    <row r="119" spans="2:54" x14ac:dyDescent="0.25">
      <c r="B119" s="105" t="s">
        <v>1376</v>
      </c>
      <c r="C119" s="6" t="s">
        <v>148</v>
      </c>
    </row>
    <row r="120" spans="2:54" x14ac:dyDescent="0.25">
      <c r="B120" s="217" t="s">
        <v>1375</v>
      </c>
      <c r="C120" s="217"/>
    </row>
    <row r="122" spans="2:54" s="24" customFormat="1" x14ac:dyDescent="0.25">
      <c r="B122" s="213" t="s">
        <v>1595</v>
      </c>
      <c r="C122" s="213"/>
      <c r="D122" s="213"/>
      <c r="E122" s="213"/>
      <c r="F122" s="2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row>
    <row r="123" spans="2:54" s="24" customFormat="1" x14ac:dyDescent="0.25">
      <c r="B123" s="26"/>
      <c r="C123" s="26"/>
      <c r="D123" s="26"/>
      <c r="E123" s="26"/>
      <c r="F123" s="2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row>
    <row r="124" spans="2:54" s="24" customFormat="1" x14ac:dyDescent="0.25">
      <c r="B124" s="220" t="s">
        <v>1594</v>
      </c>
      <c r="C124" s="220"/>
      <c r="D124" s="220"/>
      <c r="E124" s="220"/>
      <c r="F124" s="220"/>
      <c r="G124" s="25"/>
      <c r="H124" s="25"/>
    </row>
    <row r="125" spans="2:54" s="24" customFormat="1" x14ac:dyDescent="0.25">
      <c r="F125" s="25"/>
      <c r="G125" s="25"/>
      <c r="H125" s="25"/>
    </row>
    <row r="126" spans="2:54" s="24" customFormat="1" x14ac:dyDescent="0.25">
      <c r="B126" s="213" t="s">
        <v>1593</v>
      </c>
      <c r="C126" s="213"/>
      <c r="D126" s="213"/>
      <c r="E126" s="213"/>
      <c r="F126" s="213"/>
      <c r="G126" s="25"/>
      <c r="H126" s="25"/>
    </row>
    <row r="127" spans="2:54" s="24" customFormat="1" x14ac:dyDescent="0.25">
      <c r="B127" s="213"/>
      <c r="C127" s="213"/>
      <c r="D127" s="213"/>
      <c r="E127" s="213"/>
      <c r="F127" s="213"/>
      <c r="G127" s="25"/>
      <c r="H127" s="25"/>
    </row>
    <row r="128" spans="2:54" s="24" customFormat="1" x14ac:dyDescent="0.25">
      <c r="B128" s="213"/>
      <c r="C128" s="213"/>
      <c r="D128" s="213"/>
      <c r="E128" s="213"/>
      <c r="F128" s="213"/>
      <c r="G128" s="25"/>
      <c r="H128" s="25"/>
    </row>
    <row r="129" spans="2:54" s="24" customFormat="1" x14ac:dyDescent="0.25">
      <c r="B129" s="213"/>
      <c r="C129" s="213"/>
      <c r="D129" s="213"/>
      <c r="E129" s="213"/>
      <c r="F129" s="213"/>
      <c r="G129" s="25"/>
      <c r="H129" s="25"/>
    </row>
    <row r="130" spans="2:54" s="24" customFormat="1" x14ac:dyDescent="0.25">
      <c r="B130" s="213"/>
      <c r="C130" s="213"/>
      <c r="D130" s="213"/>
      <c r="E130" s="213"/>
      <c r="F130" s="213"/>
      <c r="G130" s="25"/>
      <c r="H130" s="25"/>
    </row>
    <row r="131" spans="2:54" s="24" customFormat="1" x14ac:dyDescent="0.25">
      <c r="C131" s="46"/>
      <c r="F131" s="25"/>
      <c r="G131" s="25"/>
      <c r="H131" s="25"/>
    </row>
    <row r="133" spans="2:54" x14ac:dyDescent="0.25">
      <c r="B133" s="105" t="s">
        <v>154</v>
      </c>
      <c r="C133" s="6"/>
      <c r="D133" s="105"/>
    </row>
    <row r="134" spans="2:54" ht="30" x14ac:dyDescent="0.25">
      <c r="B134" s="7" t="s">
        <v>155</v>
      </c>
      <c r="C134" s="8" t="s">
        <v>156</v>
      </c>
      <c r="D134" s="7" t="s">
        <v>157</v>
      </c>
    </row>
    <row r="135" spans="2:54" s="24" customFormat="1" x14ac:dyDescent="0.25">
      <c r="B135" s="45" t="s">
        <v>1287</v>
      </c>
      <c r="C135" s="44">
        <v>45.14</v>
      </c>
      <c r="D135" s="43">
        <v>0.48</v>
      </c>
      <c r="F135" s="2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row>
    <row r="137" spans="2:54" x14ac:dyDescent="0.25">
      <c r="B137" s="13" t="s">
        <v>158</v>
      </c>
      <c r="C137" s="23">
        <v>45322</v>
      </c>
      <c r="D137" s="105"/>
      <c r="E137" s="16"/>
      <c r="F137" s="22"/>
    </row>
    <row r="138" spans="2:54" x14ac:dyDescent="0.25">
      <c r="B138" s="13" t="s">
        <v>159</v>
      </c>
      <c r="C138" s="14" t="s">
        <v>160</v>
      </c>
      <c r="D138" s="13" t="s">
        <v>161</v>
      </c>
      <c r="E138" s="17" t="s">
        <v>162</v>
      </c>
      <c r="F138" s="12" t="s">
        <v>163</v>
      </c>
      <c r="G138" s="11"/>
    </row>
    <row r="139" spans="2:54" x14ac:dyDescent="0.25">
      <c r="B139" s="20" t="s">
        <v>149</v>
      </c>
      <c r="C139" s="21" t="s">
        <v>149</v>
      </c>
      <c r="D139" s="20" t="s">
        <v>149</v>
      </c>
      <c r="E139" s="19" t="s">
        <v>149</v>
      </c>
      <c r="F139" s="18" t="s">
        <v>149</v>
      </c>
    </row>
    <row r="142" spans="2:54" x14ac:dyDescent="0.25">
      <c r="B142" s="3" t="s">
        <v>164</v>
      </c>
    </row>
    <row r="143" spans="2:54" x14ac:dyDescent="0.25">
      <c r="B143" s="3"/>
    </row>
    <row r="144" spans="2:54" x14ac:dyDescent="0.25">
      <c r="B144" s="3" t="s">
        <v>165</v>
      </c>
    </row>
    <row r="145" spans="2:7" x14ac:dyDescent="0.25">
      <c r="B145" s="13" t="s">
        <v>166</v>
      </c>
      <c r="C145" s="14" t="s">
        <v>167</v>
      </c>
      <c r="D145" s="3"/>
    </row>
    <row r="146" spans="2:7" x14ac:dyDescent="0.25">
      <c r="B146" s="105" t="s">
        <v>149</v>
      </c>
      <c r="C146" s="6" t="s">
        <v>149</v>
      </c>
    </row>
    <row r="148" spans="2:7" x14ac:dyDescent="0.25">
      <c r="B148" s="13" t="s">
        <v>168</v>
      </c>
      <c r="C148" s="14" t="s">
        <v>167</v>
      </c>
    </row>
    <row r="149" spans="2:7" x14ac:dyDescent="0.25">
      <c r="B149" s="105" t="s">
        <v>149</v>
      </c>
      <c r="C149" s="6" t="s">
        <v>149</v>
      </c>
    </row>
    <row r="151" spans="2:7" x14ac:dyDescent="0.25">
      <c r="B151" s="13" t="s">
        <v>149</v>
      </c>
      <c r="C151" s="14" t="s">
        <v>149</v>
      </c>
    </row>
    <row r="152" spans="2:7" x14ac:dyDescent="0.25">
      <c r="B152" s="105" t="s">
        <v>149</v>
      </c>
      <c r="C152" s="6" t="s">
        <v>149</v>
      </c>
    </row>
    <row r="154" spans="2:7" x14ac:dyDescent="0.25">
      <c r="B154" s="17" t="s">
        <v>169</v>
      </c>
      <c r="C154" s="14" t="s">
        <v>170</v>
      </c>
    </row>
    <row r="155" spans="2:7" x14ac:dyDescent="0.25">
      <c r="B155" s="16" t="s">
        <v>149</v>
      </c>
      <c r="C155" s="6" t="s">
        <v>149</v>
      </c>
    </row>
    <row r="157" spans="2:7" x14ac:dyDescent="0.25">
      <c r="B157" s="13" t="s">
        <v>171</v>
      </c>
      <c r="C157" s="14" t="s">
        <v>149</v>
      </c>
    </row>
    <row r="159" spans="2:7" x14ac:dyDescent="0.25">
      <c r="B159" s="13" t="s">
        <v>172</v>
      </c>
      <c r="C159" s="23">
        <v>45322</v>
      </c>
      <c r="D159" s="105"/>
      <c r="E159" s="16"/>
      <c r="F159" s="22"/>
    </row>
    <row r="160" spans="2:7" x14ac:dyDescent="0.25">
      <c r="B160" s="13" t="s">
        <v>159</v>
      </c>
      <c r="C160" s="14" t="s">
        <v>160</v>
      </c>
      <c r="D160" s="13" t="s">
        <v>161</v>
      </c>
      <c r="E160" s="17" t="s">
        <v>162</v>
      </c>
      <c r="F160" s="12" t="s">
        <v>163</v>
      </c>
      <c r="G160" s="11"/>
    </row>
    <row r="161" spans="2:6" x14ac:dyDescent="0.25">
      <c r="B161" s="20" t="s">
        <v>149</v>
      </c>
      <c r="C161" s="21" t="s">
        <v>149</v>
      </c>
      <c r="D161" s="20" t="s">
        <v>149</v>
      </c>
      <c r="E161" s="19" t="s">
        <v>149</v>
      </c>
      <c r="F161" s="18" t="s">
        <v>149</v>
      </c>
    </row>
    <row r="162" spans="2:6" x14ac:dyDescent="0.25">
      <c r="B162" s="3" t="s">
        <v>164</v>
      </c>
    </row>
    <row r="163" spans="2:6" x14ac:dyDescent="0.25">
      <c r="B163" s="3"/>
    </row>
    <row r="164" spans="2:6" x14ac:dyDescent="0.25">
      <c r="B164" s="3" t="s">
        <v>165</v>
      </c>
    </row>
    <row r="165" spans="2:6" x14ac:dyDescent="0.25">
      <c r="B165" s="13" t="s">
        <v>166</v>
      </c>
      <c r="C165" s="14" t="s">
        <v>167</v>
      </c>
      <c r="D165" s="3"/>
    </row>
    <row r="166" spans="2:6" x14ac:dyDescent="0.25">
      <c r="B166" s="105" t="s">
        <v>149</v>
      </c>
      <c r="C166" s="6" t="s">
        <v>149</v>
      </c>
    </row>
    <row r="168" spans="2:6" x14ac:dyDescent="0.25">
      <c r="B168" s="13" t="s">
        <v>168</v>
      </c>
      <c r="C168" s="14" t="s">
        <v>167</v>
      </c>
    </row>
    <row r="169" spans="2:6" x14ac:dyDescent="0.25">
      <c r="B169" s="105" t="s">
        <v>149</v>
      </c>
      <c r="C169" s="6" t="s">
        <v>149</v>
      </c>
    </row>
    <row r="171" spans="2:6" x14ac:dyDescent="0.25">
      <c r="B171" s="13" t="s">
        <v>149</v>
      </c>
      <c r="C171" s="14" t="s">
        <v>149</v>
      </c>
    </row>
    <row r="172" spans="2:6" x14ac:dyDescent="0.25">
      <c r="B172" s="105" t="s">
        <v>149</v>
      </c>
      <c r="C172" s="6" t="s">
        <v>149</v>
      </c>
    </row>
    <row r="174" spans="2:6" x14ac:dyDescent="0.25">
      <c r="B174" s="17" t="s">
        <v>169</v>
      </c>
      <c r="C174" s="14" t="s">
        <v>170</v>
      </c>
    </row>
    <row r="175" spans="2:6" x14ac:dyDescent="0.25">
      <c r="B175" s="16" t="s">
        <v>149</v>
      </c>
      <c r="C175" s="6" t="s">
        <v>149</v>
      </c>
    </row>
    <row r="177" spans="2:80" x14ac:dyDescent="0.25">
      <c r="B177" s="13" t="s">
        <v>171</v>
      </c>
      <c r="C177" s="14" t="s">
        <v>149</v>
      </c>
    </row>
    <row r="180" spans="2:80" x14ac:dyDescent="0.25">
      <c r="B180" s="3" t="s">
        <v>173</v>
      </c>
    </row>
    <row r="182" spans="2:80" x14ac:dyDescent="0.25">
      <c r="B182" s="13" t="s">
        <v>159</v>
      </c>
      <c r="C182" s="14" t="s">
        <v>174</v>
      </c>
      <c r="D182" s="13" t="s">
        <v>175</v>
      </c>
      <c r="E182" s="13" t="s">
        <v>176</v>
      </c>
      <c r="F182" s="11"/>
    </row>
    <row r="183" spans="2:80" x14ac:dyDescent="0.25">
      <c r="B183" s="105" t="s">
        <v>149</v>
      </c>
      <c r="C183" s="6" t="s">
        <v>149</v>
      </c>
      <c r="D183" s="105" t="s">
        <v>149</v>
      </c>
      <c r="E183" s="105" t="s">
        <v>149</v>
      </c>
    </row>
    <row r="186" spans="2:80" x14ac:dyDescent="0.25">
      <c r="B186" s="3" t="s">
        <v>177</v>
      </c>
      <c r="C186" s="15" t="s">
        <v>149</v>
      </c>
      <c r="D186" s="3"/>
      <c r="E186" s="3"/>
      <c r="F186" s="11"/>
      <c r="G186" s="11"/>
      <c r="H186" s="11"/>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row>
    <row r="188" spans="2:80" x14ac:dyDescent="0.25">
      <c r="B188" s="3" t="s">
        <v>178</v>
      </c>
    </row>
    <row r="190" spans="2:80" x14ac:dyDescent="0.25">
      <c r="B190" s="13" t="s">
        <v>179</v>
      </c>
      <c r="C190" s="14" t="s">
        <v>167</v>
      </c>
      <c r="D190" s="3"/>
    </row>
    <row r="191" spans="2:80" x14ac:dyDescent="0.25">
      <c r="B191" s="105" t="s">
        <v>149</v>
      </c>
      <c r="C191" s="6" t="s">
        <v>149</v>
      </c>
    </row>
    <row r="194" spans="2:80" x14ac:dyDescent="0.25">
      <c r="B194" s="13" t="s">
        <v>180</v>
      </c>
      <c r="C194" s="14" t="s">
        <v>181</v>
      </c>
      <c r="D194" s="3"/>
    </row>
    <row r="195" spans="2:80" x14ac:dyDescent="0.25">
      <c r="B195" s="105" t="s">
        <v>149</v>
      </c>
      <c r="C195" s="6" t="s">
        <v>149</v>
      </c>
    </row>
    <row r="198" spans="2:80" x14ac:dyDescent="0.25">
      <c r="B198" s="3" t="s">
        <v>182</v>
      </c>
    </row>
    <row r="201" spans="2:80" x14ac:dyDescent="0.25">
      <c r="B201" s="3" t="s">
        <v>183</v>
      </c>
    </row>
    <row r="203" spans="2:80" x14ac:dyDescent="0.25">
      <c r="B203" s="13" t="s">
        <v>159</v>
      </c>
      <c r="C203" s="14" t="s">
        <v>184</v>
      </c>
      <c r="D203" s="13" t="s">
        <v>174</v>
      </c>
      <c r="E203" s="13" t="s">
        <v>175</v>
      </c>
      <c r="F203" s="12" t="s">
        <v>176</v>
      </c>
      <c r="G203" s="11"/>
    </row>
    <row r="204" spans="2:80" x14ac:dyDescent="0.25">
      <c r="B204" s="105" t="s">
        <v>149</v>
      </c>
      <c r="C204" s="6" t="s">
        <v>149</v>
      </c>
      <c r="D204" s="105" t="s">
        <v>149</v>
      </c>
      <c r="E204" s="105" t="s">
        <v>149</v>
      </c>
      <c r="F204" s="10" t="s">
        <v>149</v>
      </c>
    </row>
    <row r="207" spans="2:80" x14ac:dyDescent="0.25">
      <c r="B207" s="3" t="s">
        <v>177</v>
      </c>
      <c r="C207" s="15" t="s">
        <v>149</v>
      </c>
      <c r="D207" s="3"/>
      <c r="E207" s="3"/>
      <c r="F207" s="11"/>
      <c r="G207" s="11"/>
      <c r="H207" s="11"/>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row>
    <row r="209" spans="2:7" x14ac:dyDescent="0.25">
      <c r="B209" s="3" t="s">
        <v>178</v>
      </c>
    </row>
    <row r="211" spans="2:7" x14ac:dyDescent="0.25">
      <c r="B211" s="13" t="s">
        <v>179</v>
      </c>
      <c r="C211" s="14" t="s">
        <v>167</v>
      </c>
      <c r="D211" s="3"/>
    </row>
    <row r="212" spans="2:7" x14ac:dyDescent="0.25">
      <c r="B212" s="105" t="s">
        <v>149</v>
      </c>
      <c r="C212" s="6" t="s">
        <v>149</v>
      </c>
    </row>
    <row r="215" spans="2:7" x14ac:dyDescent="0.25">
      <c r="B215" s="13" t="s">
        <v>180</v>
      </c>
      <c r="C215" s="14" t="s">
        <v>181</v>
      </c>
      <c r="D215" s="3"/>
    </row>
    <row r="216" spans="2:7" x14ac:dyDescent="0.25">
      <c r="B216" s="105" t="s">
        <v>149</v>
      </c>
      <c r="C216" s="6" t="s">
        <v>149</v>
      </c>
    </row>
    <row r="219" spans="2:7" x14ac:dyDescent="0.25">
      <c r="B219" s="3" t="s">
        <v>182</v>
      </c>
    </row>
    <row r="222" spans="2:7" x14ac:dyDescent="0.25">
      <c r="B222" s="3" t="s">
        <v>185</v>
      </c>
    </row>
    <row r="223" spans="2:7" x14ac:dyDescent="0.25">
      <c r="B223" s="13" t="s">
        <v>159</v>
      </c>
      <c r="C223" s="14" t="s">
        <v>186</v>
      </c>
      <c r="D223" s="13" t="s">
        <v>187</v>
      </c>
      <c r="E223" s="13" t="s">
        <v>188</v>
      </c>
      <c r="F223" s="12" t="s">
        <v>189</v>
      </c>
      <c r="G223" s="11"/>
    </row>
    <row r="224" spans="2:7" x14ac:dyDescent="0.25">
      <c r="B224" s="42" t="s">
        <v>1590</v>
      </c>
      <c r="C224" s="105" t="s">
        <v>1592</v>
      </c>
      <c r="D224" s="105" t="s">
        <v>1591</v>
      </c>
      <c r="E224" s="41">
        <v>45336</v>
      </c>
      <c r="F224" s="105">
        <v>3518</v>
      </c>
    </row>
    <row r="225" spans="2:6" x14ac:dyDescent="0.25">
      <c r="B225" s="42" t="s">
        <v>1590</v>
      </c>
      <c r="C225" s="105" t="s">
        <v>1589</v>
      </c>
      <c r="D225" s="105" t="s">
        <v>1588</v>
      </c>
      <c r="E225" s="41">
        <v>45702</v>
      </c>
      <c r="F225" s="105">
        <v>-3518</v>
      </c>
    </row>
    <row r="226" spans="2:6" x14ac:dyDescent="0.25">
      <c r="B226" s="42" t="s">
        <v>1198</v>
      </c>
      <c r="C226" s="105" t="s">
        <v>1592</v>
      </c>
      <c r="D226" s="105" t="s">
        <v>1591</v>
      </c>
      <c r="E226" s="41">
        <v>45336</v>
      </c>
      <c r="F226" s="105">
        <v>500</v>
      </c>
    </row>
    <row r="227" spans="2:6" x14ac:dyDescent="0.25">
      <c r="B227" s="42" t="s">
        <v>1198</v>
      </c>
      <c r="C227" s="105" t="s">
        <v>1589</v>
      </c>
      <c r="D227" s="105" t="s">
        <v>1588</v>
      </c>
      <c r="E227" s="41">
        <v>45702</v>
      </c>
      <c r="F227" s="105">
        <v>-500</v>
      </c>
    </row>
    <row r="228" spans="2:6" x14ac:dyDescent="0.25">
      <c r="B228" s="42" t="s">
        <v>1590</v>
      </c>
      <c r="C228" s="105" t="s">
        <v>1592</v>
      </c>
      <c r="D228" s="105" t="s">
        <v>1591</v>
      </c>
      <c r="E228" s="41">
        <v>45350</v>
      </c>
      <c r="F228" s="105">
        <v>2513</v>
      </c>
    </row>
    <row r="229" spans="2:6" x14ac:dyDescent="0.25">
      <c r="B229" s="42" t="s">
        <v>1590</v>
      </c>
      <c r="C229" s="105" t="s">
        <v>1589</v>
      </c>
      <c r="D229" s="105" t="s">
        <v>1588</v>
      </c>
      <c r="E229" s="41">
        <v>45716</v>
      </c>
      <c r="F229" s="105">
        <v>-2513</v>
      </c>
    </row>
    <row r="230" spans="2:6" x14ac:dyDescent="0.25">
      <c r="B230" s="2" t="s">
        <v>190</v>
      </c>
    </row>
  </sheetData>
  <mergeCells count="12">
    <mergeCell ref="B1:E1"/>
    <mergeCell ref="C3:C7"/>
    <mergeCell ref="D3:D7"/>
    <mergeCell ref="B10:E10"/>
    <mergeCell ref="B11:E11"/>
    <mergeCell ref="D12:D13"/>
    <mergeCell ref="E12:E13"/>
    <mergeCell ref="B122:E122"/>
    <mergeCell ref="B126:F130"/>
    <mergeCell ref="B124:F124"/>
    <mergeCell ref="B120:C120"/>
    <mergeCell ref="C12:C13"/>
  </mergeCells>
  <hyperlinks>
    <hyperlink ref="A1" location="Index!A1" display="Index" xr:uid="{D4DF9F91-E132-473C-9F85-AFCA7C5D5164}"/>
  </hyperlinks>
  <pageMargins left="0.7" right="0.7" top="0.75" bottom="0.75" header="0.3" footer="0.3"/>
  <pageSetup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ADE9-F3AC-48E4-AB96-C29BFDD655F9}">
  <dimension ref="A1:CB278"/>
  <sheetViews>
    <sheetView workbookViewId="0">
      <selection activeCell="C16" sqref="C16"/>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1825</v>
      </c>
      <c r="C1" s="206"/>
      <c r="D1" s="206"/>
      <c r="E1" s="206"/>
    </row>
    <row r="3" spans="1:5" x14ac:dyDescent="0.25">
      <c r="B3" s="35" t="s">
        <v>1824</v>
      </c>
      <c r="C3" s="207"/>
      <c r="D3" s="208"/>
    </row>
    <row r="4" spans="1:5" ht="60" x14ac:dyDescent="0.25">
      <c r="B4" s="109" t="s">
        <v>1823</v>
      </c>
      <c r="C4" s="207"/>
      <c r="D4" s="208"/>
    </row>
    <row r="5" spans="1:5" x14ac:dyDescent="0.25">
      <c r="B5" s="109" t="s">
        <v>115</v>
      </c>
      <c r="C5" s="207"/>
      <c r="D5" s="208"/>
    </row>
    <row r="6" spans="1:5" x14ac:dyDescent="0.25">
      <c r="B6" s="109" t="s">
        <v>1822</v>
      </c>
      <c r="C6" s="207"/>
      <c r="D6" s="208"/>
    </row>
    <row r="7" spans="1:5" x14ac:dyDescent="0.25">
      <c r="B7" s="109" t="s">
        <v>1821</v>
      </c>
      <c r="C7" s="207"/>
      <c r="D7" s="208"/>
    </row>
    <row r="8" spans="1:5" x14ac:dyDescent="0.25">
      <c r="B8" s="105" t="s">
        <v>116</v>
      </c>
      <c r="C8" s="38" t="s">
        <v>117</v>
      </c>
      <c r="D8" s="38" t="s">
        <v>118</v>
      </c>
    </row>
    <row r="9" spans="1:5" x14ac:dyDescent="0.25">
      <c r="C9" s="69"/>
      <c r="D9" s="69"/>
    </row>
    <row r="10" spans="1:5" x14ac:dyDescent="0.25">
      <c r="B10" s="221"/>
      <c r="C10" s="221"/>
      <c r="D10" s="221"/>
      <c r="E10" s="221"/>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35" t="s">
        <v>1577</v>
      </c>
      <c r="C14" s="34"/>
      <c r="D14" s="33"/>
      <c r="E14" s="33"/>
    </row>
    <row r="15" spans="1:5" x14ac:dyDescent="0.25">
      <c r="B15" s="35" t="s">
        <v>1575</v>
      </c>
      <c r="C15" s="34"/>
      <c r="D15" s="33" t="s">
        <v>1820</v>
      </c>
      <c r="E15" s="33"/>
    </row>
    <row r="16" spans="1:5" x14ac:dyDescent="0.25">
      <c r="B16" s="35" t="s">
        <v>1574</v>
      </c>
      <c r="C16" s="34"/>
      <c r="D16" s="33"/>
      <c r="E16" s="33"/>
    </row>
    <row r="17" spans="2:8" x14ac:dyDescent="0.25">
      <c r="B17" s="13" t="s">
        <v>1573</v>
      </c>
      <c r="C17" s="108"/>
      <c r="D17" s="107"/>
      <c r="E17" s="107"/>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1819</v>
      </c>
      <c r="C26" s="4">
        <v>7.06</v>
      </c>
      <c r="D26" s="2" t="s">
        <v>130</v>
      </c>
      <c r="E26" s="2" t="s">
        <v>1818</v>
      </c>
      <c r="F26" s="5">
        <v>10500000</v>
      </c>
      <c r="G26" s="5">
        <v>10569.69</v>
      </c>
      <c r="H26" s="5">
        <v>4.32</v>
      </c>
    </row>
    <row r="27" spans="2:8" x14ac:dyDescent="0.25">
      <c r="B27" s="2" t="s">
        <v>1198</v>
      </c>
      <c r="C27" s="4">
        <v>7.37</v>
      </c>
      <c r="D27" s="2" t="s">
        <v>130</v>
      </c>
      <c r="E27" s="2" t="s">
        <v>1199</v>
      </c>
      <c r="F27" s="5">
        <v>5000000</v>
      </c>
      <c r="G27" s="5">
        <v>4963.13</v>
      </c>
      <c r="H27" s="5">
        <v>2.0299999999999998</v>
      </c>
    </row>
    <row r="28" spans="2:8" x14ac:dyDescent="0.25">
      <c r="B28" s="2" t="s">
        <v>1817</v>
      </c>
      <c r="C28" s="4">
        <v>7.4</v>
      </c>
      <c r="D28" s="2" t="s">
        <v>130</v>
      </c>
      <c r="E28" s="2" t="s">
        <v>1816</v>
      </c>
      <c r="F28" s="5">
        <v>4200000</v>
      </c>
      <c r="G28" s="5">
        <v>4069.33</v>
      </c>
      <c r="H28" s="5">
        <v>1.66</v>
      </c>
    </row>
    <row r="29" spans="2:8" x14ac:dyDescent="0.25">
      <c r="B29" s="2" t="s">
        <v>1815</v>
      </c>
      <c r="C29" s="4">
        <v>7.33</v>
      </c>
      <c r="D29" s="2" t="s">
        <v>130</v>
      </c>
      <c r="E29" s="2" t="s">
        <v>1814</v>
      </c>
      <c r="F29" s="5">
        <v>2500000</v>
      </c>
      <c r="G29" s="5">
        <v>2519.15</v>
      </c>
      <c r="H29" s="5">
        <v>1.03</v>
      </c>
    </row>
    <row r="30" spans="2:8" x14ac:dyDescent="0.25">
      <c r="B30" s="2" t="s">
        <v>1813</v>
      </c>
      <c r="C30" s="4">
        <v>7.39</v>
      </c>
      <c r="D30" s="2" t="s">
        <v>130</v>
      </c>
      <c r="E30" s="2" t="s">
        <v>1812</v>
      </c>
      <c r="F30" s="5">
        <v>2500000</v>
      </c>
      <c r="G30" s="5">
        <v>2497.38</v>
      </c>
      <c r="H30" s="5">
        <v>1.02</v>
      </c>
    </row>
    <row r="31" spans="2:8" x14ac:dyDescent="0.25">
      <c r="B31" s="2" t="s">
        <v>1811</v>
      </c>
      <c r="C31" s="4">
        <v>7.46</v>
      </c>
      <c r="D31" s="2" t="s">
        <v>130</v>
      </c>
      <c r="E31" s="2" t="s">
        <v>1810</v>
      </c>
      <c r="F31" s="5">
        <v>1500000</v>
      </c>
      <c r="G31" s="5">
        <v>1537.81</v>
      </c>
      <c r="H31" s="5">
        <v>0.63</v>
      </c>
    </row>
    <row r="32" spans="2:8" x14ac:dyDescent="0.25">
      <c r="B32" s="2" t="s">
        <v>1809</v>
      </c>
      <c r="C32" s="4">
        <v>7.36</v>
      </c>
      <c r="D32" s="2" t="s">
        <v>130</v>
      </c>
      <c r="E32" s="2" t="s">
        <v>1808</v>
      </c>
      <c r="F32" s="5">
        <v>1500000</v>
      </c>
      <c r="G32" s="5">
        <v>1513.27</v>
      </c>
      <c r="H32" s="5">
        <v>0.62</v>
      </c>
    </row>
    <row r="33" spans="2:8" x14ac:dyDescent="0.25">
      <c r="B33" s="2" t="s">
        <v>1807</v>
      </c>
      <c r="C33" s="4">
        <v>7.37</v>
      </c>
      <c r="D33" s="2" t="s">
        <v>130</v>
      </c>
      <c r="E33" s="2" t="s">
        <v>1806</v>
      </c>
      <c r="F33" s="5">
        <v>1500000</v>
      </c>
      <c r="G33" s="5">
        <v>1510.28</v>
      </c>
      <c r="H33" s="5">
        <v>0.62</v>
      </c>
    </row>
    <row r="34" spans="2:8" x14ac:dyDescent="0.25">
      <c r="B34" s="2" t="s">
        <v>1805</v>
      </c>
      <c r="C34" s="4">
        <v>7.34</v>
      </c>
      <c r="D34" s="2" t="s">
        <v>130</v>
      </c>
      <c r="E34" s="2" t="s">
        <v>1804</v>
      </c>
      <c r="F34" s="5">
        <v>1000000</v>
      </c>
      <c r="G34" s="5">
        <v>1009.66</v>
      </c>
      <c r="H34" s="5">
        <v>0.41</v>
      </c>
    </row>
    <row r="35" spans="2:8" x14ac:dyDescent="0.25">
      <c r="B35" s="2" t="s">
        <v>1803</v>
      </c>
      <c r="C35" s="4">
        <v>7.25</v>
      </c>
      <c r="D35" s="2" t="s">
        <v>130</v>
      </c>
      <c r="E35" s="2" t="s">
        <v>1802</v>
      </c>
      <c r="F35" s="5">
        <v>916000</v>
      </c>
      <c r="G35" s="5">
        <v>922.21</v>
      </c>
      <c r="H35" s="5">
        <v>0.38</v>
      </c>
    </row>
    <row r="36" spans="2:8" x14ac:dyDescent="0.25">
      <c r="B36" s="2" t="s">
        <v>1801</v>
      </c>
      <c r="C36" s="4">
        <v>7.05</v>
      </c>
      <c r="D36" s="2" t="s">
        <v>130</v>
      </c>
      <c r="E36" s="2" t="s">
        <v>1800</v>
      </c>
      <c r="F36" s="5">
        <v>547000</v>
      </c>
      <c r="G36" s="5">
        <v>548.65</v>
      </c>
      <c r="H36" s="5">
        <v>0.22</v>
      </c>
    </row>
    <row r="37" spans="2:8" x14ac:dyDescent="0.25">
      <c r="B37" s="2" t="s">
        <v>1799</v>
      </c>
      <c r="C37" s="4">
        <v>7.3</v>
      </c>
      <c r="D37" s="2" t="s">
        <v>130</v>
      </c>
      <c r="E37" s="2" t="s">
        <v>1798</v>
      </c>
      <c r="F37" s="5">
        <v>500000</v>
      </c>
      <c r="G37" s="5">
        <v>503.96</v>
      </c>
      <c r="H37" s="5">
        <v>0.21</v>
      </c>
    </row>
    <row r="38" spans="2:8" x14ac:dyDescent="0.25">
      <c r="B38" s="2" t="s">
        <v>1797</v>
      </c>
      <c r="C38" s="4">
        <v>7.02</v>
      </c>
      <c r="D38" s="2" t="s">
        <v>130</v>
      </c>
      <c r="E38" s="2" t="s">
        <v>1796</v>
      </c>
      <c r="F38" s="5">
        <v>420000</v>
      </c>
      <c r="G38" s="5">
        <v>421.55</v>
      </c>
      <c r="H38" s="5">
        <v>0.17</v>
      </c>
    </row>
    <row r="39" spans="2:8" x14ac:dyDescent="0.25">
      <c r="B39" s="2" t="s">
        <v>1795</v>
      </c>
      <c r="C39" s="4">
        <v>7.41</v>
      </c>
      <c r="D39" s="2" t="s">
        <v>130</v>
      </c>
      <c r="E39" s="2" t="s">
        <v>1794</v>
      </c>
      <c r="F39" s="5">
        <v>400000</v>
      </c>
      <c r="G39" s="5">
        <v>410.84</v>
      </c>
      <c r="H39" s="5">
        <v>0.17</v>
      </c>
    </row>
    <row r="40" spans="2:8" x14ac:dyDescent="0.25">
      <c r="B40" s="2" t="s">
        <v>1793</v>
      </c>
      <c r="C40" s="4">
        <v>7.02</v>
      </c>
      <c r="D40" s="2" t="s">
        <v>130</v>
      </c>
      <c r="E40" s="2" t="s">
        <v>1792</v>
      </c>
      <c r="F40" s="5">
        <v>397000</v>
      </c>
      <c r="G40" s="5">
        <v>397.71</v>
      </c>
      <c r="H40" s="5">
        <v>0.16</v>
      </c>
    </row>
    <row r="41" spans="2:8" x14ac:dyDescent="0.25">
      <c r="B41" s="2" t="s">
        <v>1791</v>
      </c>
      <c r="C41" s="4">
        <v>7.41</v>
      </c>
      <c r="D41" s="2" t="s">
        <v>130</v>
      </c>
      <c r="E41" s="2" t="s">
        <v>1790</v>
      </c>
      <c r="F41" s="5">
        <v>350000</v>
      </c>
      <c r="G41" s="5">
        <v>360.47</v>
      </c>
      <c r="H41" s="5">
        <v>0.15</v>
      </c>
    </row>
    <row r="42" spans="2:8" x14ac:dyDescent="0.25">
      <c r="B42" s="2" t="s">
        <v>1789</v>
      </c>
      <c r="C42" s="4">
        <v>7.41</v>
      </c>
      <c r="D42" s="2" t="s">
        <v>130</v>
      </c>
      <c r="E42" s="2" t="s">
        <v>1788</v>
      </c>
      <c r="F42" s="5">
        <v>150000</v>
      </c>
      <c r="G42" s="5">
        <v>157.38</v>
      </c>
      <c r="H42" s="5">
        <v>0.06</v>
      </c>
    </row>
    <row r="43" spans="2:8" x14ac:dyDescent="0.25">
      <c r="B43" s="2" t="s">
        <v>1787</v>
      </c>
      <c r="C43" s="4">
        <v>7.42</v>
      </c>
      <c r="D43" s="2" t="s">
        <v>130</v>
      </c>
      <c r="E43" s="2" t="s">
        <v>1786</v>
      </c>
      <c r="F43" s="5">
        <v>150000</v>
      </c>
      <c r="G43" s="5">
        <v>156.58000000000001</v>
      </c>
      <c r="H43" s="5">
        <v>0.06</v>
      </c>
    </row>
    <row r="44" spans="2:8" x14ac:dyDescent="0.25">
      <c r="B44" s="2" t="s">
        <v>1785</v>
      </c>
      <c r="C44" s="4">
        <v>7</v>
      </c>
      <c r="D44" s="2" t="s">
        <v>130</v>
      </c>
      <c r="E44" s="2" t="s">
        <v>1784</v>
      </c>
      <c r="F44" s="5">
        <v>155000</v>
      </c>
      <c r="G44" s="5">
        <v>155.11000000000001</v>
      </c>
      <c r="H44" s="5">
        <v>0.06</v>
      </c>
    </row>
    <row r="45" spans="2:8" x14ac:dyDescent="0.25">
      <c r="B45" s="2" t="s">
        <v>1783</v>
      </c>
      <c r="C45" s="4">
        <v>7.04</v>
      </c>
      <c r="D45" s="2" t="s">
        <v>130</v>
      </c>
      <c r="E45" s="2" t="s">
        <v>1782</v>
      </c>
      <c r="F45" s="5">
        <v>100000</v>
      </c>
      <c r="G45" s="5">
        <v>100.17</v>
      </c>
      <c r="H45" s="5">
        <v>0.04</v>
      </c>
    </row>
    <row r="46" spans="2:8" x14ac:dyDescent="0.25">
      <c r="B46" s="3" t="s">
        <v>131</v>
      </c>
      <c r="C46" s="15"/>
      <c r="D46" s="3"/>
      <c r="E46" s="3"/>
      <c r="F46" s="11"/>
      <c r="G46" s="11">
        <f>SUM(G22:G45)</f>
        <v>34324.33</v>
      </c>
      <c r="H46" s="11">
        <f>SUM(H22:H45)</f>
        <v>14.020000000000001</v>
      </c>
    </row>
    <row r="47" spans="2:8" x14ac:dyDescent="0.25">
      <c r="B47" s="3" t="s">
        <v>1218</v>
      </c>
    </row>
    <row r="48" spans="2:8" x14ac:dyDescent="0.25">
      <c r="B48" s="2" t="s">
        <v>1231</v>
      </c>
      <c r="C48" s="4">
        <v>7.91</v>
      </c>
      <c r="D48" s="2" t="s">
        <v>134</v>
      </c>
      <c r="E48" s="2" t="s">
        <v>1232</v>
      </c>
      <c r="F48" s="5">
        <v>1000</v>
      </c>
      <c r="G48" s="5">
        <v>9901.2199999999993</v>
      </c>
      <c r="H48" s="5">
        <v>4.05</v>
      </c>
    </row>
    <row r="49" spans="2:8" x14ac:dyDescent="0.25">
      <c r="B49" s="2" t="s">
        <v>1223</v>
      </c>
      <c r="C49" s="4">
        <v>7.88</v>
      </c>
      <c r="D49" s="2" t="s">
        <v>134</v>
      </c>
      <c r="E49" s="2" t="s">
        <v>1224</v>
      </c>
      <c r="F49" s="5">
        <v>1000</v>
      </c>
      <c r="G49" s="5">
        <v>9891.99</v>
      </c>
      <c r="H49" s="5">
        <v>4.04</v>
      </c>
    </row>
    <row r="50" spans="2:8" x14ac:dyDescent="0.25">
      <c r="B50" s="2" t="s">
        <v>1781</v>
      </c>
      <c r="C50" s="4">
        <v>8.08</v>
      </c>
      <c r="D50" s="2" t="s">
        <v>134</v>
      </c>
      <c r="E50" s="2" t="s">
        <v>1780</v>
      </c>
      <c r="F50" s="5">
        <v>1000</v>
      </c>
      <c r="G50" s="5">
        <v>9891.17</v>
      </c>
      <c r="H50" s="5">
        <v>4.04</v>
      </c>
    </row>
    <row r="51" spans="2:8" x14ac:dyDescent="0.25">
      <c r="B51" s="2" t="s">
        <v>1779</v>
      </c>
      <c r="C51" s="4">
        <v>7.73</v>
      </c>
      <c r="D51" s="2" t="s">
        <v>133</v>
      </c>
      <c r="E51" s="2" t="s">
        <v>1778</v>
      </c>
      <c r="F51" s="5">
        <v>950</v>
      </c>
      <c r="G51" s="5">
        <v>9466.56</v>
      </c>
      <c r="H51" s="5">
        <v>3.87</v>
      </c>
    </row>
    <row r="52" spans="2:8" x14ac:dyDescent="0.25">
      <c r="B52" s="2" t="s">
        <v>1777</v>
      </c>
      <c r="C52" s="4">
        <v>8.26</v>
      </c>
      <c r="D52" s="2" t="s">
        <v>134</v>
      </c>
      <c r="E52" s="2" t="s">
        <v>1776</v>
      </c>
      <c r="F52" s="5">
        <v>750</v>
      </c>
      <c r="G52" s="5">
        <v>7436.34</v>
      </c>
      <c r="H52" s="5">
        <v>3.04</v>
      </c>
    </row>
    <row r="53" spans="2:8" x14ac:dyDescent="0.25">
      <c r="B53" s="2" t="s">
        <v>1324</v>
      </c>
      <c r="C53" s="4">
        <v>7.92</v>
      </c>
      <c r="D53" s="2" t="s">
        <v>134</v>
      </c>
      <c r="E53" s="2" t="s">
        <v>1325</v>
      </c>
      <c r="F53" s="5">
        <v>750</v>
      </c>
      <c r="G53" s="5">
        <v>7313.48</v>
      </c>
      <c r="H53" s="5">
        <v>2.99</v>
      </c>
    </row>
    <row r="54" spans="2:8" x14ac:dyDescent="0.25">
      <c r="B54" s="2" t="s">
        <v>1775</v>
      </c>
      <c r="C54" s="4">
        <v>8.1</v>
      </c>
      <c r="D54" s="2" t="s">
        <v>134</v>
      </c>
      <c r="E54" s="2" t="s">
        <v>1774</v>
      </c>
      <c r="F54" s="5">
        <v>500</v>
      </c>
      <c r="G54" s="5">
        <v>4986.54</v>
      </c>
      <c r="H54" s="5">
        <v>2.04</v>
      </c>
    </row>
    <row r="55" spans="2:8" x14ac:dyDescent="0.25">
      <c r="B55" s="2" t="s">
        <v>1773</v>
      </c>
      <c r="C55" s="4">
        <v>8.64</v>
      </c>
      <c r="D55" s="2" t="s">
        <v>134</v>
      </c>
      <c r="E55" s="2" t="s">
        <v>778</v>
      </c>
      <c r="F55" s="5">
        <v>500</v>
      </c>
      <c r="G55" s="5">
        <v>4973.16</v>
      </c>
      <c r="H55" s="5">
        <v>2.0299999999999998</v>
      </c>
    </row>
    <row r="56" spans="2:8" x14ac:dyDescent="0.25">
      <c r="B56" s="2" t="s">
        <v>1772</v>
      </c>
      <c r="C56" s="4">
        <v>7.74</v>
      </c>
      <c r="D56" s="2" t="s">
        <v>134</v>
      </c>
      <c r="E56" s="2" t="s">
        <v>1771</v>
      </c>
      <c r="F56" s="5">
        <v>5000</v>
      </c>
      <c r="G56" s="5">
        <v>4959.37</v>
      </c>
      <c r="H56" s="5">
        <v>2.0299999999999998</v>
      </c>
    </row>
    <row r="57" spans="2:8" x14ac:dyDescent="0.25">
      <c r="B57" s="2" t="s">
        <v>1770</v>
      </c>
      <c r="C57" s="4">
        <v>7.81</v>
      </c>
      <c r="D57" s="2" t="s">
        <v>134</v>
      </c>
      <c r="E57" s="2" t="s">
        <v>1270</v>
      </c>
      <c r="F57" s="5">
        <v>500</v>
      </c>
      <c r="G57" s="5">
        <v>4956.5200000000004</v>
      </c>
      <c r="H57" s="5">
        <v>2.0299999999999998</v>
      </c>
    </row>
    <row r="58" spans="2:8" x14ac:dyDescent="0.25">
      <c r="B58" s="2" t="s">
        <v>1769</v>
      </c>
      <c r="C58" s="4">
        <v>8.32</v>
      </c>
      <c r="D58" s="2" t="s">
        <v>134</v>
      </c>
      <c r="E58" s="2" t="s">
        <v>1768</v>
      </c>
      <c r="F58" s="5">
        <v>500</v>
      </c>
      <c r="G58" s="5">
        <v>4588.75</v>
      </c>
      <c r="H58" s="5">
        <v>1.88</v>
      </c>
    </row>
    <row r="59" spans="2:8" x14ac:dyDescent="0.25">
      <c r="B59" s="2" t="s">
        <v>1236</v>
      </c>
      <c r="C59" s="4">
        <v>7.86</v>
      </c>
      <c r="D59" s="2" t="s">
        <v>134</v>
      </c>
      <c r="E59" s="2" t="s">
        <v>1237</v>
      </c>
      <c r="F59" s="5">
        <v>450</v>
      </c>
      <c r="G59" s="5">
        <v>4514.17</v>
      </c>
      <c r="H59" s="5">
        <v>1.85</v>
      </c>
    </row>
    <row r="60" spans="2:8" x14ac:dyDescent="0.25">
      <c r="B60" s="2" t="s">
        <v>1767</v>
      </c>
      <c r="C60" s="4">
        <v>7.66</v>
      </c>
      <c r="D60" s="2" t="s">
        <v>134</v>
      </c>
      <c r="E60" s="2" t="s">
        <v>1766</v>
      </c>
      <c r="F60" s="5">
        <v>300</v>
      </c>
      <c r="G60" s="5">
        <v>3025.72</v>
      </c>
      <c r="H60" s="5">
        <v>1.24</v>
      </c>
    </row>
    <row r="61" spans="2:8" x14ac:dyDescent="0.25">
      <c r="B61" s="2" t="s">
        <v>1240</v>
      </c>
      <c r="C61" s="4">
        <v>8.25</v>
      </c>
      <c r="D61" s="2" t="s">
        <v>134</v>
      </c>
      <c r="E61" s="2" t="s">
        <v>1241</v>
      </c>
      <c r="F61" s="5">
        <v>250</v>
      </c>
      <c r="G61" s="5">
        <v>2492.79</v>
      </c>
      <c r="H61" s="5">
        <v>1.02</v>
      </c>
    </row>
    <row r="62" spans="2:8" x14ac:dyDescent="0.25">
      <c r="B62" s="2" t="s">
        <v>1765</v>
      </c>
      <c r="C62" s="4">
        <v>7.78</v>
      </c>
      <c r="D62" s="2" t="s">
        <v>134</v>
      </c>
      <c r="E62" s="2" t="s">
        <v>1764</v>
      </c>
      <c r="F62" s="5">
        <v>250</v>
      </c>
      <c r="G62" s="5">
        <v>2491.17</v>
      </c>
      <c r="H62" s="5">
        <v>1.02</v>
      </c>
    </row>
    <row r="63" spans="2:8" x14ac:dyDescent="0.25">
      <c r="B63" s="2" t="s">
        <v>1763</v>
      </c>
      <c r="C63" s="4">
        <v>8.42</v>
      </c>
      <c r="D63" s="2" t="s">
        <v>134</v>
      </c>
      <c r="E63" s="2" t="s">
        <v>969</v>
      </c>
      <c r="F63" s="5">
        <v>250</v>
      </c>
      <c r="G63" s="5">
        <v>2487.7399999999998</v>
      </c>
      <c r="H63" s="5">
        <v>1.02</v>
      </c>
    </row>
    <row r="64" spans="2:8" x14ac:dyDescent="0.25">
      <c r="B64" s="2" t="s">
        <v>1762</v>
      </c>
      <c r="C64" s="4">
        <v>8.64</v>
      </c>
      <c r="D64" s="2" t="s">
        <v>134</v>
      </c>
      <c r="E64" s="2" t="s">
        <v>1761</v>
      </c>
      <c r="F64" s="5">
        <v>250</v>
      </c>
      <c r="G64" s="5">
        <v>2486.17</v>
      </c>
      <c r="H64" s="5">
        <v>1.02</v>
      </c>
    </row>
    <row r="65" spans="2:8" x14ac:dyDescent="0.25">
      <c r="B65" s="2" t="s">
        <v>1760</v>
      </c>
      <c r="C65" s="4">
        <v>7.82</v>
      </c>
      <c r="D65" s="2" t="s">
        <v>134</v>
      </c>
      <c r="E65" s="2" t="s">
        <v>1759</v>
      </c>
      <c r="F65" s="5">
        <v>250</v>
      </c>
      <c r="G65" s="5">
        <v>2479.0700000000002</v>
      </c>
      <c r="H65" s="5">
        <v>1.01</v>
      </c>
    </row>
    <row r="66" spans="2:8" x14ac:dyDescent="0.25">
      <c r="B66" s="2" t="s">
        <v>1758</v>
      </c>
      <c r="C66" s="4">
        <v>7.97</v>
      </c>
      <c r="D66" s="2" t="s">
        <v>134</v>
      </c>
      <c r="E66" s="2" t="s">
        <v>1757</v>
      </c>
      <c r="F66" s="5">
        <v>250</v>
      </c>
      <c r="G66" s="5">
        <v>2477.7199999999998</v>
      </c>
      <c r="H66" s="5">
        <v>1.01</v>
      </c>
    </row>
    <row r="67" spans="2:8" x14ac:dyDescent="0.25">
      <c r="B67" s="2" t="s">
        <v>1756</v>
      </c>
      <c r="C67" s="4">
        <v>7.9</v>
      </c>
      <c r="D67" s="2" t="s">
        <v>134</v>
      </c>
      <c r="E67" s="2" t="s">
        <v>1755</v>
      </c>
      <c r="F67" s="5">
        <v>250</v>
      </c>
      <c r="G67" s="5">
        <v>2476.16</v>
      </c>
      <c r="H67" s="5">
        <v>1.01</v>
      </c>
    </row>
    <row r="68" spans="2:8" x14ac:dyDescent="0.25">
      <c r="B68" s="2" t="s">
        <v>1754</v>
      </c>
      <c r="C68" s="4">
        <v>7.78</v>
      </c>
      <c r="D68" s="2" t="s">
        <v>134</v>
      </c>
      <c r="E68" s="2" t="s">
        <v>1753</v>
      </c>
      <c r="F68" s="5">
        <v>250</v>
      </c>
      <c r="G68" s="5">
        <v>2417.86</v>
      </c>
      <c r="H68" s="5">
        <v>0.99</v>
      </c>
    </row>
    <row r="69" spans="2:8" x14ac:dyDescent="0.25">
      <c r="B69" s="2" t="s">
        <v>1752</v>
      </c>
      <c r="C69" s="4">
        <v>7.78</v>
      </c>
      <c r="D69" s="2" t="s">
        <v>134</v>
      </c>
      <c r="E69" s="2" t="s">
        <v>1751</v>
      </c>
      <c r="F69" s="5">
        <v>250</v>
      </c>
      <c r="G69" s="5">
        <v>2415.06</v>
      </c>
      <c r="H69" s="5">
        <v>0.99</v>
      </c>
    </row>
    <row r="70" spans="2:8" x14ac:dyDescent="0.25">
      <c r="B70" s="2" t="s">
        <v>1750</v>
      </c>
      <c r="C70" s="4">
        <v>8.26</v>
      </c>
      <c r="D70" s="2" t="s">
        <v>134</v>
      </c>
      <c r="E70" s="2" t="s">
        <v>1251</v>
      </c>
      <c r="F70" s="5">
        <v>200</v>
      </c>
      <c r="G70" s="5">
        <v>1970.28</v>
      </c>
      <c r="H70" s="5">
        <v>0.81</v>
      </c>
    </row>
    <row r="71" spans="2:8" x14ac:dyDescent="0.25">
      <c r="B71" s="2" t="s">
        <v>1749</v>
      </c>
      <c r="C71" s="4">
        <v>7.9</v>
      </c>
      <c r="D71" s="2" t="s">
        <v>134</v>
      </c>
      <c r="E71" s="2" t="s">
        <v>1748</v>
      </c>
      <c r="F71" s="5">
        <v>150</v>
      </c>
      <c r="G71" s="5">
        <v>1505.19</v>
      </c>
      <c r="H71" s="5">
        <v>0.62</v>
      </c>
    </row>
    <row r="72" spans="2:8" x14ac:dyDescent="0.25">
      <c r="B72" s="2" t="s">
        <v>1747</v>
      </c>
      <c r="C72" s="4">
        <v>7.73</v>
      </c>
      <c r="D72" s="2" t="s">
        <v>134</v>
      </c>
      <c r="E72" s="2" t="s">
        <v>1267</v>
      </c>
      <c r="F72" s="5">
        <v>100</v>
      </c>
      <c r="G72" s="5">
        <v>1014.7</v>
      </c>
      <c r="H72" s="5">
        <v>0.41</v>
      </c>
    </row>
    <row r="73" spans="2:8" x14ac:dyDescent="0.25">
      <c r="B73" s="2" t="s">
        <v>1746</v>
      </c>
      <c r="C73" s="4">
        <v>8.44</v>
      </c>
      <c r="D73" s="2" t="s">
        <v>134</v>
      </c>
      <c r="E73" s="2" t="s">
        <v>1745</v>
      </c>
      <c r="F73" s="5">
        <v>100</v>
      </c>
      <c r="G73" s="5">
        <v>998.75</v>
      </c>
      <c r="H73" s="5">
        <v>0.41</v>
      </c>
    </row>
    <row r="74" spans="2:8" x14ac:dyDescent="0.25">
      <c r="B74" s="2" t="s">
        <v>1744</v>
      </c>
      <c r="C74" s="4">
        <v>7.81</v>
      </c>
      <c r="D74" s="2" t="s">
        <v>134</v>
      </c>
      <c r="E74" s="2" t="s">
        <v>1743</v>
      </c>
      <c r="F74" s="5">
        <v>40</v>
      </c>
      <c r="G74" s="5">
        <v>502.13</v>
      </c>
      <c r="H74" s="5">
        <v>0.21</v>
      </c>
    </row>
    <row r="75" spans="2:8" x14ac:dyDescent="0.25">
      <c r="B75" s="2" t="s">
        <v>1742</v>
      </c>
      <c r="C75" s="4">
        <v>7.79</v>
      </c>
      <c r="D75" s="2" t="s">
        <v>134</v>
      </c>
      <c r="E75" s="2" t="s">
        <v>1268</v>
      </c>
      <c r="F75" s="5">
        <v>40</v>
      </c>
      <c r="G75" s="5">
        <v>405.39</v>
      </c>
      <c r="H75" s="5">
        <v>0.17</v>
      </c>
    </row>
    <row r="76" spans="2:8" x14ac:dyDescent="0.25">
      <c r="B76" s="3" t="s">
        <v>135</v>
      </c>
      <c r="C76" s="15"/>
      <c r="D76" s="3"/>
      <c r="E76" s="3"/>
      <c r="F76" s="11"/>
      <c r="G76" s="11">
        <f>SUM(G47:G75)</f>
        <v>114525.17</v>
      </c>
      <c r="H76" s="11">
        <f>SUM(H47:H75)</f>
        <v>46.850000000000016</v>
      </c>
    </row>
    <row r="77" spans="2:8" x14ac:dyDescent="0.25">
      <c r="B77" s="3" t="s">
        <v>136</v>
      </c>
    </row>
    <row r="78" spans="2:8" x14ac:dyDescent="0.25">
      <c r="B78" s="2" t="s">
        <v>1490</v>
      </c>
      <c r="C78" s="4">
        <v>7.82</v>
      </c>
      <c r="D78" s="2" t="s">
        <v>137</v>
      </c>
      <c r="E78" s="2" t="s">
        <v>1489</v>
      </c>
      <c r="F78" s="5">
        <v>2000</v>
      </c>
      <c r="G78" s="5">
        <v>9871</v>
      </c>
      <c r="H78" s="5">
        <v>4.04</v>
      </c>
    </row>
    <row r="79" spans="2:8" x14ac:dyDescent="0.25">
      <c r="B79" s="2" t="s">
        <v>1484</v>
      </c>
      <c r="C79" s="4">
        <v>6.78</v>
      </c>
      <c r="D79" s="2" t="s">
        <v>130</v>
      </c>
      <c r="E79" s="2" t="s">
        <v>1483</v>
      </c>
      <c r="F79" s="5">
        <v>5000000</v>
      </c>
      <c r="G79" s="5">
        <v>4987.05</v>
      </c>
      <c r="H79" s="5">
        <v>2.04</v>
      </c>
    </row>
    <row r="80" spans="2:8" x14ac:dyDescent="0.25">
      <c r="B80" s="2" t="s">
        <v>1741</v>
      </c>
      <c r="C80" s="4">
        <v>6.79</v>
      </c>
      <c r="D80" s="2" t="s">
        <v>130</v>
      </c>
      <c r="E80" s="2" t="s">
        <v>1740</v>
      </c>
      <c r="F80" s="5">
        <v>5000000</v>
      </c>
      <c r="G80" s="5">
        <v>4974.1099999999997</v>
      </c>
      <c r="H80" s="5">
        <v>2.0299999999999998</v>
      </c>
    </row>
    <row r="81" spans="2:8" x14ac:dyDescent="0.25">
      <c r="B81" s="2" t="s">
        <v>1651</v>
      </c>
      <c r="C81" s="4">
        <v>7.31</v>
      </c>
      <c r="D81" s="2" t="s">
        <v>137</v>
      </c>
      <c r="E81" s="2" t="s">
        <v>1650</v>
      </c>
      <c r="F81" s="5">
        <v>1000</v>
      </c>
      <c r="G81" s="5">
        <v>4971.13</v>
      </c>
      <c r="H81" s="5">
        <v>2.0299999999999998</v>
      </c>
    </row>
    <row r="82" spans="2:8" x14ac:dyDescent="0.25">
      <c r="B82" s="2" t="s">
        <v>1498</v>
      </c>
      <c r="C82" s="4">
        <v>7.43</v>
      </c>
      <c r="D82" s="2" t="s">
        <v>137</v>
      </c>
      <c r="E82" s="2" t="s">
        <v>1497</v>
      </c>
      <c r="F82" s="5">
        <v>1000</v>
      </c>
      <c r="G82" s="5">
        <v>4964.6499999999996</v>
      </c>
      <c r="H82" s="5">
        <v>2.0299999999999998</v>
      </c>
    </row>
    <row r="83" spans="2:8" x14ac:dyDescent="0.25">
      <c r="B83" s="2" t="s">
        <v>1659</v>
      </c>
      <c r="C83" s="4">
        <v>7.3</v>
      </c>
      <c r="D83" s="2" t="s">
        <v>1417</v>
      </c>
      <c r="E83" s="2" t="s">
        <v>1658</v>
      </c>
      <c r="F83" s="5">
        <v>1000</v>
      </c>
      <c r="G83" s="5">
        <v>4957.37</v>
      </c>
      <c r="H83" s="5">
        <v>2.0299999999999998</v>
      </c>
    </row>
    <row r="84" spans="2:8" x14ac:dyDescent="0.25">
      <c r="B84" s="2" t="s">
        <v>1739</v>
      </c>
      <c r="C84" s="4">
        <v>7.9</v>
      </c>
      <c r="D84" s="2" t="s">
        <v>137</v>
      </c>
      <c r="E84" s="2" t="s">
        <v>1738</v>
      </c>
      <c r="F84" s="5">
        <v>1000</v>
      </c>
      <c r="G84" s="5">
        <v>4953.88</v>
      </c>
      <c r="H84" s="5">
        <v>2.0299999999999998</v>
      </c>
    </row>
    <row r="85" spans="2:8" x14ac:dyDescent="0.25">
      <c r="B85" s="2" t="s">
        <v>1409</v>
      </c>
      <c r="C85" s="4">
        <v>7.42</v>
      </c>
      <c r="D85" s="2" t="s">
        <v>137</v>
      </c>
      <c r="E85" s="2" t="s">
        <v>1408</v>
      </c>
      <c r="F85" s="5">
        <v>1000</v>
      </c>
      <c r="G85" s="5">
        <v>4944.72</v>
      </c>
      <c r="H85" s="5">
        <v>2.02</v>
      </c>
    </row>
    <row r="86" spans="2:8" x14ac:dyDescent="0.25">
      <c r="B86" s="2" t="s">
        <v>1737</v>
      </c>
      <c r="C86" s="4">
        <v>8.83</v>
      </c>
      <c r="D86" s="2" t="s">
        <v>137</v>
      </c>
      <c r="E86" s="2" t="s">
        <v>1736</v>
      </c>
      <c r="F86" s="5">
        <v>1000</v>
      </c>
      <c r="G86" s="5">
        <v>4860.09</v>
      </c>
      <c r="H86" s="5">
        <v>1.99</v>
      </c>
    </row>
    <row r="87" spans="2:8" x14ac:dyDescent="0.25">
      <c r="B87" s="2" t="s">
        <v>1655</v>
      </c>
      <c r="C87" s="4">
        <v>7.85</v>
      </c>
      <c r="D87" s="2" t="s">
        <v>137</v>
      </c>
      <c r="E87" s="2" t="s">
        <v>1654</v>
      </c>
      <c r="F87" s="5">
        <v>1000</v>
      </c>
      <c r="G87" s="5">
        <v>4852.84</v>
      </c>
      <c r="H87" s="5">
        <v>1.98</v>
      </c>
    </row>
    <row r="88" spans="2:8" x14ac:dyDescent="0.25">
      <c r="B88" s="2" t="s">
        <v>1637</v>
      </c>
      <c r="C88" s="4">
        <v>7.91</v>
      </c>
      <c r="D88" s="2" t="s">
        <v>137</v>
      </c>
      <c r="E88" s="2" t="s">
        <v>1636</v>
      </c>
      <c r="F88" s="5">
        <v>1000</v>
      </c>
      <c r="G88" s="5">
        <v>4686.07</v>
      </c>
      <c r="H88" s="5">
        <v>1.92</v>
      </c>
    </row>
    <row r="89" spans="2:8" x14ac:dyDescent="0.25">
      <c r="B89" s="2" t="s">
        <v>1635</v>
      </c>
      <c r="C89" s="4">
        <v>7.91</v>
      </c>
      <c r="D89" s="2" t="s">
        <v>137</v>
      </c>
      <c r="E89" s="2" t="s">
        <v>1634</v>
      </c>
      <c r="F89" s="5">
        <v>1000</v>
      </c>
      <c r="G89" s="5">
        <v>4681.4399999999996</v>
      </c>
      <c r="H89" s="5">
        <v>1.91</v>
      </c>
    </row>
    <row r="90" spans="2:8" x14ac:dyDescent="0.25">
      <c r="B90" s="2" t="s">
        <v>1735</v>
      </c>
      <c r="C90" s="4">
        <v>8.7200000000000006</v>
      </c>
      <c r="D90" s="2" t="s">
        <v>137</v>
      </c>
      <c r="E90" s="2" t="s">
        <v>1274</v>
      </c>
      <c r="F90" s="5">
        <v>1000</v>
      </c>
      <c r="G90" s="5">
        <v>4643.97</v>
      </c>
      <c r="H90" s="5">
        <v>1.9</v>
      </c>
    </row>
    <row r="91" spans="2:8" x14ac:dyDescent="0.25">
      <c r="B91" s="2" t="s">
        <v>1734</v>
      </c>
      <c r="C91" s="4">
        <v>7.34</v>
      </c>
      <c r="D91" s="2" t="s">
        <v>137</v>
      </c>
      <c r="E91" s="2" t="s">
        <v>1733</v>
      </c>
      <c r="F91" s="5">
        <v>500</v>
      </c>
      <c r="G91" s="5">
        <v>2480.54</v>
      </c>
      <c r="H91" s="5">
        <v>1.01</v>
      </c>
    </row>
    <row r="92" spans="2:8" x14ac:dyDescent="0.25">
      <c r="B92" s="2" t="s">
        <v>1732</v>
      </c>
      <c r="C92" s="4">
        <v>7.3</v>
      </c>
      <c r="D92" s="2" t="s">
        <v>137</v>
      </c>
      <c r="E92" s="2" t="s">
        <v>1731</v>
      </c>
      <c r="F92" s="5">
        <v>500</v>
      </c>
      <c r="G92" s="5">
        <v>2479.1799999999998</v>
      </c>
      <c r="H92" s="5">
        <v>1.01</v>
      </c>
    </row>
    <row r="93" spans="2:8" x14ac:dyDescent="0.25">
      <c r="B93" s="2" t="s">
        <v>1494</v>
      </c>
      <c r="C93" s="4">
        <v>7.35</v>
      </c>
      <c r="D93" s="2" t="s">
        <v>137</v>
      </c>
      <c r="E93" s="2" t="s">
        <v>1493</v>
      </c>
      <c r="F93" s="5">
        <v>500</v>
      </c>
      <c r="G93" s="5">
        <v>2476.06</v>
      </c>
      <c r="H93" s="5">
        <v>1.01</v>
      </c>
    </row>
    <row r="94" spans="2:8" x14ac:dyDescent="0.25">
      <c r="B94" s="2" t="s">
        <v>1625</v>
      </c>
      <c r="C94" s="4">
        <v>8.9600000000000009</v>
      </c>
      <c r="D94" s="2" t="s">
        <v>137</v>
      </c>
      <c r="E94" s="2" t="s">
        <v>1624</v>
      </c>
      <c r="F94" s="5">
        <v>500</v>
      </c>
      <c r="G94" s="5">
        <v>2446.58</v>
      </c>
      <c r="H94" s="5">
        <v>1</v>
      </c>
    </row>
    <row r="95" spans="2:8" x14ac:dyDescent="0.25">
      <c r="B95" s="2" t="s">
        <v>1730</v>
      </c>
      <c r="C95" s="4">
        <v>9.0399999999999991</v>
      </c>
      <c r="D95" s="2" t="s">
        <v>137</v>
      </c>
      <c r="E95" s="2" t="s">
        <v>1729</v>
      </c>
      <c r="F95" s="5">
        <v>500</v>
      </c>
      <c r="G95" s="5">
        <v>2426.11</v>
      </c>
      <c r="H95" s="5">
        <v>0.99</v>
      </c>
    </row>
    <row r="96" spans="2:8" x14ac:dyDescent="0.25">
      <c r="B96" s="2" t="s">
        <v>1728</v>
      </c>
      <c r="C96" s="4">
        <v>9.0399999999999991</v>
      </c>
      <c r="D96" s="2" t="s">
        <v>137</v>
      </c>
      <c r="E96" s="2" t="s">
        <v>1727</v>
      </c>
      <c r="F96" s="5">
        <v>500</v>
      </c>
      <c r="G96" s="5">
        <v>2416.8200000000002</v>
      </c>
      <c r="H96" s="5">
        <v>0.99</v>
      </c>
    </row>
    <row r="97" spans="2:8" x14ac:dyDescent="0.25">
      <c r="B97" s="2" t="s">
        <v>1619</v>
      </c>
      <c r="C97" s="4">
        <v>9.0299999999999994</v>
      </c>
      <c r="D97" s="2" t="s">
        <v>137</v>
      </c>
      <c r="E97" s="2" t="s">
        <v>1618</v>
      </c>
      <c r="F97" s="5">
        <v>500</v>
      </c>
      <c r="G97" s="5">
        <v>2331.12</v>
      </c>
      <c r="H97" s="5">
        <v>0.95</v>
      </c>
    </row>
    <row r="98" spans="2:8" x14ac:dyDescent="0.25">
      <c r="B98" s="2" t="s">
        <v>1726</v>
      </c>
      <c r="C98" s="4">
        <v>7.93</v>
      </c>
      <c r="D98" s="2" t="s">
        <v>137</v>
      </c>
      <c r="E98" s="2" t="s">
        <v>1725</v>
      </c>
      <c r="F98" s="5">
        <v>100</v>
      </c>
      <c r="G98" s="5">
        <v>469.23</v>
      </c>
      <c r="H98" s="5">
        <v>0.19</v>
      </c>
    </row>
    <row r="99" spans="2:8" x14ac:dyDescent="0.25">
      <c r="B99" s="3" t="s">
        <v>139</v>
      </c>
      <c r="C99" s="15"/>
      <c r="D99" s="3"/>
      <c r="E99" s="3"/>
      <c r="F99" s="11"/>
      <c r="G99" s="11">
        <f>SUM(G77:G98)</f>
        <v>85873.959999999977</v>
      </c>
      <c r="H99" s="11">
        <f>SUM(H77:H98)</f>
        <v>35.1</v>
      </c>
    </row>
    <row r="100" spans="2:8" x14ac:dyDescent="0.25">
      <c r="B100" s="3" t="s">
        <v>1399</v>
      </c>
    </row>
    <row r="101" spans="2:8" x14ac:dyDescent="0.25">
      <c r="B101" s="2" t="s">
        <v>1398</v>
      </c>
      <c r="C101" s="4" t="s">
        <v>140</v>
      </c>
      <c r="E101" s="2" t="s">
        <v>1397</v>
      </c>
      <c r="F101" s="5">
        <v>6755.8620000000001</v>
      </c>
      <c r="G101" s="5">
        <v>683.66</v>
      </c>
      <c r="H101" s="5">
        <v>0.28000000000000003</v>
      </c>
    </row>
    <row r="102" spans="2:8" x14ac:dyDescent="0.25">
      <c r="B102" s="3" t="s">
        <v>1396</v>
      </c>
      <c r="C102" s="15"/>
      <c r="D102" s="3"/>
      <c r="E102" s="3"/>
      <c r="F102" s="11"/>
      <c r="G102" s="11">
        <f>SUM(G100:G101)</f>
        <v>683.66</v>
      </c>
      <c r="H102" s="11">
        <f>SUM(H100:H101)</f>
        <v>0.28000000000000003</v>
      </c>
    </row>
    <row r="103" spans="2:8" x14ac:dyDescent="0.25">
      <c r="B103" s="3" t="s">
        <v>141</v>
      </c>
      <c r="C103" s="15"/>
      <c r="D103" s="3"/>
      <c r="E103" s="3"/>
      <c r="F103" s="11"/>
      <c r="G103" s="11">
        <v>8435</v>
      </c>
      <c r="H103" s="11">
        <v>3.45</v>
      </c>
    </row>
    <row r="104" spans="2:8" x14ac:dyDescent="0.25">
      <c r="B104" s="3" t="s">
        <v>142</v>
      </c>
      <c r="C104" s="15"/>
      <c r="D104" s="3"/>
      <c r="E104" s="3"/>
      <c r="F104" s="11"/>
      <c r="G104" s="11">
        <v>243842.12</v>
      </c>
      <c r="H104" s="11">
        <v>99.7</v>
      </c>
    </row>
    <row r="105" spans="2:8" x14ac:dyDescent="0.25">
      <c r="B105" s="3" t="s">
        <v>143</v>
      </c>
      <c r="C105" s="15"/>
      <c r="D105" s="3"/>
      <c r="E105" s="3"/>
      <c r="F105" s="11"/>
      <c r="G105" s="11">
        <v>784.92331892001675</v>
      </c>
      <c r="H105" s="11">
        <v>0.29999999999999716</v>
      </c>
    </row>
    <row r="106" spans="2:8" x14ac:dyDescent="0.25">
      <c r="B106" s="3" t="s">
        <v>144</v>
      </c>
      <c r="C106" s="15"/>
      <c r="D106" s="3"/>
      <c r="E106" s="3"/>
      <c r="F106" s="11"/>
      <c r="G106" s="11">
        <v>244627.04331892001</v>
      </c>
      <c r="H106" s="11">
        <v>100</v>
      </c>
    </row>
    <row r="107" spans="2:8" x14ac:dyDescent="0.25">
      <c r="B107" s="2" t="s">
        <v>145</v>
      </c>
    </row>
    <row r="108" spans="2:8" x14ac:dyDescent="0.25">
      <c r="B108" s="2" t="s">
        <v>146</v>
      </c>
    </row>
    <row r="109" spans="2:8" x14ac:dyDescent="0.25">
      <c r="B109" s="2" t="s">
        <v>147</v>
      </c>
      <c r="C109" s="4" t="s">
        <v>1395</v>
      </c>
    </row>
    <row r="110" spans="2:8" x14ac:dyDescent="0.25">
      <c r="B110" s="3"/>
    </row>
    <row r="111" spans="2:8" ht="30" x14ac:dyDescent="0.25">
      <c r="B111" s="29" t="s">
        <v>1394</v>
      </c>
      <c r="C111" s="4" t="s">
        <v>149</v>
      </c>
    </row>
    <row r="112" spans="2:8" x14ac:dyDescent="0.25">
      <c r="B112" s="3"/>
    </row>
    <row r="113" spans="2:3" x14ac:dyDescent="0.25">
      <c r="B113" s="3" t="s">
        <v>150</v>
      </c>
      <c r="C113" s="4" t="s">
        <v>149</v>
      </c>
    </row>
    <row r="114" spans="2:3" x14ac:dyDescent="0.25">
      <c r="B114" s="3" t="s">
        <v>151</v>
      </c>
      <c r="C114" s="4" t="s">
        <v>152</v>
      </c>
    </row>
    <row r="115" spans="2:3" x14ac:dyDescent="0.25">
      <c r="B115" s="3" t="s">
        <v>1724</v>
      </c>
      <c r="C115" s="15"/>
    </row>
    <row r="116" spans="2:3" x14ac:dyDescent="0.25">
      <c r="B116" s="3" t="s">
        <v>1723</v>
      </c>
      <c r="C116" s="15"/>
    </row>
    <row r="117" spans="2:3" x14ac:dyDescent="0.25">
      <c r="B117" s="3" t="s">
        <v>1722</v>
      </c>
      <c r="C117" s="15"/>
    </row>
    <row r="118" spans="2:3" x14ac:dyDescent="0.25">
      <c r="B118" s="3" t="s">
        <v>1721</v>
      </c>
      <c r="C118" s="15"/>
    </row>
    <row r="119" spans="2:3" x14ac:dyDescent="0.25">
      <c r="B119" s="3" t="s">
        <v>1720</v>
      </c>
      <c r="C119" s="15"/>
    </row>
    <row r="120" spans="2:3" x14ac:dyDescent="0.25">
      <c r="B120" s="3" t="s">
        <v>1719</v>
      </c>
      <c r="C120" s="15"/>
    </row>
    <row r="121" spans="2:3" x14ac:dyDescent="0.25">
      <c r="B121" s="3" t="s">
        <v>1718</v>
      </c>
      <c r="C121" s="15"/>
    </row>
    <row r="122" spans="2:3" x14ac:dyDescent="0.25">
      <c r="B122" s="3" t="s">
        <v>1717</v>
      </c>
      <c r="C122" s="15"/>
    </row>
    <row r="123" spans="2:3" x14ac:dyDescent="0.25">
      <c r="B123" s="3" t="s">
        <v>1716</v>
      </c>
      <c r="C123" s="15"/>
    </row>
    <row r="124" spans="2:3" x14ac:dyDescent="0.25">
      <c r="B124" s="3" t="s">
        <v>1715</v>
      </c>
      <c r="C124" s="15"/>
    </row>
    <row r="125" spans="2:3" x14ac:dyDescent="0.25">
      <c r="B125" s="3" t="s">
        <v>1714</v>
      </c>
      <c r="C125" s="15"/>
    </row>
    <row r="126" spans="2:3" x14ac:dyDescent="0.25">
      <c r="B126" s="3" t="s">
        <v>1713</v>
      </c>
      <c r="C126" s="15"/>
    </row>
    <row r="127" spans="2:3" x14ac:dyDescent="0.25">
      <c r="B127" s="3" t="s">
        <v>1712</v>
      </c>
      <c r="C127" s="15"/>
    </row>
    <row r="128" spans="2:3" x14ac:dyDescent="0.25">
      <c r="B128" s="3" t="s">
        <v>1711</v>
      </c>
      <c r="C128" s="15"/>
    </row>
    <row r="129" spans="2:3" x14ac:dyDescent="0.25">
      <c r="B129" s="3" t="s">
        <v>1710</v>
      </c>
      <c r="C129" s="15"/>
    </row>
    <row r="130" spans="2:3" x14ac:dyDescent="0.25">
      <c r="B130" s="3" t="s">
        <v>1709</v>
      </c>
      <c r="C130" s="15"/>
    </row>
    <row r="131" spans="2:3" x14ac:dyDescent="0.25">
      <c r="B131" s="3" t="s">
        <v>1708</v>
      </c>
      <c r="C131" s="15"/>
    </row>
    <row r="132" spans="2:3" x14ac:dyDescent="0.25">
      <c r="B132" s="28" t="s">
        <v>1384</v>
      </c>
    </row>
    <row r="134" spans="2:3" x14ac:dyDescent="0.25">
      <c r="B134" s="105"/>
      <c r="C134" s="6" t="s">
        <v>1383</v>
      </c>
    </row>
    <row r="135" spans="2:3" ht="30" x14ac:dyDescent="0.25">
      <c r="B135" s="105" t="s">
        <v>1382</v>
      </c>
      <c r="C135" s="8" t="s">
        <v>30</v>
      </c>
    </row>
    <row r="136" spans="2:3" x14ac:dyDescent="0.25">
      <c r="B136" s="105" t="s">
        <v>1381</v>
      </c>
      <c r="C136" s="6"/>
    </row>
    <row r="137" spans="2:3" x14ac:dyDescent="0.25">
      <c r="B137" s="105"/>
      <c r="C137" s="6"/>
    </row>
    <row r="138" spans="2:3" x14ac:dyDescent="0.25">
      <c r="B138" s="105" t="s">
        <v>1380</v>
      </c>
      <c r="C138" s="27">
        <v>7.8100000000000003E-2</v>
      </c>
    </row>
    <row r="139" spans="2:3" x14ac:dyDescent="0.25">
      <c r="B139" s="105"/>
      <c r="C139" s="6"/>
    </row>
    <row r="140" spans="2:3" x14ac:dyDescent="0.25">
      <c r="B140" s="105" t="s">
        <v>1379</v>
      </c>
      <c r="C140" s="6" t="s">
        <v>1707</v>
      </c>
    </row>
    <row r="141" spans="2:3" x14ac:dyDescent="0.25">
      <c r="B141" s="105" t="s">
        <v>1378</v>
      </c>
      <c r="C141" s="6" t="s">
        <v>1706</v>
      </c>
    </row>
    <row r="142" spans="2:3" x14ac:dyDescent="0.25">
      <c r="B142" s="105"/>
      <c r="C142" s="6"/>
    </row>
    <row r="143" spans="2:3" x14ac:dyDescent="0.25">
      <c r="B143" s="105" t="s">
        <v>1376</v>
      </c>
      <c r="C143" s="6" t="s">
        <v>148</v>
      </c>
    </row>
    <row r="144" spans="2:3" x14ac:dyDescent="0.25">
      <c r="B144" s="217" t="s">
        <v>1375</v>
      </c>
      <c r="C144" s="217"/>
    </row>
    <row r="146" spans="2:8" s="24" customFormat="1" x14ac:dyDescent="0.25">
      <c r="B146" s="213" t="s">
        <v>1705</v>
      </c>
      <c r="C146" s="213"/>
      <c r="D146" s="213"/>
      <c r="E146" s="213"/>
      <c r="F146" s="25"/>
      <c r="G146" s="25"/>
      <c r="H146" s="25"/>
    </row>
    <row r="147" spans="2:8" s="24" customFormat="1" x14ac:dyDescent="0.25">
      <c r="F147" s="25"/>
      <c r="G147" s="25"/>
      <c r="H147" s="25"/>
    </row>
    <row r="148" spans="2:8" s="24" customFormat="1" x14ac:dyDescent="0.25">
      <c r="B148" s="213" t="s">
        <v>1593</v>
      </c>
      <c r="C148" s="213"/>
      <c r="D148" s="213"/>
      <c r="E148" s="213"/>
      <c r="F148" s="213"/>
      <c r="G148" s="25"/>
      <c r="H148" s="25"/>
    </row>
    <row r="149" spans="2:8" s="24" customFormat="1" x14ac:dyDescent="0.25">
      <c r="B149" s="213"/>
      <c r="C149" s="213"/>
      <c r="D149" s="213"/>
      <c r="E149" s="213"/>
      <c r="F149" s="213"/>
      <c r="G149" s="25"/>
      <c r="H149" s="25"/>
    </row>
    <row r="150" spans="2:8" s="24" customFormat="1" x14ac:dyDescent="0.25">
      <c r="B150" s="213"/>
      <c r="C150" s="213"/>
      <c r="D150" s="213"/>
      <c r="E150" s="213"/>
      <c r="F150" s="213"/>
      <c r="G150" s="25"/>
      <c r="H150" s="25"/>
    </row>
    <row r="151" spans="2:8" s="24" customFormat="1" x14ac:dyDescent="0.25">
      <c r="B151" s="213"/>
      <c r="C151" s="213"/>
      <c r="D151" s="213"/>
      <c r="E151" s="213"/>
      <c r="F151" s="213"/>
      <c r="G151" s="25"/>
      <c r="H151" s="25"/>
    </row>
    <row r="152" spans="2:8" s="24" customFormat="1" x14ac:dyDescent="0.25">
      <c r="B152" s="213"/>
      <c r="C152" s="213"/>
      <c r="D152" s="213"/>
      <c r="E152" s="213"/>
      <c r="F152" s="213"/>
      <c r="G152" s="25"/>
      <c r="H152" s="25"/>
    </row>
    <row r="154" spans="2:8" x14ac:dyDescent="0.25">
      <c r="B154" s="105" t="s">
        <v>154</v>
      </c>
      <c r="C154" s="6"/>
      <c r="D154" s="105"/>
    </row>
    <row r="155" spans="2:8" ht="30" x14ac:dyDescent="0.25">
      <c r="B155" s="7" t="s">
        <v>155</v>
      </c>
      <c r="C155" s="8" t="s">
        <v>156</v>
      </c>
      <c r="D155" s="7" t="s">
        <v>157</v>
      </c>
    </row>
    <row r="156" spans="2:8" x14ac:dyDescent="0.25">
      <c r="B156" s="105" t="s">
        <v>1287</v>
      </c>
      <c r="C156" s="68">
        <v>201.33387469499999</v>
      </c>
      <c r="D156" s="68">
        <v>2.09</v>
      </c>
    </row>
    <row r="157" spans="2:8" x14ac:dyDescent="0.25">
      <c r="B157" s="105" t="s">
        <v>733</v>
      </c>
      <c r="C157" s="68">
        <v>24.998749977999999</v>
      </c>
      <c r="D157" s="68">
        <v>1.05</v>
      </c>
    </row>
    <row r="159" spans="2:8" x14ac:dyDescent="0.25">
      <c r="B159" s="13" t="s">
        <v>158</v>
      </c>
      <c r="C159" s="23">
        <v>45322</v>
      </c>
      <c r="D159" s="105"/>
      <c r="E159" s="16"/>
      <c r="F159" s="22"/>
    </row>
    <row r="160" spans="2:8" x14ac:dyDescent="0.25">
      <c r="B160" s="13" t="s">
        <v>159</v>
      </c>
      <c r="C160" s="14" t="s">
        <v>160</v>
      </c>
      <c r="D160" s="13" t="s">
        <v>161</v>
      </c>
      <c r="E160" s="17" t="s">
        <v>162</v>
      </c>
      <c r="F160" s="12" t="s">
        <v>163</v>
      </c>
      <c r="G160" s="11"/>
    </row>
    <row r="161" spans="2:6" x14ac:dyDescent="0.25">
      <c r="B161" s="20" t="s">
        <v>149</v>
      </c>
      <c r="C161" s="21" t="s">
        <v>149</v>
      </c>
      <c r="D161" s="20" t="s">
        <v>149</v>
      </c>
      <c r="E161" s="19" t="s">
        <v>149</v>
      </c>
      <c r="F161" s="18" t="s">
        <v>149</v>
      </c>
    </row>
    <row r="164" spans="2:6" x14ac:dyDescent="0.25">
      <c r="B164" s="3" t="s">
        <v>164</v>
      </c>
    </row>
    <row r="165" spans="2:6" x14ac:dyDescent="0.25">
      <c r="B165" s="3"/>
    </row>
    <row r="166" spans="2:6" x14ac:dyDescent="0.25">
      <c r="B166" s="3" t="s">
        <v>165</v>
      </c>
    </row>
    <row r="167" spans="2:6" x14ac:dyDescent="0.25">
      <c r="B167" s="13" t="s">
        <v>166</v>
      </c>
      <c r="C167" s="14" t="s">
        <v>167</v>
      </c>
      <c r="D167" s="3"/>
    </row>
    <row r="168" spans="2:6" x14ac:dyDescent="0.25">
      <c r="B168" s="105" t="s">
        <v>149</v>
      </c>
      <c r="C168" s="6" t="s">
        <v>149</v>
      </c>
    </row>
    <row r="170" spans="2:6" x14ac:dyDescent="0.25">
      <c r="B170" s="13" t="s">
        <v>168</v>
      </c>
      <c r="C170" s="14" t="s">
        <v>167</v>
      </c>
    </row>
    <row r="171" spans="2:6" x14ac:dyDescent="0.25">
      <c r="B171" s="105" t="s">
        <v>149</v>
      </c>
      <c r="C171" s="6" t="s">
        <v>149</v>
      </c>
    </row>
    <row r="173" spans="2:6" x14ac:dyDescent="0.25">
      <c r="B173" s="13" t="s">
        <v>149</v>
      </c>
      <c r="C173" s="14" t="s">
        <v>149</v>
      </c>
    </row>
    <row r="174" spans="2:6" x14ac:dyDescent="0.25">
      <c r="B174" s="105" t="s">
        <v>149</v>
      </c>
      <c r="C174" s="6" t="s">
        <v>149</v>
      </c>
    </row>
    <row r="176" spans="2:6" x14ac:dyDescent="0.25">
      <c r="B176" s="17" t="s">
        <v>169</v>
      </c>
      <c r="C176" s="14" t="s">
        <v>170</v>
      </c>
    </row>
    <row r="177" spans="2:7" x14ac:dyDescent="0.25">
      <c r="B177" s="16" t="s">
        <v>149</v>
      </c>
      <c r="C177" s="6" t="s">
        <v>149</v>
      </c>
    </row>
    <row r="179" spans="2:7" x14ac:dyDescent="0.25">
      <c r="B179" s="13" t="s">
        <v>171</v>
      </c>
      <c r="C179" s="14" t="s">
        <v>149</v>
      </c>
    </row>
    <row r="181" spans="2:7" x14ac:dyDescent="0.25">
      <c r="B181" s="13" t="s">
        <v>172</v>
      </c>
      <c r="C181" s="23">
        <v>45322</v>
      </c>
      <c r="D181" s="105"/>
      <c r="E181" s="16"/>
      <c r="F181" s="22"/>
    </row>
    <row r="182" spans="2:7" x14ac:dyDescent="0.25">
      <c r="B182" s="13" t="s">
        <v>159</v>
      </c>
      <c r="C182" s="14" t="s">
        <v>160</v>
      </c>
      <c r="D182" s="13" t="s">
        <v>161</v>
      </c>
      <c r="E182" s="17" t="s">
        <v>162</v>
      </c>
      <c r="F182" s="12" t="s">
        <v>163</v>
      </c>
      <c r="G182" s="11"/>
    </row>
    <row r="183" spans="2:7" x14ac:dyDescent="0.25">
      <c r="B183" s="20" t="s">
        <v>149</v>
      </c>
      <c r="C183" s="21" t="s">
        <v>149</v>
      </c>
      <c r="D183" s="20" t="s">
        <v>149</v>
      </c>
      <c r="E183" s="19" t="s">
        <v>149</v>
      </c>
      <c r="F183" s="18" t="s">
        <v>149</v>
      </c>
    </row>
    <row r="184" spans="2:7" x14ac:dyDescent="0.25">
      <c r="B184" s="3" t="s">
        <v>164</v>
      </c>
    </row>
    <row r="185" spans="2:7" x14ac:dyDescent="0.25">
      <c r="B185" s="3"/>
    </row>
    <row r="186" spans="2:7" x14ac:dyDescent="0.25">
      <c r="B186" s="3" t="s">
        <v>165</v>
      </c>
    </row>
    <row r="187" spans="2:7" x14ac:dyDescent="0.25">
      <c r="B187" s="13" t="s">
        <v>166</v>
      </c>
      <c r="C187" s="14" t="s">
        <v>167</v>
      </c>
      <c r="D187" s="3"/>
    </row>
    <row r="188" spans="2:7" x14ac:dyDescent="0.25">
      <c r="B188" s="105" t="s">
        <v>149</v>
      </c>
      <c r="C188" s="6" t="s">
        <v>149</v>
      </c>
    </row>
    <row r="190" spans="2:7" x14ac:dyDescent="0.25">
      <c r="B190" s="13" t="s">
        <v>168</v>
      </c>
      <c r="C190" s="14" t="s">
        <v>167</v>
      </c>
    </row>
    <row r="191" spans="2:7" x14ac:dyDescent="0.25">
      <c r="B191" s="105" t="s">
        <v>149</v>
      </c>
      <c r="C191" s="6" t="s">
        <v>149</v>
      </c>
    </row>
    <row r="193" spans="2:80" x14ac:dyDescent="0.25">
      <c r="B193" s="13" t="s">
        <v>149</v>
      </c>
      <c r="C193" s="14" t="s">
        <v>149</v>
      </c>
    </row>
    <row r="194" spans="2:80" x14ac:dyDescent="0.25">
      <c r="B194" s="105" t="s">
        <v>149</v>
      </c>
      <c r="C194" s="6" t="s">
        <v>149</v>
      </c>
    </row>
    <row r="196" spans="2:80" x14ac:dyDescent="0.25">
      <c r="B196" s="17" t="s">
        <v>169</v>
      </c>
      <c r="C196" s="14" t="s">
        <v>170</v>
      </c>
    </row>
    <row r="197" spans="2:80" x14ac:dyDescent="0.25">
      <c r="B197" s="16" t="s">
        <v>149</v>
      </c>
      <c r="C197" s="6" t="s">
        <v>149</v>
      </c>
    </row>
    <row r="199" spans="2:80" x14ac:dyDescent="0.25">
      <c r="B199" s="13" t="s">
        <v>171</v>
      </c>
      <c r="C199" s="14" t="s">
        <v>149</v>
      </c>
    </row>
    <row r="202" spans="2:80" x14ac:dyDescent="0.25">
      <c r="B202" s="3" t="s">
        <v>173</v>
      </c>
    </row>
    <row r="204" spans="2:80" x14ac:dyDescent="0.25">
      <c r="B204" s="13" t="s">
        <v>159</v>
      </c>
      <c r="C204" s="14" t="s">
        <v>174</v>
      </c>
      <c r="D204" s="13" t="s">
        <v>175</v>
      </c>
      <c r="E204" s="13" t="s">
        <v>176</v>
      </c>
      <c r="F204" s="11"/>
    </row>
    <row r="205" spans="2:80" x14ac:dyDescent="0.25">
      <c r="B205" s="105" t="s">
        <v>149</v>
      </c>
      <c r="C205" s="6" t="s">
        <v>149</v>
      </c>
      <c r="D205" s="105" t="s">
        <v>149</v>
      </c>
      <c r="E205" s="105" t="s">
        <v>149</v>
      </c>
    </row>
    <row r="208" spans="2:80" x14ac:dyDescent="0.25">
      <c r="B208" s="3" t="s">
        <v>177</v>
      </c>
      <c r="C208" s="15" t="s">
        <v>149</v>
      </c>
      <c r="D208" s="3"/>
      <c r="E208" s="3"/>
      <c r="F208" s="11"/>
      <c r="G208" s="11"/>
      <c r="H208" s="11"/>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row>
    <row r="210" spans="2:4" x14ac:dyDescent="0.25">
      <c r="B210" s="3" t="s">
        <v>178</v>
      </c>
    </row>
    <row r="212" spans="2:4" x14ac:dyDescent="0.25">
      <c r="B212" s="13" t="s">
        <v>179</v>
      </c>
      <c r="C212" s="14" t="s">
        <v>167</v>
      </c>
      <c r="D212" s="3"/>
    </row>
    <row r="213" spans="2:4" x14ac:dyDescent="0.25">
      <c r="B213" s="105" t="s">
        <v>149</v>
      </c>
      <c r="C213" s="6" t="s">
        <v>149</v>
      </c>
    </row>
    <row r="216" spans="2:4" x14ac:dyDescent="0.25">
      <c r="B216" s="13" t="s">
        <v>180</v>
      </c>
      <c r="C216" s="14" t="s">
        <v>181</v>
      </c>
      <c r="D216" s="3"/>
    </row>
    <row r="217" spans="2:4" x14ac:dyDescent="0.25">
      <c r="B217" s="105" t="s">
        <v>149</v>
      </c>
      <c r="C217" s="6" t="s">
        <v>149</v>
      </c>
    </row>
    <row r="220" spans="2:4" x14ac:dyDescent="0.25">
      <c r="B220" s="3" t="s">
        <v>182</v>
      </c>
    </row>
    <row r="223" spans="2:4" x14ac:dyDescent="0.25">
      <c r="B223" s="3" t="s">
        <v>183</v>
      </c>
    </row>
    <row r="225" spans="2:80" x14ac:dyDescent="0.25">
      <c r="B225" s="13" t="s">
        <v>159</v>
      </c>
      <c r="C225" s="14" t="s">
        <v>184</v>
      </c>
      <c r="D225" s="13" t="s">
        <v>174</v>
      </c>
      <c r="E225" s="13" t="s">
        <v>175</v>
      </c>
      <c r="F225" s="12" t="s">
        <v>176</v>
      </c>
      <c r="G225" s="11"/>
    </row>
    <row r="226" spans="2:80" x14ac:dyDescent="0.25">
      <c r="B226" s="105" t="s">
        <v>149</v>
      </c>
      <c r="C226" s="6" t="s">
        <v>149</v>
      </c>
      <c r="D226" s="105" t="s">
        <v>149</v>
      </c>
      <c r="E226" s="105" t="s">
        <v>149</v>
      </c>
      <c r="F226" s="10" t="s">
        <v>149</v>
      </c>
    </row>
    <row r="229" spans="2:80" x14ac:dyDescent="0.25">
      <c r="B229" s="3" t="s">
        <v>177</v>
      </c>
      <c r="C229" s="15" t="s">
        <v>149</v>
      </c>
      <c r="D229" s="3"/>
      <c r="E229" s="3"/>
      <c r="F229" s="11"/>
      <c r="G229" s="11"/>
      <c r="H229" s="11"/>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row>
    <row r="231" spans="2:80" x14ac:dyDescent="0.25">
      <c r="B231" s="3" t="s">
        <v>178</v>
      </c>
    </row>
    <row r="233" spans="2:80" x14ac:dyDescent="0.25">
      <c r="B233" s="13" t="s">
        <v>179</v>
      </c>
      <c r="C233" s="14" t="s">
        <v>167</v>
      </c>
      <c r="D233" s="3"/>
    </row>
    <row r="234" spans="2:80" x14ac:dyDescent="0.25">
      <c r="B234" s="105" t="s">
        <v>149</v>
      </c>
      <c r="C234" s="6" t="s">
        <v>149</v>
      </c>
    </row>
    <row r="237" spans="2:80" x14ac:dyDescent="0.25">
      <c r="B237" s="13" t="s">
        <v>180</v>
      </c>
      <c r="C237" s="14" t="s">
        <v>181</v>
      </c>
      <c r="D237" s="3"/>
    </row>
    <row r="238" spans="2:80" x14ac:dyDescent="0.25">
      <c r="B238" s="105" t="s">
        <v>149</v>
      </c>
      <c r="C238" s="6" t="s">
        <v>149</v>
      </c>
    </row>
    <row r="241" spans="2:8" x14ac:dyDescent="0.25">
      <c r="B241" s="3" t="s">
        <v>182</v>
      </c>
    </row>
    <row r="244" spans="2:8" x14ac:dyDescent="0.25">
      <c r="B244" s="3" t="s">
        <v>185</v>
      </c>
    </row>
    <row r="245" spans="2:8" x14ac:dyDescent="0.25">
      <c r="B245" s="13" t="s">
        <v>159</v>
      </c>
      <c r="C245" s="14" t="s">
        <v>186</v>
      </c>
      <c r="D245" s="13" t="s">
        <v>187</v>
      </c>
      <c r="E245" s="13" t="s">
        <v>188</v>
      </c>
      <c r="F245" s="12" t="s">
        <v>189</v>
      </c>
      <c r="G245" s="11"/>
    </row>
    <row r="246" spans="2:8" x14ac:dyDescent="0.25">
      <c r="B246" s="105" t="s">
        <v>149</v>
      </c>
      <c r="C246" s="6" t="s">
        <v>149</v>
      </c>
      <c r="D246" s="105" t="s">
        <v>149</v>
      </c>
      <c r="E246" s="105" t="s">
        <v>149</v>
      </c>
      <c r="F246" s="10" t="s">
        <v>149</v>
      </c>
    </row>
    <row r="247" spans="2:8" x14ac:dyDescent="0.25">
      <c r="B247" s="2" t="s">
        <v>190</v>
      </c>
    </row>
    <row r="249" spans="2:8" s="24" customFormat="1" x14ac:dyDescent="0.25">
      <c r="B249" s="222" t="s">
        <v>1704</v>
      </c>
      <c r="C249" s="222"/>
      <c r="D249" s="222"/>
      <c r="E249" s="222"/>
      <c r="F249" s="25"/>
      <c r="G249" s="25"/>
      <c r="H249" s="25"/>
    </row>
    <row r="250" spans="2:8" s="24" customFormat="1" x14ac:dyDescent="0.25">
      <c r="C250" s="46"/>
      <c r="F250" s="25"/>
      <c r="G250" s="25"/>
      <c r="H250" s="25"/>
    </row>
    <row r="251" spans="2:8" s="24" customFormat="1" x14ac:dyDescent="0.25">
      <c r="C251" s="46"/>
      <c r="F251" s="25"/>
      <c r="G251" s="25"/>
      <c r="H251" s="25"/>
    </row>
    <row r="252" spans="2:8" s="24" customFormat="1" x14ac:dyDescent="0.25">
      <c r="C252" s="46"/>
      <c r="F252" s="25"/>
      <c r="G252" s="25"/>
      <c r="H252" s="25"/>
    </row>
    <row r="253" spans="2:8" s="24" customFormat="1" x14ac:dyDescent="0.25">
      <c r="B253" s="24" t="s">
        <v>1703</v>
      </c>
      <c r="C253" s="46"/>
      <c r="F253" s="25"/>
      <c r="G253" s="25"/>
      <c r="H253" s="25"/>
    </row>
    <row r="254" spans="2:8" s="24" customFormat="1" x14ac:dyDescent="0.25">
      <c r="C254" s="46"/>
      <c r="F254" s="25"/>
      <c r="G254" s="25"/>
      <c r="H254" s="25"/>
    </row>
    <row r="255" spans="2:8" s="24" customFormat="1" x14ac:dyDescent="0.25">
      <c r="B255" s="66" t="s">
        <v>120</v>
      </c>
      <c r="C255" s="67" t="s">
        <v>121</v>
      </c>
      <c r="D255" s="66" t="s">
        <v>122</v>
      </c>
      <c r="E255" s="66" t="s">
        <v>123</v>
      </c>
      <c r="F255" s="65" t="s">
        <v>124</v>
      </c>
      <c r="G255" s="65" t="s">
        <v>125</v>
      </c>
      <c r="H255" s="65" t="s">
        <v>126</v>
      </c>
    </row>
    <row r="256" spans="2:8" s="24" customFormat="1" x14ac:dyDescent="0.25">
      <c r="B256" s="59"/>
      <c r="C256" s="64"/>
      <c r="D256" s="59"/>
      <c r="E256" s="59"/>
      <c r="F256" s="63"/>
      <c r="G256" s="63"/>
      <c r="H256" s="63"/>
    </row>
    <row r="257" spans="2:10" s="24" customFormat="1" x14ac:dyDescent="0.25">
      <c r="B257" s="28" t="s">
        <v>1702</v>
      </c>
      <c r="C257" s="64"/>
      <c r="D257" s="59"/>
      <c r="E257" s="59"/>
      <c r="F257" s="63"/>
      <c r="G257" s="63"/>
      <c r="H257" s="63"/>
    </row>
    <row r="258" spans="2:10" s="24" customFormat="1" x14ac:dyDescent="0.25">
      <c r="B258" s="59"/>
      <c r="C258" s="64"/>
      <c r="D258" s="59"/>
      <c r="E258" s="59"/>
      <c r="F258" s="63"/>
      <c r="G258" s="63"/>
      <c r="H258" s="63"/>
    </row>
    <row r="259" spans="2:10" s="24" customFormat="1" x14ac:dyDescent="0.25">
      <c r="B259" s="59" t="s">
        <v>1701</v>
      </c>
      <c r="C259" s="62"/>
      <c r="D259" s="52"/>
      <c r="E259" s="52"/>
      <c r="F259" s="53"/>
      <c r="G259" s="53"/>
      <c r="H259" s="53"/>
      <c r="I259" s="52"/>
      <c r="J259" s="52"/>
    </row>
    <row r="260" spans="2:10" s="24" customFormat="1" x14ac:dyDescent="0.25">
      <c r="C260" s="62"/>
      <c r="D260" s="52"/>
      <c r="E260" s="52"/>
      <c r="F260" s="53"/>
      <c r="G260" s="53"/>
      <c r="H260" s="53"/>
      <c r="I260" s="52"/>
      <c r="J260" s="52"/>
    </row>
    <row r="261" spans="2:10" s="24" customFormat="1" x14ac:dyDescent="0.25">
      <c r="B261" s="24" t="s">
        <v>1700</v>
      </c>
      <c r="C261" s="60">
        <v>788527303.70000005</v>
      </c>
      <c r="D261" s="52"/>
      <c r="E261" s="52"/>
      <c r="F261" s="53"/>
      <c r="G261" s="57"/>
      <c r="H261" s="53"/>
      <c r="I261" s="52"/>
      <c r="J261" s="52"/>
    </row>
    <row r="262" spans="2:10" s="24" customFormat="1" x14ac:dyDescent="0.25">
      <c r="C262" s="60"/>
      <c r="D262" s="52"/>
      <c r="E262" s="52"/>
      <c r="F262" s="53"/>
      <c r="G262" s="57"/>
      <c r="H262" s="53"/>
      <c r="I262" s="52"/>
      <c r="J262" s="52"/>
    </row>
    <row r="263" spans="2:10" s="24" customFormat="1" x14ac:dyDescent="0.25">
      <c r="B263" s="24" t="s">
        <v>1699</v>
      </c>
      <c r="C263" s="60">
        <v>669327303.70000005</v>
      </c>
      <c r="D263" s="52"/>
      <c r="E263" s="52"/>
      <c r="F263" s="53"/>
      <c r="G263" s="57"/>
      <c r="H263" s="53"/>
      <c r="I263" s="52"/>
      <c r="J263" s="52"/>
    </row>
    <row r="264" spans="2:10" s="24" customFormat="1" x14ac:dyDescent="0.25">
      <c r="C264" s="60"/>
      <c r="D264" s="52"/>
      <c r="E264" s="52"/>
      <c r="F264" s="53"/>
      <c r="G264" s="57"/>
      <c r="H264" s="53"/>
      <c r="I264" s="52"/>
      <c r="J264" s="52"/>
    </row>
    <row r="265" spans="2:10" s="24" customFormat="1" x14ac:dyDescent="0.25">
      <c r="B265" s="24" t="s">
        <v>1698</v>
      </c>
      <c r="C265" s="60">
        <v>119200000</v>
      </c>
      <c r="D265" s="52"/>
      <c r="E265" s="52"/>
      <c r="F265" s="53"/>
      <c r="G265" s="57"/>
      <c r="H265" s="53"/>
      <c r="I265" s="52"/>
      <c r="J265" s="52"/>
    </row>
    <row r="266" spans="2:10" s="24" customFormat="1" x14ac:dyDescent="0.25">
      <c r="C266" s="60"/>
      <c r="D266" s="52"/>
      <c r="E266" s="52"/>
      <c r="F266" s="53"/>
      <c r="G266" s="57"/>
      <c r="H266" s="53"/>
      <c r="I266" s="52"/>
      <c r="J266" s="52"/>
    </row>
    <row r="267" spans="2:10" s="24" customFormat="1" x14ac:dyDescent="0.25">
      <c r="B267" s="59" t="s">
        <v>1697</v>
      </c>
      <c r="C267" s="58">
        <v>320030263</v>
      </c>
      <c r="D267" s="52"/>
      <c r="E267" s="52"/>
      <c r="F267" s="53"/>
      <c r="G267" s="57"/>
      <c r="H267" s="53"/>
      <c r="I267" s="52"/>
      <c r="J267" s="52"/>
    </row>
    <row r="268" spans="2:10" s="24" customFormat="1" x14ac:dyDescent="0.25">
      <c r="C268" s="60"/>
      <c r="D268" s="52"/>
      <c r="E268" s="52"/>
      <c r="F268" s="53"/>
      <c r="G268" s="57"/>
      <c r="H268" s="53"/>
      <c r="I268" s="52"/>
      <c r="J268" s="52"/>
    </row>
    <row r="269" spans="2:10" s="24" customFormat="1" x14ac:dyDescent="0.25">
      <c r="B269" s="24" t="s">
        <v>1696</v>
      </c>
      <c r="C269" s="60">
        <v>145374263</v>
      </c>
      <c r="D269" s="52"/>
      <c r="E269" s="52"/>
      <c r="F269" s="53"/>
      <c r="G269" s="57"/>
      <c r="H269" s="53"/>
      <c r="I269" s="52"/>
      <c r="J269" s="52"/>
    </row>
    <row r="270" spans="2:10" s="24" customFormat="1" x14ac:dyDescent="0.25">
      <c r="C270" s="60"/>
      <c r="D270" s="52"/>
      <c r="E270" s="52"/>
      <c r="F270" s="53"/>
      <c r="G270" s="57"/>
      <c r="H270" s="53"/>
      <c r="I270" s="52"/>
      <c r="J270" s="52"/>
    </row>
    <row r="271" spans="2:10" s="24" customFormat="1" ht="30" x14ac:dyDescent="0.25">
      <c r="B271" s="61" t="s">
        <v>1695</v>
      </c>
      <c r="C271" s="60">
        <v>174656000</v>
      </c>
      <c r="D271" s="52"/>
      <c r="E271" s="52"/>
      <c r="F271" s="53"/>
      <c r="G271" s="57"/>
      <c r="H271" s="53"/>
      <c r="I271" s="52"/>
      <c r="J271" s="52"/>
    </row>
    <row r="272" spans="2:10" s="24" customFormat="1" x14ac:dyDescent="0.25">
      <c r="C272" s="60"/>
      <c r="D272" s="52"/>
      <c r="E272" s="52"/>
      <c r="F272" s="53"/>
      <c r="G272" s="57"/>
      <c r="H272" s="53"/>
      <c r="I272" s="52"/>
      <c r="J272" s="52"/>
    </row>
    <row r="273" spans="2:10" s="24" customFormat="1" ht="30" x14ac:dyDescent="0.25">
      <c r="B273" s="61" t="s">
        <v>1694</v>
      </c>
      <c r="C273" s="54">
        <v>149989127.66999999</v>
      </c>
      <c r="D273" s="52"/>
      <c r="E273" s="52"/>
      <c r="F273" s="53"/>
      <c r="G273" s="57"/>
      <c r="H273" s="53"/>
      <c r="I273" s="52"/>
      <c r="J273" s="52"/>
    </row>
    <row r="274" spans="2:10" s="24" customFormat="1" x14ac:dyDescent="0.25">
      <c r="C274" s="60"/>
      <c r="D274" s="52"/>
      <c r="E274" s="52"/>
      <c r="F274" s="53"/>
      <c r="G274" s="57"/>
      <c r="H274" s="53"/>
      <c r="I274" s="52"/>
      <c r="J274" s="52"/>
    </row>
    <row r="275" spans="2:10" s="24" customFormat="1" x14ac:dyDescent="0.25">
      <c r="B275" s="59" t="s">
        <v>1693</v>
      </c>
      <c r="C275" s="58">
        <v>295363390.66999996</v>
      </c>
      <c r="D275" s="52"/>
      <c r="E275" s="52"/>
      <c r="F275" s="53"/>
      <c r="G275" s="57"/>
      <c r="H275" s="53"/>
      <c r="I275" s="52"/>
      <c r="J275" s="52"/>
    </row>
    <row r="276" spans="2:10" s="24" customFormat="1" x14ac:dyDescent="0.25">
      <c r="B276" s="56"/>
      <c r="C276" s="55"/>
      <c r="D276" s="52"/>
      <c r="E276" s="52"/>
      <c r="F276" s="53"/>
      <c r="G276" s="53"/>
      <c r="H276" s="53"/>
      <c r="I276" s="52"/>
      <c r="J276" s="52"/>
    </row>
    <row r="277" spans="2:10" s="24" customFormat="1" x14ac:dyDescent="0.25">
      <c r="B277" s="24" t="s">
        <v>1692</v>
      </c>
      <c r="C277" s="54"/>
      <c r="D277" s="52"/>
      <c r="E277" s="52"/>
      <c r="F277" s="53"/>
      <c r="G277" s="53"/>
      <c r="H277" s="52"/>
      <c r="I277" s="52"/>
      <c r="J277" s="52"/>
    </row>
    <row r="278" spans="2:10" s="24" customFormat="1" x14ac:dyDescent="0.25">
      <c r="C278" s="46"/>
      <c r="F278" s="25"/>
      <c r="G278" s="25"/>
      <c r="H278" s="25"/>
    </row>
  </sheetData>
  <mergeCells count="12">
    <mergeCell ref="B1:E1"/>
    <mergeCell ref="C3:C7"/>
    <mergeCell ref="D3:D7"/>
    <mergeCell ref="B10:E10"/>
    <mergeCell ref="B11:E11"/>
    <mergeCell ref="D12:D13"/>
    <mergeCell ref="E12:E13"/>
    <mergeCell ref="B146:E146"/>
    <mergeCell ref="B148:F152"/>
    <mergeCell ref="B249:E249"/>
    <mergeCell ref="B144:C144"/>
    <mergeCell ref="C12:C13"/>
  </mergeCells>
  <hyperlinks>
    <hyperlink ref="A1" location="Index!A1" display="Index" xr:uid="{C894FFC3-E8B6-4302-B12D-83DFAB637C6D}"/>
  </hyperlinks>
  <pageMargins left="0.7" right="0.7" top="0.75" bottom="0.75" header="0.3" footer="0.3"/>
  <pageSetup orientation="portrait"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980C6-C0FA-4CD4-B46F-13860D3BB992}">
  <dimension ref="A1:CB288"/>
  <sheetViews>
    <sheetView workbookViewId="0"/>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1926</v>
      </c>
      <c r="C1" s="206"/>
      <c r="D1" s="206"/>
      <c r="E1" s="206"/>
    </row>
    <row r="3" spans="1:5" x14ac:dyDescent="0.25">
      <c r="B3" s="35" t="s">
        <v>1925</v>
      </c>
      <c r="C3" s="207"/>
      <c r="D3" s="224"/>
    </row>
    <row r="4" spans="1:5" ht="45" x14ac:dyDescent="0.25">
      <c r="B4" s="109" t="s">
        <v>1924</v>
      </c>
      <c r="C4" s="207"/>
      <c r="D4" s="224"/>
    </row>
    <row r="5" spans="1:5" x14ac:dyDescent="0.25">
      <c r="B5" s="109" t="s">
        <v>115</v>
      </c>
      <c r="C5" s="207"/>
      <c r="D5" s="224"/>
    </row>
    <row r="6" spans="1:5" x14ac:dyDescent="0.25">
      <c r="B6" s="109" t="s">
        <v>1923</v>
      </c>
      <c r="C6" s="207"/>
      <c r="D6" s="224"/>
    </row>
    <row r="7" spans="1:5" x14ac:dyDescent="0.25">
      <c r="B7" s="109" t="s">
        <v>1922</v>
      </c>
      <c r="C7" s="207"/>
      <c r="D7" s="224"/>
    </row>
    <row r="8" spans="1:5" x14ac:dyDescent="0.25">
      <c r="B8" s="105" t="s">
        <v>116</v>
      </c>
      <c r="C8" s="38" t="s">
        <v>117</v>
      </c>
      <c r="D8" s="38" t="s">
        <v>118</v>
      </c>
    </row>
    <row r="9" spans="1:5" x14ac:dyDescent="0.25">
      <c r="C9" s="37"/>
    </row>
    <row r="10" spans="1:5" x14ac:dyDescent="0.25">
      <c r="B10" s="225"/>
      <c r="C10" s="226"/>
      <c r="D10" s="226"/>
      <c r="E10" s="227"/>
    </row>
    <row r="11" spans="1:5" x14ac:dyDescent="0.25">
      <c r="B11" s="228" t="s">
        <v>1583</v>
      </c>
      <c r="C11" s="229"/>
      <c r="D11" s="229"/>
      <c r="E11" s="230"/>
    </row>
    <row r="12" spans="1:5" x14ac:dyDescent="0.25">
      <c r="B12" s="107" t="s">
        <v>1582</v>
      </c>
      <c r="C12" s="231" t="s">
        <v>1581</v>
      </c>
      <c r="D12" s="196" t="s">
        <v>1580</v>
      </c>
      <c r="E12" s="196" t="s">
        <v>1579</v>
      </c>
    </row>
    <row r="13" spans="1:5" x14ac:dyDescent="0.25">
      <c r="B13" s="107" t="s">
        <v>1921</v>
      </c>
      <c r="C13" s="232"/>
      <c r="D13" s="197"/>
      <c r="E13" s="197"/>
    </row>
    <row r="14" spans="1:5" x14ac:dyDescent="0.25">
      <c r="B14" s="107" t="s">
        <v>1920</v>
      </c>
      <c r="C14" s="233"/>
      <c r="D14" s="198"/>
      <c r="E14" s="198"/>
    </row>
    <row r="15" spans="1:5" x14ac:dyDescent="0.25">
      <c r="B15" s="35" t="s">
        <v>1577</v>
      </c>
      <c r="C15" s="34"/>
      <c r="D15" s="33"/>
      <c r="E15" s="33"/>
    </row>
    <row r="16" spans="1:5" x14ac:dyDescent="0.25">
      <c r="B16" s="35" t="s">
        <v>1575</v>
      </c>
      <c r="C16" s="34"/>
      <c r="D16" s="33"/>
      <c r="E16" s="33"/>
    </row>
    <row r="17" spans="2:8" x14ac:dyDescent="0.25">
      <c r="B17" s="35" t="s">
        <v>1574</v>
      </c>
      <c r="C17" s="34"/>
      <c r="D17" s="33" t="s">
        <v>1919</v>
      </c>
      <c r="E17" s="33"/>
    </row>
    <row r="18" spans="2:8" x14ac:dyDescent="0.25">
      <c r="B18" s="13" t="s">
        <v>1573</v>
      </c>
      <c r="C18" s="108"/>
      <c r="D18" s="107"/>
      <c r="E18" s="107"/>
    </row>
    <row r="20" spans="2:8" x14ac:dyDescent="0.25">
      <c r="B20" s="2" t="s">
        <v>119</v>
      </c>
    </row>
    <row r="21" spans="2:8" s="24" customFormat="1" x14ac:dyDescent="0.25">
      <c r="B21" s="66" t="s">
        <v>120</v>
      </c>
      <c r="C21" s="67" t="s">
        <v>121</v>
      </c>
      <c r="D21" s="66" t="s">
        <v>122</v>
      </c>
      <c r="E21" s="66" t="s">
        <v>123</v>
      </c>
      <c r="F21" s="65" t="s">
        <v>124</v>
      </c>
      <c r="G21" s="65" t="s">
        <v>125</v>
      </c>
      <c r="H21" s="65" t="s">
        <v>126</v>
      </c>
    </row>
    <row r="22" spans="2:8" x14ac:dyDescent="0.25">
      <c r="B22" s="3" t="s">
        <v>654</v>
      </c>
    </row>
    <row r="23" spans="2:8" x14ac:dyDescent="0.25">
      <c r="B23" s="2" t="s">
        <v>22</v>
      </c>
      <c r="C23" s="4" t="s">
        <v>140</v>
      </c>
      <c r="D23" s="2" t="s">
        <v>655</v>
      </c>
      <c r="E23" s="2" t="s">
        <v>1918</v>
      </c>
      <c r="F23" s="5">
        <v>4962038.5190000003</v>
      </c>
      <c r="G23" s="5">
        <v>549.69000000000005</v>
      </c>
      <c r="H23" s="5">
        <v>0.24</v>
      </c>
    </row>
    <row r="24" spans="2:8" x14ac:dyDescent="0.25">
      <c r="B24" s="3" t="s">
        <v>200</v>
      </c>
      <c r="C24" s="15"/>
      <c r="D24" s="3"/>
      <c r="E24" s="3"/>
      <c r="F24" s="11"/>
      <c r="G24" s="11">
        <f>SUM(G22:G23)</f>
        <v>549.69000000000005</v>
      </c>
      <c r="H24" s="11">
        <f>SUM(H22:H23)</f>
        <v>0.24</v>
      </c>
    </row>
    <row r="25" spans="2:8" x14ac:dyDescent="0.25">
      <c r="B25" s="31" t="s">
        <v>120</v>
      </c>
      <c r="C25" s="32" t="s">
        <v>121</v>
      </c>
      <c r="D25" s="31" t="s">
        <v>122</v>
      </c>
      <c r="E25" s="31" t="s">
        <v>123</v>
      </c>
      <c r="F25" s="30" t="s">
        <v>124</v>
      </c>
      <c r="G25" s="30" t="s">
        <v>125</v>
      </c>
      <c r="H25" s="30" t="s">
        <v>126</v>
      </c>
    </row>
    <row r="26" spans="2:8" x14ac:dyDescent="0.25">
      <c r="B26" s="3" t="s">
        <v>127</v>
      </c>
    </row>
    <row r="27" spans="2:8" x14ac:dyDescent="0.25">
      <c r="B27" s="3" t="s">
        <v>128</v>
      </c>
    </row>
    <row r="28" spans="2:8" x14ac:dyDescent="0.25">
      <c r="B28" s="3" t="s">
        <v>129</v>
      </c>
    </row>
    <row r="29" spans="2:8" x14ac:dyDescent="0.25">
      <c r="B29" s="2" t="s">
        <v>1917</v>
      </c>
      <c r="C29" s="4">
        <v>7</v>
      </c>
      <c r="D29" s="2" t="s">
        <v>130</v>
      </c>
      <c r="E29" s="2" t="s">
        <v>771</v>
      </c>
      <c r="F29" s="5">
        <v>15000000</v>
      </c>
      <c r="G29" s="5">
        <v>14586.74</v>
      </c>
      <c r="H29" s="5">
        <v>6.48</v>
      </c>
    </row>
    <row r="30" spans="2:8" x14ac:dyDescent="0.25">
      <c r="B30" s="2" t="s">
        <v>766</v>
      </c>
      <c r="C30" s="4">
        <v>7.23</v>
      </c>
      <c r="D30" s="2" t="s">
        <v>130</v>
      </c>
      <c r="E30" s="2" t="s">
        <v>767</v>
      </c>
      <c r="F30" s="5">
        <v>13500000</v>
      </c>
      <c r="G30" s="5">
        <v>13441.46</v>
      </c>
      <c r="H30" s="5">
        <v>5.97</v>
      </c>
    </row>
    <row r="31" spans="2:8" x14ac:dyDescent="0.25">
      <c r="B31" s="2" t="s">
        <v>463</v>
      </c>
      <c r="C31" s="4">
        <v>7.03</v>
      </c>
      <c r="D31" s="2" t="s">
        <v>130</v>
      </c>
      <c r="E31" s="2" t="s">
        <v>464</v>
      </c>
      <c r="F31" s="5">
        <v>12874720</v>
      </c>
      <c r="G31" s="5">
        <v>13005.95</v>
      </c>
      <c r="H31" s="5">
        <v>5.78</v>
      </c>
    </row>
    <row r="32" spans="2:8" x14ac:dyDescent="0.25">
      <c r="B32" s="2" t="s">
        <v>1916</v>
      </c>
      <c r="C32" s="4">
        <v>7.03</v>
      </c>
      <c r="D32" s="2" t="s">
        <v>130</v>
      </c>
      <c r="E32" s="2" t="s">
        <v>1074</v>
      </c>
      <c r="F32" s="5">
        <v>8000000</v>
      </c>
      <c r="G32" s="5">
        <v>7742.49</v>
      </c>
      <c r="H32" s="5">
        <v>3.44</v>
      </c>
    </row>
    <row r="33" spans="2:8" x14ac:dyDescent="0.25">
      <c r="B33" s="2" t="s">
        <v>933</v>
      </c>
      <c r="C33" s="4">
        <v>7.11</v>
      </c>
      <c r="D33" s="2" t="s">
        <v>130</v>
      </c>
      <c r="E33" s="2" t="s">
        <v>934</v>
      </c>
      <c r="F33" s="5">
        <v>6500000</v>
      </c>
      <c r="G33" s="5">
        <v>6518.19</v>
      </c>
      <c r="H33" s="5">
        <v>2.9</v>
      </c>
    </row>
    <row r="34" spans="2:8" x14ac:dyDescent="0.25">
      <c r="B34" s="2" t="s">
        <v>929</v>
      </c>
      <c r="C34" s="4">
        <v>7.57</v>
      </c>
      <c r="D34" s="2" t="s">
        <v>130</v>
      </c>
      <c r="E34" s="2" t="s">
        <v>930</v>
      </c>
      <c r="F34" s="5">
        <v>6389600</v>
      </c>
      <c r="G34" s="5">
        <v>6413</v>
      </c>
      <c r="H34" s="5">
        <v>2.85</v>
      </c>
    </row>
    <row r="35" spans="2:8" x14ac:dyDescent="0.25">
      <c r="B35" s="2" t="s">
        <v>931</v>
      </c>
      <c r="C35" s="4">
        <v>7.1</v>
      </c>
      <c r="D35" s="2" t="s">
        <v>130</v>
      </c>
      <c r="E35" s="2" t="s">
        <v>932</v>
      </c>
      <c r="F35" s="5">
        <v>5500000</v>
      </c>
      <c r="G35" s="5">
        <v>5562.72</v>
      </c>
      <c r="H35" s="5">
        <v>2.4700000000000002</v>
      </c>
    </row>
    <row r="36" spans="2:8" x14ac:dyDescent="0.25">
      <c r="B36" s="2" t="s">
        <v>1194</v>
      </c>
      <c r="C36" s="4">
        <v>7.14</v>
      </c>
      <c r="D36" s="2" t="s">
        <v>130</v>
      </c>
      <c r="E36" s="2" t="s">
        <v>1195</v>
      </c>
      <c r="F36" s="5">
        <v>5000000</v>
      </c>
      <c r="G36" s="5">
        <v>5011.8500000000004</v>
      </c>
      <c r="H36" s="5">
        <v>2.23</v>
      </c>
    </row>
    <row r="37" spans="2:8" x14ac:dyDescent="0.25">
      <c r="B37" s="2" t="s">
        <v>935</v>
      </c>
      <c r="C37" s="4">
        <v>7.04</v>
      </c>
      <c r="D37" s="2" t="s">
        <v>130</v>
      </c>
      <c r="E37" s="2" t="s">
        <v>936</v>
      </c>
      <c r="F37" s="5">
        <v>5000000</v>
      </c>
      <c r="G37" s="5">
        <v>5002.59</v>
      </c>
      <c r="H37" s="5">
        <v>2.2200000000000002</v>
      </c>
    </row>
    <row r="38" spans="2:8" x14ac:dyDescent="0.25">
      <c r="B38" s="2" t="s">
        <v>1915</v>
      </c>
      <c r="C38" s="4">
        <v>7.08</v>
      </c>
      <c r="D38" s="2" t="s">
        <v>130</v>
      </c>
      <c r="E38" s="2" t="s">
        <v>1914</v>
      </c>
      <c r="F38" s="5">
        <v>3500000</v>
      </c>
      <c r="G38" s="5">
        <v>3502.81</v>
      </c>
      <c r="H38" s="5">
        <v>1.56</v>
      </c>
    </row>
    <row r="39" spans="2:8" x14ac:dyDescent="0.25">
      <c r="B39" s="2" t="s">
        <v>768</v>
      </c>
      <c r="C39" s="4">
        <v>7.18</v>
      </c>
      <c r="D39" s="2" t="s">
        <v>130</v>
      </c>
      <c r="E39" s="2" t="s">
        <v>769</v>
      </c>
      <c r="F39" s="5">
        <v>1755880</v>
      </c>
      <c r="G39" s="5">
        <v>1765.39</v>
      </c>
      <c r="H39" s="5">
        <v>0.78</v>
      </c>
    </row>
    <row r="40" spans="2:8" x14ac:dyDescent="0.25">
      <c r="B40" s="2" t="s">
        <v>1913</v>
      </c>
      <c r="C40" s="4">
        <v>7.41</v>
      </c>
      <c r="D40" s="2" t="s">
        <v>130</v>
      </c>
      <c r="E40" s="2" t="s">
        <v>1912</v>
      </c>
      <c r="F40" s="5">
        <v>1000000</v>
      </c>
      <c r="G40" s="5">
        <v>994.19</v>
      </c>
      <c r="H40" s="5">
        <v>0.44</v>
      </c>
    </row>
    <row r="41" spans="2:8" x14ac:dyDescent="0.25">
      <c r="B41" s="2" t="s">
        <v>772</v>
      </c>
      <c r="C41" s="4">
        <v>7.62</v>
      </c>
      <c r="D41" s="2" t="s">
        <v>130</v>
      </c>
      <c r="E41" s="2" t="s">
        <v>773</v>
      </c>
      <c r="F41" s="5">
        <v>500000</v>
      </c>
      <c r="G41" s="5">
        <v>500.4</v>
      </c>
      <c r="H41" s="5">
        <v>0.22</v>
      </c>
    </row>
    <row r="42" spans="2:8" x14ac:dyDescent="0.25">
      <c r="B42" s="2" t="s">
        <v>465</v>
      </c>
      <c r="C42" s="4">
        <v>7.02</v>
      </c>
      <c r="D42" s="2" t="s">
        <v>130</v>
      </c>
      <c r="E42" s="2" t="s">
        <v>466</v>
      </c>
      <c r="F42" s="5">
        <v>480500</v>
      </c>
      <c r="G42" s="5">
        <v>482.87</v>
      </c>
      <c r="H42" s="5">
        <v>0.21</v>
      </c>
    </row>
    <row r="43" spans="2:8" x14ac:dyDescent="0.25">
      <c r="B43" s="2" t="s">
        <v>941</v>
      </c>
      <c r="C43" s="4">
        <v>7.61</v>
      </c>
      <c r="D43" s="2" t="s">
        <v>130</v>
      </c>
      <c r="E43" s="2" t="s">
        <v>942</v>
      </c>
      <c r="F43" s="5">
        <v>450000</v>
      </c>
      <c r="G43" s="5">
        <v>450.29</v>
      </c>
      <c r="H43" s="5">
        <v>0.2</v>
      </c>
    </row>
    <row r="44" spans="2:8" x14ac:dyDescent="0.25">
      <c r="B44" s="2" t="s">
        <v>774</v>
      </c>
      <c r="C44" s="4">
        <v>7.6</v>
      </c>
      <c r="D44" s="2" t="s">
        <v>130</v>
      </c>
      <c r="E44" s="2" t="s">
        <v>775</v>
      </c>
      <c r="F44" s="5">
        <v>400000</v>
      </c>
      <c r="G44" s="5">
        <v>401</v>
      </c>
      <c r="H44" s="5">
        <v>0.18</v>
      </c>
    </row>
    <row r="45" spans="2:8" x14ac:dyDescent="0.25">
      <c r="B45" s="2" t="s">
        <v>1911</v>
      </c>
      <c r="C45" s="4">
        <v>7.12</v>
      </c>
      <c r="D45" s="2" t="s">
        <v>130</v>
      </c>
      <c r="E45" s="2" t="s">
        <v>1910</v>
      </c>
      <c r="F45" s="5">
        <v>205500</v>
      </c>
      <c r="G45" s="5">
        <v>191.8</v>
      </c>
      <c r="H45" s="5">
        <v>0.09</v>
      </c>
    </row>
    <row r="46" spans="2:8" x14ac:dyDescent="0.25">
      <c r="B46" s="2" t="s">
        <v>776</v>
      </c>
      <c r="C46" s="4">
        <v>7.11</v>
      </c>
      <c r="D46" s="2" t="s">
        <v>130</v>
      </c>
      <c r="E46" s="2" t="s">
        <v>777</v>
      </c>
      <c r="F46" s="5">
        <v>60900</v>
      </c>
      <c r="G46" s="5">
        <v>56.72</v>
      </c>
      <c r="H46" s="5">
        <v>0.03</v>
      </c>
    </row>
    <row r="47" spans="2:8" x14ac:dyDescent="0.25">
      <c r="B47" s="2" t="s">
        <v>947</v>
      </c>
      <c r="C47" s="4">
        <v>7.59</v>
      </c>
      <c r="D47" s="2" t="s">
        <v>130</v>
      </c>
      <c r="E47" s="2" t="s">
        <v>948</v>
      </c>
      <c r="F47" s="5">
        <v>50000</v>
      </c>
      <c r="G47" s="5">
        <v>50.41</v>
      </c>
      <c r="H47" s="5">
        <v>0.02</v>
      </c>
    </row>
    <row r="48" spans="2:8" x14ac:dyDescent="0.25">
      <c r="B48" s="2" t="s">
        <v>955</v>
      </c>
      <c r="C48" s="4">
        <v>7.22</v>
      </c>
      <c r="D48" s="2" t="s">
        <v>130</v>
      </c>
      <c r="E48" s="2" t="s">
        <v>956</v>
      </c>
      <c r="F48" s="5">
        <v>38500</v>
      </c>
      <c r="G48" s="5">
        <v>35.6</v>
      </c>
      <c r="H48" s="5">
        <v>0.02</v>
      </c>
    </row>
    <row r="49" spans="2:8" x14ac:dyDescent="0.25">
      <c r="B49" s="2" t="s">
        <v>473</v>
      </c>
      <c r="C49" s="4">
        <v>7.06</v>
      </c>
      <c r="D49" s="2" t="s">
        <v>130</v>
      </c>
      <c r="E49" s="2" t="s">
        <v>474</v>
      </c>
      <c r="F49" s="5">
        <v>25500</v>
      </c>
      <c r="G49" s="5">
        <v>25.71</v>
      </c>
      <c r="H49" s="5">
        <v>0.01</v>
      </c>
    </row>
    <row r="50" spans="2:8" x14ac:dyDescent="0.25">
      <c r="B50" s="2" t="s">
        <v>1909</v>
      </c>
      <c r="C50" s="4">
        <v>7.17</v>
      </c>
      <c r="D50" s="2" t="s">
        <v>130</v>
      </c>
      <c r="E50" s="2" t="s">
        <v>1908</v>
      </c>
      <c r="F50" s="5">
        <v>19000</v>
      </c>
      <c r="G50" s="5">
        <v>18.28</v>
      </c>
      <c r="H50" s="5">
        <v>0.01</v>
      </c>
    </row>
    <row r="51" spans="2:8" x14ac:dyDescent="0.25">
      <c r="B51" s="2" t="s">
        <v>1907</v>
      </c>
      <c r="C51" s="4">
        <v>7.41</v>
      </c>
      <c r="D51" s="2" t="s">
        <v>130</v>
      </c>
      <c r="E51" s="2" t="s">
        <v>1906</v>
      </c>
      <c r="F51" s="5">
        <v>400</v>
      </c>
      <c r="G51" s="5">
        <v>0.41</v>
      </c>
      <c r="H51" s="5">
        <v>0</v>
      </c>
    </row>
    <row r="52" spans="2:8" x14ac:dyDescent="0.25">
      <c r="B52" s="3" t="s">
        <v>131</v>
      </c>
      <c r="C52" s="15"/>
      <c r="D52" s="3"/>
      <c r="E52" s="3"/>
      <c r="F52" s="11"/>
      <c r="G52" s="11">
        <f>SUM(G25:G51)</f>
        <v>85760.87</v>
      </c>
      <c r="H52" s="11">
        <f>SUM(H25:H51)</f>
        <v>38.110000000000007</v>
      </c>
    </row>
    <row r="53" spans="2:8" x14ac:dyDescent="0.25">
      <c r="B53" s="3" t="s">
        <v>132</v>
      </c>
    </row>
    <row r="54" spans="2:8" x14ac:dyDescent="0.25">
      <c r="B54" s="2" t="s">
        <v>1905</v>
      </c>
      <c r="C54" s="4">
        <v>8.17</v>
      </c>
      <c r="D54" s="2" t="s">
        <v>134</v>
      </c>
      <c r="E54" s="2" t="s">
        <v>968</v>
      </c>
      <c r="F54" s="5">
        <v>750</v>
      </c>
      <c r="G54" s="5">
        <v>7464.26</v>
      </c>
      <c r="H54" s="5">
        <v>3.32</v>
      </c>
    </row>
    <row r="55" spans="2:8" x14ac:dyDescent="0.25">
      <c r="B55" s="2" t="s">
        <v>1904</v>
      </c>
      <c r="C55" s="4">
        <v>7.82</v>
      </c>
      <c r="D55" s="2" t="s">
        <v>134</v>
      </c>
      <c r="E55" s="2" t="s">
        <v>1903</v>
      </c>
      <c r="F55" s="5">
        <v>7500</v>
      </c>
      <c r="G55" s="5">
        <v>7462.08</v>
      </c>
      <c r="H55" s="5">
        <v>3.32</v>
      </c>
    </row>
    <row r="56" spans="2:8" x14ac:dyDescent="0.25">
      <c r="B56" s="2" t="s">
        <v>1756</v>
      </c>
      <c r="C56" s="4">
        <v>7.9</v>
      </c>
      <c r="D56" s="2" t="s">
        <v>134</v>
      </c>
      <c r="E56" s="2" t="s">
        <v>1755</v>
      </c>
      <c r="F56" s="5">
        <v>750</v>
      </c>
      <c r="G56" s="5">
        <v>7428.49</v>
      </c>
      <c r="H56" s="5">
        <v>3.3</v>
      </c>
    </row>
    <row r="57" spans="2:8" x14ac:dyDescent="0.25">
      <c r="B57" s="2" t="s">
        <v>1902</v>
      </c>
      <c r="C57" s="4">
        <v>7.75</v>
      </c>
      <c r="D57" s="2" t="s">
        <v>134</v>
      </c>
      <c r="E57" s="2" t="s">
        <v>1901</v>
      </c>
      <c r="F57" s="5">
        <v>5000</v>
      </c>
      <c r="G57" s="5">
        <v>4984.1400000000003</v>
      </c>
      <c r="H57" s="5">
        <v>2.2200000000000002</v>
      </c>
    </row>
    <row r="58" spans="2:8" x14ac:dyDescent="0.25">
      <c r="B58" s="2" t="s">
        <v>1900</v>
      </c>
      <c r="C58" s="4">
        <v>8.0399999999999991</v>
      </c>
      <c r="D58" s="2" t="s">
        <v>134</v>
      </c>
      <c r="E58" s="2" t="s">
        <v>1899</v>
      </c>
      <c r="F58" s="5">
        <v>500</v>
      </c>
      <c r="G58" s="5">
        <v>4979.6499999999996</v>
      </c>
      <c r="H58" s="5">
        <v>2.21</v>
      </c>
    </row>
    <row r="59" spans="2:8" x14ac:dyDescent="0.25">
      <c r="B59" s="2" t="s">
        <v>966</v>
      </c>
      <c r="C59" s="4">
        <v>7.75</v>
      </c>
      <c r="D59" s="2" t="s">
        <v>134</v>
      </c>
      <c r="E59" s="2" t="s">
        <v>967</v>
      </c>
      <c r="F59" s="5">
        <v>5000</v>
      </c>
      <c r="G59" s="5">
        <v>4978.12</v>
      </c>
      <c r="H59" s="5">
        <v>2.21</v>
      </c>
    </row>
    <row r="60" spans="2:8" x14ac:dyDescent="0.25">
      <c r="B60" s="2" t="s">
        <v>1898</v>
      </c>
      <c r="C60" s="4">
        <v>7.91</v>
      </c>
      <c r="D60" s="2" t="s">
        <v>134</v>
      </c>
      <c r="E60" s="2" t="s">
        <v>1245</v>
      </c>
      <c r="F60" s="5">
        <v>500</v>
      </c>
      <c r="G60" s="5">
        <v>4976.37</v>
      </c>
      <c r="H60" s="5">
        <v>2.21</v>
      </c>
    </row>
    <row r="61" spans="2:8" x14ac:dyDescent="0.25">
      <c r="B61" s="2" t="s">
        <v>1897</v>
      </c>
      <c r="C61" s="4">
        <v>7.79</v>
      </c>
      <c r="D61" s="2" t="s">
        <v>134</v>
      </c>
      <c r="E61" s="2" t="s">
        <v>1896</v>
      </c>
      <c r="F61" s="5">
        <v>5000</v>
      </c>
      <c r="G61" s="5">
        <v>4973.45</v>
      </c>
      <c r="H61" s="5">
        <v>2.21</v>
      </c>
    </row>
    <row r="62" spans="2:8" x14ac:dyDescent="0.25">
      <c r="B62" s="2" t="s">
        <v>781</v>
      </c>
      <c r="C62" s="4">
        <v>8.61</v>
      </c>
      <c r="D62" s="2" t="s">
        <v>133</v>
      </c>
      <c r="E62" s="2" t="s">
        <v>782</v>
      </c>
      <c r="F62" s="5">
        <v>5000</v>
      </c>
      <c r="G62" s="5">
        <v>4893.7299999999996</v>
      </c>
      <c r="H62" s="5">
        <v>2.17</v>
      </c>
    </row>
    <row r="63" spans="2:8" x14ac:dyDescent="0.25">
      <c r="B63" s="2" t="s">
        <v>1895</v>
      </c>
      <c r="C63" s="4">
        <v>7.95</v>
      </c>
      <c r="D63" s="2" t="s">
        <v>134</v>
      </c>
      <c r="E63" s="2" t="s">
        <v>479</v>
      </c>
      <c r="F63" s="5">
        <v>500</v>
      </c>
      <c r="G63" s="5">
        <v>4817.88</v>
      </c>
      <c r="H63" s="5">
        <v>2.14</v>
      </c>
    </row>
    <row r="64" spans="2:8" x14ac:dyDescent="0.25">
      <c r="B64" s="2" t="s">
        <v>1894</v>
      </c>
      <c r="C64" s="4">
        <v>8.15</v>
      </c>
      <c r="D64" s="2" t="s">
        <v>134</v>
      </c>
      <c r="E64" s="2" t="s">
        <v>1893</v>
      </c>
      <c r="F64" s="5">
        <v>450</v>
      </c>
      <c r="G64" s="5">
        <v>4449</v>
      </c>
      <c r="H64" s="5">
        <v>1.98</v>
      </c>
    </row>
    <row r="65" spans="2:8" x14ac:dyDescent="0.25">
      <c r="B65" s="2" t="s">
        <v>1686</v>
      </c>
      <c r="C65" s="4">
        <v>8.4600000000000009</v>
      </c>
      <c r="D65" s="2" t="s">
        <v>134</v>
      </c>
      <c r="E65" s="2" t="s">
        <v>481</v>
      </c>
      <c r="F65" s="5">
        <v>500</v>
      </c>
      <c r="G65" s="5">
        <v>4357.84</v>
      </c>
      <c r="H65" s="5">
        <v>1.94</v>
      </c>
    </row>
    <row r="66" spans="2:8" x14ac:dyDescent="0.25">
      <c r="B66" s="2" t="s">
        <v>1264</v>
      </c>
      <c r="C66" s="4">
        <v>7.77</v>
      </c>
      <c r="D66" s="2" t="s">
        <v>134</v>
      </c>
      <c r="E66" s="2" t="s">
        <v>1265</v>
      </c>
      <c r="F66" s="5">
        <v>4000</v>
      </c>
      <c r="G66" s="5">
        <v>3966.21</v>
      </c>
      <c r="H66" s="5">
        <v>1.76</v>
      </c>
    </row>
    <row r="67" spans="2:8" x14ac:dyDescent="0.25">
      <c r="B67" s="2" t="s">
        <v>1892</v>
      </c>
      <c r="C67" s="4">
        <v>8.01</v>
      </c>
      <c r="D67" s="2" t="s">
        <v>134</v>
      </c>
      <c r="E67" s="2" t="s">
        <v>1891</v>
      </c>
      <c r="F67" s="5">
        <v>300</v>
      </c>
      <c r="G67" s="5">
        <v>2985.62</v>
      </c>
      <c r="H67" s="5">
        <v>1.33</v>
      </c>
    </row>
    <row r="68" spans="2:8" x14ac:dyDescent="0.25">
      <c r="B68" s="2" t="s">
        <v>1890</v>
      </c>
      <c r="C68" s="4">
        <v>7.74</v>
      </c>
      <c r="D68" s="2" t="s">
        <v>134</v>
      </c>
      <c r="E68" s="2" t="s">
        <v>1889</v>
      </c>
      <c r="F68" s="5">
        <v>2500</v>
      </c>
      <c r="G68" s="5">
        <v>2503.8200000000002</v>
      </c>
      <c r="H68" s="5">
        <v>1.1100000000000001</v>
      </c>
    </row>
    <row r="69" spans="2:8" x14ac:dyDescent="0.25">
      <c r="B69" s="2" t="s">
        <v>1888</v>
      </c>
      <c r="C69" s="4">
        <v>8.2100000000000009</v>
      </c>
      <c r="D69" s="2" t="s">
        <v>134</v>
      </c>
      <c r="E69" s="2" t="s">
        <v>1887</v>
      </c>
      <c r="F69" s="5">
        <v>2500</v>
      </c>
      <c r="G69" s="5">
        <v>2503.5</v>
      </c>
      <c r="H69" s="5">
        <v>1.1100000000000001</v>
      </c>
    </row>
    <row r="70" spans="2:8" x14ac:dyDescent="0.25">
      <c r="B70" s="2" t="s">
        <v>1886</v>
      </c>
      <c r="C70" s="4">
        <v>7.69</v>
      </c>
      <c r="D70" s="2" t="s">
        <v>134</v>
      </c>
      <c r="E70" s="2" t="s">
        <v>1885</v>
      </c>
      <c r="F70" s="5">
        <v>2500</v>
      </c>
      <c r="G70" s="5">
        <v>2500.33</v>
      </c>
      <c r="H70" s="5">
        <v>1.1100000000000001</v>
      </c>
    </row>
    <row r="71" spans="2:8" x14ac:dyDescent="0.25">
      <c r="B71" s="2" t="s">
        <v>1221</v>
      </c>
      <c r="C71" s="4">
        <v>7.65</v>
      </c>
      <c r="D71" s="2" t="s">
        <v>134</v>
      </c>
      <c r="E71" s="2" t="s">
        <v>1222</v>
      </c>
      <c r="F71" s="5">
        <v>250</v>
      </c>
      <c r="G71" s="5">
        <v>2494.66</v>
      </c>
      <c r="H71" s="5">
        <v>1.1100000000000001</v>
      </c>
    </row>
    <row r="72" spans="2:8" x14ac:dyDescent="0.25">
      <c r="B72" s="2" t="s">
        <v>1884</v>
      </c>
      <c r="C72" s="4">
        <v>7.94</v>
      </c>
      <c r="D72" s="2" t="s">
        <v>134</v>
      </c>
      <c r="E72" s="2" t="s">
        <v>965</v>
      </c>
      <c r="F72" s="5">
        <v>250</v>
      </c>
      <c r="G72" s="5">
        <v>2489.83</v>
      </c>
      <c r="H72" s="5">
        <v>1.1100000000000001</v>
      </c>
    </row>
    <row r="73" spans="2:8" x14ac:dyDescent="0.25">
      <c r="B73" s="2" t="s">
        <v>1883</v>
      </c>
      <c r="C73" s="4">
        <v>7.68</v>
      </c>
      <c r="D73" s="2" t="s">
        <v>134</v>
      </c>
      <c r="E73" s="2" t="s">
        <v>1882</v>
      </c>
      <c r="F73" s="5">
        <v>250</v>
      </c>
      <c r="G73" s="5">
        <v>2488.0500000000002</v>
      </c>
      <c r="H73" s="5">
        <v>1.1100000000000001</v>
      </c>
    </row>
    <row r="74" spans="2:8" x14ac:dyDescent="0.25">
      <c r="B74" s="2" t="s">
        <v>1881</v>
      </c>
      <c r="C74" s="4">
        <v>7.81</v>
      </c>
      <c r="D74" s="2" t="s">
        <v>134</v>
      </c>
      <c r="E74" s="2" t="s">
        <v>1880</v>
      </c>
      <c r="F74" s="5">
        <v>250</v>
      </c>
      <c r="G74" s="5">
        <v>2487.91</v>
      </c>
      <c r="H74" s="5">
        <v>1.1100000000000001</v>
      </c>
    </row>
    <row r="75" spans="2:8" x14ac:dyDescent="0.25">
      <c r="B75" s="2" t="s">
        <v>1763</v>
      </c>
      <c r="C75" s="4">
        <v>8.42</v>
      </c>
      <c r="D75" s="2" t="s">
        <v>134</v>
      </c>
      <c r="E75" s="2" t="s">
        <v>969</v>
      </c>
      <c r="F75" s="5">
        <v>250</v>
      </c>
      <c r="G75" s="5">
        <v>2487.7399999999998</v>
      </c>
      <c r="H75" s="5">
        <v>1.1100000000000001</v>
      </c>
    </row>
    <row r="76" spans="2:8" x14ac:dyDescent="0.25">
      <c r="B76" s="2" t="s">
        <v>1879</v>
      </c>
      <c r="C76" s="4">
        <v>8.41</v>
      </c>
      <c r="D76" s="2" t="s">
        <v>134</v>
      </c>
      <c r="E76" s="2" t="s">
        <v>970</v>
      </c>
      <c r="F76" s="5">
        <v>2500</v>
      </c>
      <c r="G76" s="5">
        <v>2487.2600000000002</v>
      </c>
      <c r="H76" s="5">
        <v>1.1100000000000001</v>
      </c>
    </row>
    <row r="77" spans="2:8" x14ac:dyDescent="0.25">
      <c r="B77" s="2" t="s">
        <v>1773</v>
      </c>
      <c r="C77" s="4">
        <v>8.64</v>
      </c>
      <c r="D77" s="2" t="s">
        <v>134</v>
      </c>
      <c r="E77" s="2" t="s">
        <v>778</v>
      </c>
      <c r="F77" s="5">
        <v>250</v>
      </c>
      <c r="G77" s="5">
        <v>2486.58</v>
      </c>
      <c r="H77" s="5">
        <v>1.1100000000000001</v>
      </c>
    </row>
    <row r="78" spans="2:8" x14ac:dyDescent="0.25">
      <c r="B78" s="2" t="s">
        <v>1261</v>
      </c>
      <c r="C78" s="4">
        <v>7.85</v>
      </c>
      <c r="D78" s="2" t="s">
        <v>134</v>
      </c>
      <c r="E78" s="2" t="s">
        <v>1262</v>
      </c>
      <c r="F78" s="5">
        <v>250</v>
      </c>
      <c r="G78" s="5">
        <v>2483.52</v>
      </c>
      <c r="H78" s="5">
        <v>1.1000000000000001</v>
      </c>
    </row>
    <row r="79" spans="2:8" x14ac:dyDescent="0.25">
      <c r="B79" s="2" t="s">
        <v>1878</v>
      </c>
      <c r="C79" s="4">
        <v>7.9</v>
      </c>
      <c r="D79" s="2" t="s">
        <v>134</v>
      </c>
      <c r="E79" s="2" t="s">
        <v>1877</v>
      </c>
      <c r="F79" s="5">
        <v>250</v>
      </c>
      <c r="G79" s="5">
        <v>2473.2399999999998</v>
      </c>
      <c r="H79" s="5">
        <v>1.1000000000000001</v>
      </c>
    </row>
    <row r="80" spans="2:8" x14ac:dyDescent="0.25">
      <c r="B80" s="2" t="s">
        <v>1876</v>
      </c>
      <c r="C80" s="4">
        <v>7.93</v>
      </c>
      <c r="D80" s="2" t="s">
        <v>134</v>
      </c>
      <c r="E80" s="2" t="s">
        <v>1875</v>
      </c>
      <c r="F80" s="5">
        <v>250</v>
      </c>
      <c r="G80" s="5">
        <v>2467.1999999999998</v>
      </c>
      <c r="H80" s="5">
        <v>1.1000000000000001</v>
      </c>
    </row>
    <row r="81" spans="2:8" x14ac:dyDescent="0.25">
      <c r="B81" s="2" t="s">
        <v>1874</v>
      </c>
      <c r="C81" s="4">
        <v>8.26</v>
      </c>
      <c r="D81" s="2" t="s">
        <v>134</v>
      </c>
      <c r="E81" s="2" t="s">
        <v>1873</v>
      </c>
      <c r="F81" s="5">
        <v>250</v>
      </c>
      <c r="G81" s="5">
        <v>2448.7399999999998</v>
      </c>
      <c r="H81" s="5">
        <v>1.0900000000000001</v>
      </c>
    </row>
    <row r="82" spans="2:8" x14ac:dyDescent="0.25">
      <c r="B82" s="2" t="s">
        <v>1872</v>
      </c>
      <c r="C82" s="4">
        <v>8.4600000000000009</v>
      </c>
      <c r="D82" s="2" t="s">
        <v>134</v>
      </c>
      <c r="E82" s="2" t="s">
        <v>1871</v>
      </c>
      <c r="F82" s="5">
        <v>250</v>
      </c>
      <c r="G82" s="5">
        <v>2175.29</v>
      </c>
      <c r="H82" s="5">
        <v>0.97</v>
      </c>
    </row>
    <row r="83" spans="2:8" x14ac:dyDescent="0.25">
      <c r="B83" s="2" t="s">
        <v>1219</v>
      </c>
      <c r="C83" s="4">
        <v>7.82</v>
      </c>
      <c r="D83" s="2" t="s">
        <v>134</v>
      </c>
      <c r="E83" s="2" t="s">
        <v>1220</v>
      </c>
      <c r="F83" s="5">
        <v>2000</v>
      </c>
      <c r="G83" s="5">
        <v>1990</v>
      </c>
      <c r="H83" s="5">
        <v>0.88</v>
      </c>
    </row>
    <row r="84" spans="2:8" x14ac:dyDescent="0.25">
      <c r="B84" s="2" t="s">
        <v>1870</v>
      </c>
      <c r="C84" s="4">
        <v>8.1300000000000008</v>
      </c>
      <c r="D84" s="2" t="s">
        <v>134</v>
      </c>
      <c r="E84" s="2" t="s">
        <v>1869</v>
      </c>
      <c r="F84" s="5">
        <v>200</v>
      </c>
      <c r="G84" s="5">
        <v>1985.06</v>
      </c>
      <c r="H84" s="5">
        <v>0.88</v>
      </c>
    </row>
    <row r="85" spans="2:8" x14ac:dyDescent="0.25">
      <c r="B85" s="2" t="s">
        <v>1868</v>
      </c>
      <c r="C85" s="4">
        <v>7.59</v>
      </c>
      <c r="D85" s="2" t="s">
        <v>134</v>
      </c>
      <c r="E85" s="2" t="s">
        <v>1867</v>
      </c>
      <c r="F85" s="5">
        <v>3</v>
      </c>
      <c r="G85" s="5">
        <v>30.84</v>
      </c>
      <c r="H85" s="5">
        <v>0.01</v>
      </c>
    </row>
    <row r="86" spans="2:8" x14ac:dyDescent="0.25">
      <c r="B86" s="3" t="s">
        <v>135</v>
      </c>
      <c r="C86" s="15"/>
      <c r="D86" s="3"/>
      <c r="E86" s="3"/>
      <c r="F86" s="11"/>
      <c r="G86" s="11">
        <f>SUM(G53:G85)</f>
        <v>113700.41000000003</v>
      </c>
      <c r="H86" s="11">
        <f>SUM(H53:H85)</f>
        <v>50.550000000000011</v>
      </c>
    </row>
    <row r="87" spans="2:8" x14ac:dyDescent="0.25">
      <c r="B87" s="3" t="s">
        <v>136</v>
      </c>
    </row>
    <row r="88" spans="2:8" x14ac:dyDescent="0.25">
      <c r="B88" s="2" t="s">
        <v>1657</v>
      </c>
      <c r="C88" s="4">
        <v>7.84</v>
      </c>
      <c r="D88" s="2" t="s">
        <v>137</v>
      </c>
      <c r="E88" s="2" t="s">
        <v>1656</v>
      </c>
      <c r="F88" s="5">
        <v>1000</v>
      </c>
      <c r="G88" s="5">
        <v>4860.12</v>
      </c>
      <c r="H88" s="5">
        <v>2.16</v>
      </c>
    </row>
    <row r="89" spans="2:8" x14ac:dyDescent="0.25">
      <c r="B89" s="2" t="s">
        <v>1728</v>
      </c>
      <c r="C89" s="4">
        <v>9.0399999999999991</v>
      </c>
      <c r="D89" s="2" t="s">
        <v>137</v>
      </c>
      <c r="E89" s="2" t="s">
        <v>1727</v>
      </c>
      <c r="F89" s="5">
        <v>1000</v>
      </c>
      <c r="G89" s="5">
        <v>4833.6499999999996</v>
      </c>
      <c r="H89" s="5">
        <v>2.15</v>
      </c>
    </row>
    <row r="90" spans="2:8" x14ac:dyDescent="0.25">
      <c r="B90" s="3" t="s">
        <v>139</v>
      </c>
      <c r="C90" s="15"/>
      <c r="D90" s="3"/>
      <c r="E90" s="3"/>
      <c r="F90" s="11"/>
      <c r="G90" s="11">
        <f>SUM(G87:G89)</f>
        <v>9693.77</v>
      </c>
      <c r="H90" s="11">
        <f>SUM(H87:H89)</f>
        <v>4.3100000000000005</v>
      </c>
    </row>
    <row r="91" spans="2:8" x14ac:dyDescent="0.25">
      <c r="B91" s="3" t="s">
        <v>1399</v>
      </c>
    </row>
    <row r="92" spans="2:8" x14ac:dyDescent="0.25">
      <c r="B92" s="2" t="s">
        <v>1398</v>
      </c>
      <c r="C92" s="4" t="s">
        <v>140</v>
      </c>
      <c r="E92" s="2" t="s">
        <v>1397</v>
      </c>
      <c r="F92" s="5">
        <v>5587.0209999999997</v>
      </c>
      <c r="G92" s="5">
        <v>565.38</v>
      </c>
      <c r="H92" s="5">
        <v>0.25</v>
      </c>
    </row>
    <row r="93" spans="2:8" x14ac:dyDescent="0.25">
      <c r="B93" s="3" t="s">
        <v>1396</v>
      </c>
      <c r="C93" s="15"/>
      <c r="D93" s="3"/>
      <c r="E93" s="3"/>
      <c r="F93" s="11"/>
      <c r="G93" s="11">
        <f>SUM(G91:G92)</f>
        <v>565.38</v>
      </c>
      <c r="H93" s="11">
        <f>SUM(H91:H92)</f>
        <v>0.25</v>
      </c>
    </row>
    <row r="94" spans="2:8" x14ac:dyDescent="0.25">
      <c r="B94" s="3" t="s">
        <v>141</v>
      </c>
      <c r="C94" s="15"/>
      <c r="D94" s="3"/>
      <c r="E94" s="3"/>
      <c r="F94" s="11"/>
      <c r="G94" s="11">
        <v>9777</v>
      </c>
      <c r="H94" s="11">
        <v>4.3499999999999996</v>
      </c>
    </row>
    <row r="95" spans="2:8" x14ac:dyDescent="0.25">
      <c r="B95" s="3" t="s">
        <v>142</v>
      </c>
      <c r="C95" s="15"/>
      <c r="D95" s="3"/>
      <c r="E95" s="3"/>
      <c r="F95" s="11"/>
      <c r="G95" s="11">
        <f>G94+G93+G90+G9+G86+G52+G24</f>
        <v>220047.12000000002</v>
      </c>
      <c r="H95" s="11">
        <f>H94+H93+H90+H9+H86+H52+H24</f>
        <v>97.810000000000016</v>
      </c>
    </row>
    <row r="96" spans="2:8" x14ac:dyDescent="0.25">
      <c r="B96" s="3" t="s">
        <v>143</v>
      </c>
      <c r="C96" s="15"/>
      <c r="D96" s="3"/>
      <c r="E96" s="3"/>
      <c r="F96" s="11"/>
      <c r="G96" s="11">
        <f>G97-G95</f>
        <v>4963.8271807999699</v>
      </c>
      <c r="H96" s="11">
        <f>H97-H95</f>
        <v>2.1899999999999835</v>
      </c>
    </row>
    <row r="97" spans="2:8" x14ac:dyDescent="0.25">
      <c r="B97" s="3" t="s">
        <v>144</v>
      </c>
      <c r="C97" s="15"/>
      <c r="D97" s="3"/>
      <c r="E97" s="3"/>
      <c r="F97" s="11"/>
      <c r="G97" s="11">
        <v>225010.94718079999</v>
      </c>
      <c r="H97" s="11">
        <v>100</v>
      </c>
    </row>
    <row r="98" spans="2:8" x14ac:dyDescent="0.25">
      <c r="B98" s="2" t="s">
        <v>145</v>
      </c>
    </row>
    <row r="99" spans="2:8" x14ac:dyDescent="0.25">
      <c r="B99" s="2" t="s">
        <v>146</v>
      </c>
    </row>
    <row r="100" spans="2:8" x14ac:dyDescent="0.25">
      <c r="B100" s="2" t="s">
        <v>147</v>
      </c>
      <c r="C100" s="4" t="s">
        <v>1395</v>
      </c>
    </row>
    <row r="101" spans="2:8" x14ac:dyDescent="0.25">
      <c r="B101" s="3" t="s">
        <v>1611</v>
      </c>
    </row>
    <row r="102" spans="2:8" ht="30" x14ac:dyDescent="0.25">
      <c r="B102" s="29" t="s">
        <v>1394</v>
      </c>
      <c r="C102" s="4" t="s">
        <v>149</v>
      </c>
    </row>
    <row r="103" spans="2:8" x14ac:dyDescent="0.25">
      <c r="B103" s="3"/>
    </row>
    <row r="104" spans="2:8" x14ac:dyDescent="0.25">
      <c r="B104" s="3" t="s">
        <v>150</v>
      </c>
      <c r="C104" s="4" t="s">
        <v>149</v>
      </c>
    </row>
    <row r="105" spans="2:8" x14ac:dyDescent="0.25">
      <c r="B105" s="3" t="s">
        <v>151</v>
      </c>
      <c r="C105" s="4" t="s">
        <v>152</v>
      </c>
    </row>
    <row r="106" spans="2:8" x14ac:dyDescent="0.25">
      <c r="B106" s="3" t="s">
        <v>1866</v>
      </c>
      <c r="C106" s="15"/>
    </row>
    <row r="107" spans="2:8" x14ac:dyDescent="0.25">
      <c r="B107" s="3" t="s">
        <v>1865</v>
      </c>
      <c r="C107" s="15"/>
    </row>
    <row r="108" spans="2:8" x14ac:dyDescent="0.25">
      <c r="B108" s="3" t="s">
        <v>1864</v>
      </c>
      <c r="C108" s="15"/>
    </row>
    <row r="109" spans="2:8" x14ac:dyDescent="0.25">
      <c r="B109" s="3" t="s">
        <v>1863</v>
      </c>
      <c r="C109" s="15"/>
    </row>
    <row r="110" spans="2:8" x14ac:dyDescent="0.25">
      <c r="B110" s="3" t="s">
        <v>1862</v>
      </c>
      <c r="C110" s="15"/>
    </row>
    <row r="111" spans="2:8" x14ac:dyDescent="0.25">
      <c r="B111" s="3" t="s">
        <v>1861</v>
      </c>
      <c r="C111" s="15"/>
    </row>
    <row r="112" spans="2:8" x14ac:dyDescent="0.25">
      <c r="B112" s="3" t="s">
        <v>1860</v>
      </c>
      <c r="C112" s="15"/>
    </row>
    <row r="113" spans="2:3" x14ac:dyDescent="0.25">
      <c r="B113" s="3" t="s">
        <v>1859</v>
      </c>
      <c r="C113" s="15"/>
    </row>
    <row r="114" spans="2:3" x14ac:dyDescent="0.25">
      <c r="B114" s="3" t="s">
        <v>1858</v>
      </c>
      <c r="C114" s="15"/>
    </row>
    <row r="115" spans="2:3" x14ac:dyDescent="0.25">
      <c r="B115" s="3" t="s">
        <v>1857</v>
      </c>
      <c r="C115" s="15"/>
    </row>
    <row r="116" spans="2:3" x14ac:dyDescent="0.25">
      <c r="B116" s="3" t="s">
        <v>1856</v>
      </c>
      <c r="C116" s="15"/>
    </row>
    <row r="117" spans="2:3" x14ac:dyDescent="0.25">
      <c r="B117" s="3" t="s">
        <v>1855</v>
      </c>
      <c r="C117" s="15"/>
    </row>
    <row r="118" spans="2:3" x14ac:dyDescent="0.25">
      <c r="B118" s="3" t="s">
        <v>1854</v>
      </c>
      <c r="C118" s="15"/>
    </row>
    <row r="119" spans="2:3" x14ac:dyDescent="0.25">
      <c r="B119" s="2" t="s">
        <v>153</v>
      </c>
    </row>
    <row r="121" spans="2:3" x14ac:dyDescent="0.25">
      <c r="B121" s="105"/>
      <c r="C121" s="6" t="s">
        <v>1383</v>
      </c>
    </row>
    <row r="122" spans="2:3" x14ac:dyDescent="0.25">
      <c r="B122" s="105" t="s">
        <v>1382</v>
      </c>
      <c r="C122" s="8" t="s">
        <v>28</v>
      </c>
    </row>
    <row r="123" spans="2:3" x14ac:dyDescent="0.25">
      <c r="B123" s="105" t="s">
        <v>1381</v>
      </c>
      <c r="C123" s="6"/>
    </row>
    <row r="124" spans="2:3" x14ac:dyDescent="0.25">
      <c r="B124" s="105"/>
      <c r="C124" s="6"/>
    </row>
    <row r="125" spans="2:3" x14ac:dyDescent="0.25">
      <c r="B125" s="105" t="s">
        <v>1380</v>
      </c>
      <c r="C125" s="27">
        <v>7.6700000000000004E-2</v>
      </c>
    </row>
    <row r="126" spans="2:3" x14ac:dyDescent="0.25">
      <c r="B126" s="105"/>
      <c r="C126" s="6"/>
    </row>
    <row r="127" spans="2:3" x14ac:dyDescent="0.25">
      <c r="B127" s="105" t="s">
        <v>1379</v>
      </c>
      <c r="C127" s="6" t="s">
        <v>1853</v>
      </c>
    </row>
    <row r="128" spans="2:3" x14ac:dyDescent="0.25">
      <c r="B128" s="105" t="s">
        <v>1378</v>
      </c>
      <c r="C128" s="6" t="s">
        <v>1852</v>
      </c>
    </row>
    <row r="129" spans="2:8" x14ac:dyDescent="0.25">
      <c r="B129" s="105"/>
      <c r="C129" s="6"/>
    </row>
    <row r="130" spans="2:8" x14ac:dyDescent="0.25">
      <c r="B130" s="105" t="s">
        <v>1376</v>
      </c>
      <c r="C130" s="6" t="s">
        <v>148</v>
      </c>
    </row>
    <row r="131" spans="2:8" x14ac:dyDescent="0.25">
      <c r="B131" s="217" t="s">
        <v>1375</v>
      </c>
      <c r="C131" s="217"/>
    </row>
    <row r="133" spans="2:8" s="24" customFormat="1" x14ac:dyDescent="0.25">
      <c r="B133" s="213" t="s">
        <v>1851</v>
      </c>
      <c r="C133" s="213"/>
      <c r="D133" s="213"/>
      <c r="E133" s="213"/>
      <c r="F133" s="213"/>
      <c r="G133" s="25"/>
      <c r="H133" s="25"/>
    </row>
    <row r="134" spans="2:8" s="24" customFormat="1" x14ac:dyDescent="0.25">
      <c r="F134" s="25"/>
      <c r="G134" s="25"/>
      <c r="H134" s="25"/>
    </row>
    <row r="135" spans="2:8" s="24" customFormat="1" x14ac:dyDescent="0.25">
      <c r="B135" s="213" t="s">
        <v>1593</v>
      </c>
      <c r="C135" s="213"/>
      <c r="D135" s="213"/>
      <c r="E135" s="213"/>
      <c r="F135" s="213"/>
      <c r="G135" s="25"/>
      <c r="H135" s="25"/>
    </row>
    <row r="136" spans="2:8" s="24" customFormat="1" x14ac:dyDescent="0.25">
      <c r="B136" s="213"/>
      <c r="C136" s="213"/>
      <c r="D136" s="213"/>
      <c r="E136" s="213"/>
      <c r="F136" s="213"/>
      <c r="G136" s="25"/>
      <c r="H136" s="25"/>
    </row>
    <row r="137" spans="2:8" s="24" customFormat="1" x14ac:dyDescent="0.25">
      <c r="B137" s="213"/>
      <c r="C137" s="213"/>
      <c r="D137" s="213"/>
      <c r="E137" s="213"/>
      <c r="F137" s="213"/>
      <c r="G137" s="25"/>
      <c r="H137" s="25"/>
    </row>
    <row r="138" spans="2:8" s="24" customFormat="1" x14ac:dyDescent="0.25">
      <c r="B138" s="213"/>
      <c r="C138" s="213"/>
      <c r="D138" s="213"/>
      <c r="E138" s="213"/>
      <c r="F138" s="213"/>
      <c r="G138" s="25"/>
      <c r="H138" s="25"/>
    </row>
    <row r="139" spans="2:8" s="24" customFormat="1" x14ac:dyDescent="0.25">
      <c r="B139" s="213"/>
      <c r="C139" s="213"/>
      <c r="D139" s="213"/>
      <c r="E139" s="213"/>
      <c r="F139" s="213"/>
      <c r="G139" s="25"/>
      <c r="H139" s="25"/>
    </row>
    <row r="140" spans="2:8" s="24" customFormat="1" x14ac:dyDescent="0.25">
      <c r="B140" s="26"/>
      <c r="C140" s="26"/>
      <c r="D140" s="26"/>
      <c r="E140" s="26"/>
      <c r="F140" s="26"/>
      <c r="G140" s="25"/>
      <c r="H140" s="25"/>
    </row>
    <row r="141" spans="2:8" s="24" customFormat="1" x14ac:dyDescent="0.25">
      <c r="B141" s="220" t="s">
        <v>1594</v>
      </c>
      <c r="C141" s="220"/>
      <c r="D141" s="220"/>
      <c r="E141" s="220"/>
      <c r="F141" s="220"/>
      <c r="G141" s="25"/>
      <c r="H141" s="25"/>
    </row>
    <row r="142" spans="2:8" s="24" customFormat="1" x14ac:dyDescent="0.25">
      <c r="F142" s="25"/>
      <c r="G142" s="25"/>
      <c r="H142" s="25"/>
    </row>
    <row r="144" spans="2:8" x14ac:dyDescent="0.25">
      <c r="B144" s="105" t="s">
        <v>154</v>
      </c>
      <c r="C144" s="6"/>
      <c r="D144" s="105"/>
    </row>
    <row r="145" spans="2:7" ht="30" x14ac:dyDescent="0.25">
      <c r="B145" s="7" t="s">
        <v>155</v>
      </c>
      <c r="C145" s="8" t="s">
        <v>156</v>
      </c>
      <c r="D145" s="7" t="s">
        <v>157</v>
      </c>
    </row>
    <row r="146" spans="2:7" x14ac:dyDescent="0.25">
      <c r="B146" s="105" t="s">
        <v>149</v>
      </c>
      <c r="C146" s="6" t="s">
        <v>149</v>
      </c>
      <c r="D146" s="105" t="s">
        <v>149</v>
      </c>
    </row>
    <row r="148" spans="2:7" x14ac:dyDescent="0.25">
      <c r="B148" s="13" t="s">
        <v>158</v>
      </c>
      <c r="C148" s="23">
        <v>45322</v>
      </c>
      <c r="D148" s="105"/>
      <c r="E148" s="16"/>
      <c r="F148" s="22"/>
    </row>
    <row r="149" spans="2:7" x14ac:dyDescent="0.25">
      <c r="B149" s="13" t="s">
        <v>159</v>
      </c>
      <c r="C149" s="14" t="s">
        <v>160</v>
      </c>
      <c r="D149" s="13" t="s">
        <v>161</v>
      </c>
      <c r="E149" s="17" t="s">
        <v>162</v>
      </c>
      <c r="F149" s="12" t="s">
        <v>163</v>
      </c>
      <c r="G149" s="11"/>
    </row>
    <row r="150" spans="2:7" x14ac:dyDescent="0.25">
      <c r="B150" s="20" t="s">
        <v>149</v>
      </c>
      <c r="C150" s="21" t="s">
        <v>149</v>
      </c>
      <c r="D150" s="20" t="s">
        <v>149</v>
      </c>
      <c r="E150" s="19" t="s">
        <v>149</v>
      </c>
      <c r="F150" s="18" t="s">
        <v>149</v>
      </c>
    </row>
    <row r="153" spans="2:7" x14ac:dyDescent="0.25">
      <c r="B153" s="3" t="s">
        <v>164</v>
      </c>
    </row>
    <row r="154" spans="2:7" x14ac:dyDescent="0.25">
      <c r="B154" s="3"/>
    </row>
    <row r="155" spans="2:7" x14ac:dyDescent="0.25">
      <c r="B155" s="3" t="s">
        <v>165</v>
      </c>
    </row>
    <row r="156" spans="2:7" x14ac:dyDescent="0.25">
      <c r="B156" s="13" t="s">
        <v>166</v>
      </c>
      <c r="C156" s="14" t="s">
        <v>167</v>
      </c>
      <c r="D156" s="3"/>
    </row>
    <row r="157" spans="2:7" x14ac:dyDescent="0.25">
      <c r="B157" s="105" t="s">
        <v>149</v>
      </c>
      <c r="C157" s="6" t="s">
        <v>149</v>
      </c>
    </row>
    <row r="159" spans="2:7" x14ac:dyDescent="0.25">
      <c r="B159" s="13" t="s">
        <v>168</v>
      </c>
      <c r="C159" s="14" t="s">
        <v>167</v>
      </c>
    </row>
    <row r="160" spans="2:7" x14ac:dyDescent="0.25">
      <c r="B160" s="105" t="s">
        <v>149</v>
      </c>
      <c r="C160" s="6" t="s">
        <v>149</v>
      </c>
    </row>
    <row r="162" spans="2:7" x14ac:dyDescent="0.25">
      <c r="B162" s="13" t="s">
        <v>149</v>
      </c>
      <c r="C162" s="14" t="s">
        <v>149</v>
      </c>
    </row>
    <row r="163" spans="2:7" x14ac:dyDescent="0.25">
      <c r="B163" s="105" t="s">
        <v>149</v>
      </c>
      <c r="C163" s="6" t="s">
        <v>149</v>
      </c>
    </row>
    <row r="165" spans="2:7" x14ac:dyDescent="0.25">
      <c r="B165" s="17" t="s">
        <v>169</v>
      </c>
      <c r="C165" s="14" t="s">
        <v>170</v>
      </c>
    </row>
    <row r="166" spans="2:7" x14ac:dyDescent="0.25">
      <c r="B166" s="16" t="s">
        <v>149</v>
      </c>
      <c r="C166" s="6" t="s">
        <v>149</v>
      </c>
    </row>
    <row r="168" spans="2:7" x14ac:dyDescent="0.25">
      <c r="B168" s="13" t="s">
        <v>171</v>
      </c>
      <c r="C168" s="14" t="s">
        <v>149</v>
      </c>
    </row>
    <row r="170" spans="2:7" x14ac:dyDescent="0.25">
      <c r="B170" s="13" t="s">
        <v>172</v>
      </c>
      <c r="C170" s="23">
        <v>45322</v>
      </c>
      <c r="D170" s="105"/>
      <c r="E170" s="16"/>
      <c r="F170" s="22"/>
    </row>
    <row r="171" spans="2:7" x14ac:dyDescent="0.25">
      <c r="B171" s="13" t="s">
        <v>159</v>
      </c>
      <c r="C171" s="14" t="s">
        <v>160</v>
      </c>
      <c r="D171" s="13" t="s">
        <v>161</v>
      </c>
      <c r="E171" s="17" t="s">
        <v>162</v>
      </c>
      <c r="F171" s="12" t="s">
        <v>163</v>
      </c>
      <c r="G171" s="11"/>
    </row>
    <row r="172" spans="2:7" x14ac:dyDescent="0.25">
      <c r="B172" s="20" t="s">
        <v>149</v>
      </c>
      <c r="C172" s="21" t="s">
        <v>149</v>
      </c>
      <c r="D172" s="20" t="s">
        <v>149</v>
      </c>
      <c r="E172" s="19" t="s">
        <v>149</v>
      </c>
      <c r="F172" s="18" t="s">
        <v>149</v>
      </c>
    </row>
    <row r="173" spans="2:7" x14ac:dyDescent="0.25">
      <c r="B173" s="3" t="s">
        <v>164</v>
      </c>
    </row>
    <row r="174" spans="2:7" x14ac:dyDescent="0.25">
      <c r="B174" s="3"/>
    </row>
    <row r="175" spans="2:7" x14ac:dyDescent="0.25">
      <c r="B175" s="3" t="s">
        <v>165</v>
      </c>
    </row>
    <row r="176" spans="2:7" x14ac:dyDescent="0.25">
      <c r="B176" s="13" t="s">
        <v>166</v>
      </c>
      <c r="C176" s="14" t="s">
        <v>167</v>
      </c>
      <c r="D176" s="3"/>
    </row>
    <row r="177" spans="2:3" x14ac:dyDescent="0.25">
      <c r="B177" s="105" t="s">
        <v>149</v>
      </c>
      <c r="C177" s="6" t="s">
        <v>149</v>
      </c>
    </row>
    <row r="179" spans="2:3" x14ac:dyDescent="0.25">
      <c r="B179" s="13" t="s">
        <v>168</v>
      </c>
      <c r="C179" s="14" t="s">
        <v>167</v>
      </c>
    </row>
    <row r="180" spans="2:3" x14ac:dyDescent="0.25">
      <c r="B180" s="105" t="s">
        <v>149</v>
      </c>
      <c r="C180" s="6" t="s">
        <v>149</v>
      </c>
    </row>
    <row r="182" spans="2:3" x14ac:dyDescent="0.25">
      <c r="B182" s="13" t="s">
        <v>149</v>
      </c>
      <c r="C182" s="14" t="s">
        <v>149</v>
      </c>
    </row>
    <row r="183" spans="2:3" x14ac:dyDescent="0.25">
      <c r="B183" s="105" t="s">
        <v>149</v>
      </c>
      <c r="C183" s="6" t="s">
        <v>149</v>
      </c>
    </row>
    <row r="185" spans="2:3" x14ac:dyDescent="0.25">
      <c r="B185" s="17" t="s">
        <v>169</v>
      </c>
      <c r="C185" s="14" t="s">
        <v>170</v>
      </c>
    </row>
    <row r="186" spans="2:3" x14ac:dyDescent="0.25">
      <c r="B186" s="16" t="s">
        <v>149</v>
      </c>
      <c r="C186" s="6" t="s">
        <v>149</v>
      </c>
    </row>
    <row r="188" spans="2:3" x14ac:dyDescent="0.25">
      <c r="B188" s="13" t="s">
        <v>171</v>
      </c>
      <c r="C188" s="14" t="s">
        <v>149</v>
      </c>
    </row>
    <row r="191" spans="2:3" x14ac:dyDescent="0.25">
      <c r="B191" s="3" t="s">
        <v>173</v>
      </c>
    </row>
    <row r="193" spans="2:80" x14ac:dyDescent="0.25">
      <c r="B193" s="13" t="s">
        <v>159</v>
      </c>
      <c r="C193" s="14" t="s">
        <v>174</v>
      </c>
      <c r="D193" s="13" t="s">
        <v>175</v>
      </c>
      <c r="E193" s="13" t="s">
        <v>176</v>
      </c>
      <c r="F193" s="11"/>
    </row>
    <row r="194" spans="2:80" x14ac:dyDescent="0.25">
      <c r="B194" s="105" t="s">
        <v>149</v>
      </c>
      <c r="C194" s="6" t="s">
        <v>149</v>
      </c>
      <c r="D194" s="105" t="s">
        <v>149</v>
      </c>
      <c r="E194" s="105" t="s">
        <v>149</v>
      </c>
    </row>
    <row r="197" spans="2:80" x14ac:dyDescent="0.25">
      <c r="B197" s="3" t="s">
        <v>177</v>
      </c>
      <c r="C197" s="15" t="s">
        <v>149</v>
      </c>
      <c r="D197" s="3"/>
      <c r="E197" s="3"/>
      <c r="F197" s="11"/>
      <c r="G197" s="11"/>
      <c r="H197" s="11"/>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row>
    <row r="199" spans="2:80" x14ac:dyDescent="0.25">
      <c r="B199" s="3" t="s">
        <v>178</v>
      </c>
    </row>
    <row r="201" spans="2:80" x14ac:dyDescent="0.25">
      <c r="B201" s="13" t="s">
        <v>179</v>
      </c>
      <c r="C201" s="14" t="s">
        <v>167</v>
      </c>
      <c r="D201" s="3"/>
    </row>
    <row r="202" spans="2:80" x14ac:dyDescent="0.25">
      <c r="B202" s="105" t="s">
        <v>149</v>
      </c>
      <c r="C202" s="6" t="s">
        <v>149</v>
      </c>
    </row>
    <row r="205" spans="2:80" x14ac:dyDescent="0.25">
      <c r="B205" s="13" t="s">
        <v>180</v>
      </c>
      <c r="C205" s="14" t="s">
        <v>181</v>
      </c>
      <c r="D205" s="3"/>
    </row>
    <row r="206" spans="2:80" x14ac:dyDescent="0.25">
      <c r="B206" s="105" t="s">
        <v>149</v>
      </c>
      <c r="C206" s="6" t="s">
        <v>149</v>
      </c>
    </row>
    <row r="209" spans="2:80" x14ac:dyDescent="0.25">
      <c r="B209" s="3" t="s">
        <v>182</v>
      </c>
    </row>
    <row r="212" spans="2:80" x14ac:dyDescent="0.25">
      <c r="B212" s="3" t="s">
        <v>183</v>
      </c>
    </row>
    <row r="214" spans="2:80" x14ac:dyDescent="0.25">
      <c r="B214" s="13" t="s">
        <v>159</v>
      </c>
      <c r="C214" s="14" t="s">
        <v>184</v>
      </c>
      <c r="D214" s="13" t="s">
        <v>174</v>
      </c>
      <c r="E214" s="13" t="s">
        <v>175</v>
      </c>
      <c r="F214" s="12" t="s">
        <v>176</v>
      </c>
      <c r="G214" s="11"/>
    </row>
    <row r="215" spans="2:80" x14ac:dyDescent="0.25">
      <c r="B215" s="105" t="s">
        <v>149</v>
      </c>
      <c r="C215" s="6" t="s">
        <v>149</v>
      </c>
      <c r="D215" s="105" t="s">
        <v>149</v>
      </c>
      <c r="E215" s="105" t="s">
        <v>149</v>
      </c>
      <c r="F215" s="10" t="s">
        <v>149</v>
      </c>
    </row>
    <row r="218" spans="2:80" x14ac:dyDescent="0.25">
      <c r="B218" s="3" t="s">
        <v>177</v>
      </c>
      <c r="C218" s="15" t="s">
        <v>149</v>
      </c>
      <c r="D218" s="3"/>
      <c r="E218" s="3"/>
      <c r="F218" s="11"/>
      <c r="G218" s="11"/>
      <c r="H218" s="11"/>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row>
    <row r="220" spans="2:80" x14ac:dyDescent="0.25">
      <c r="B220" s="3" t="s">
        <v>178</v>
      </c>
    </row>
    <row r="222" spans="2:80" x14ac:dyDescent="0.25">
      <c r="B222" s="13" t="s">
        <v>179</v>
      </c>
      <c r="C222" s="14" t="s">
        <v>167</v>
      </c>
      <c r="D222" s="3"/>
    </row>
    <row r="223" spans="2:80" x14ac:dyDescent="0.25">
      <c r="B223" s="105" t="s">
        <v>149</v>
      </c>
      <c r="C223" s="6" t="s">
        <v>149</v>
      </c>
    </row>
    <row r="226" spans="2:8" x14ac:dyDescent="0.25">
      <c r="B226" s="13" t="s">
        <v>180</v>
      </c>
      <c r="C226" s="14" t="s">
        <v>181</v>
      </c>
      <c r="D226" s="3"/>
    </row>
    <row r="227" spans="2:8" x14ac:dyDescent="0.25">
      <c r="B227" s="105" t="s">
        <v>149</v>
      </c>
      <c r="C227" s="6" t="s">
        <v>149</v>
      </c>
    </row>
    <row r="230" spans="2:8" x14ac:dyDescent="0.25">
      <c r="B230" s="3" t="s">
        <v>182</v>
      </c>
    </row>
    <row r="233" spans="2:8" x14ac:dyDescent="0.25">
      <c r="B233" s="3" t="s">
        <v>185</v>
      </c>
    </row>
    <row r="234" spans="2:8" x14ac:dyDescent="0.25">
      <c r="B234" s="13" t="s">
        <v>159</v>
      </c>
      <c r="C234" s="14" t="s">
        <v>186</v>
      </c>
      <c r="D234" s="13" t="s">
        <v>187</v>
      </c>
      <c r="E234" s="13" t="s">
        <v>188</v>
      </c>
      <c r="F234" s="12" t="s">
        <v>189</v>
      </c>
      <c r="G234" s="11"/>
    </row>
    <row r="235" spans="2:8" x14ac:dyDescent="0.25">
      <c r="B235" s="42" t="s">
        <v>770</v>
      </c>
      <c r="C235" s="105" t="s">
        <v>1592</v>
      </c>
      <c r="D235" s="105" t="s">
        <v>1591</v>
      </c>
      <c r="E235" s="41">
        <v>45451</v>
      </c>
      <c r="F235" s="105">
        <v>5000</v>
      </c>
    </row>
    <row r="236" spans="2:8" x14ac:dyDescent="0.25">
      <c r="B236" s="42" t="s">
        <v>770</v>
      </c>
      <c r="C236" s="105" t="s">
        <v>1589</v>
      </c>
      <c r="D236" s="105" t="s">
        <v>1588</v>
      </c>
      <c r="E236" s="41">
        <v>45999</v>
      </c>
      <c r="F236" s="105">
        <v>-5000</v>
      </c>
    </row>
    <row r="237" spans="2:8" x14ac:dyDescent="0.25">
      <c r="B237" s="2" t="s">
        <v>190</v>
      </c>
    </row>
    <row r="239" spans="2:8" s="24" customFormat="1" x14ac:dyDescent="0.25">
      <c r="B239" s="28" t="s">
        <v>1850</v>
      </c>
      <c r="C239" s="54"/>
      <c r="D239" s="75"/>
      <c r="E239" s="75"/>
      <c r="F239" s="74"/>
      <c r="G239" s="74"/>
      <c r="H239" s="25"/>
    </row>
    <row r="240" spans="2:8" s="24" customFormat="1" ht="60" x14ac:dyDescent="0.25">
      <c r="B240" s="81" t="s">
        <v>1849</v>
      </c>
      <c r="C240" s="82" t="s">
        <v>1848</v>
      </c>
      <c r="D240" s="81" t="s">
        <v>1847</v>
      </c>
      <c r="E240" s="81" t="s">
        <v>1846</v>
      </c>
      <c r="F240" s="80" t="s">
        <v>1845</v>
      </c>
      <c r="G240" s="74"/>
      <c r="H240" s="25"/>
    </row>
    <row r="241" spans="2:8" s="24" customFormat="1" x14ac:dyDescent="0.25">
      <c r="B241" s="78" t="s">
        <v>1844</v>
      </c>
      <c r="C241" s="77" t="s">
        <v>1843</v>
      </c>
      <c r="D241" s="43" t="s">
        <v>1836</v>
      </c>
      <c r="E241" s="43" t="s">
        <v>1835</v>
      </c>
      <c r="F241" s="79">
        <v>2500</v>
      </c>
      <c r="G241" s="74" t="s">
        <v>1842</v>
      </c>
      <c r="H241" s="25"/>
    </row>
    <row r="242" spans="2:8" s="24" customFormat="1" x14ac:dyDescent="0.25">
      <c r="B242" s="78" t="s">
        <v>1841</v>
      </c>
      <c r="C242" s="77" t="s">
        <v>1840</v>
      </c>
      <c r="D242" s="43" t="s">
        <v>1836</v>
      </c>
      <c r="E242" s="43" t="s">
        <v>1835</v>
      </c>
      <c r="F242" s="76">
        <v>14500</v>
      </c>
      <c r="G242" s="74" t="s">
        <v>1839</v>
      </c>
      <c r="H242" s="25"/>
    </row>
    <row r="243" spans="2:8" s="24" customFormat="1" x14ac:dyDescent="0.25">
      <c r="B243" s="78" t="s">
        <v>1838</v>
      </c>
      <c r="C243" s="77" t="s">
        <v>1837</v>
      </c>
      <c r="D243" s="43" t="s">
        <v>1836</v>
      </c>
      <c r="E243" s="43" t="s">
        <v>1835</v>
      </c>
      <c r="F243" s="76">
        <v>2766.5839900000001</v>
      </c>
      <c r="G243" s="74" t="s">
        <v>1834</v>
      </c>
      <c r="H243" s="63" t="s">
        <v>1833</v>
      </c>
    </row>
    <row r="244" spans="2:8" s="24" customFormat="1" x14ac:dyDescent="0.25">
      <c r="B244" s="75"/>
      <c r="C244" s="54"/>
      <c r="D244" s="75"/>
      <c r="E244" s="75"/>
      <c r="F244" s="74"/>
      <c r="G244" s="74"/>
      <c r="H244" s="25"/>
    </row>
    <row r="245" spans="2:8" s="24" customFormat="1" x14ac:dyDescent="0.25">
      <c r="B245" s="75"/>
      <c r="C245" s="54"/>
      <c r="D245" s="75"/>
      <c r="E245" s="75"/>
      <c r="F245" s="74"/>
      <c r="G245" s="74"/>
      <c r="H245" s="25"/>
    </row>
    <row r="246" spans="2:8" s="24" customFormat="1" x14ac:dyDescent="0.25">
      <c r="B246" s="75" t="s">
        <v>1832</v>
      </c>
      <c r="C246" s="54"/>
      <c r="D246" s="75"/>
      <c r="E246" s="75"/>
      <c r="F246" s="74"/>
      <c r="G246" s="74"/>
      <c r="H246" s="25"/>
    </row>
    <row r="247" spans="2:8" s="24" customFormat="1" x14ac:dyDescent="0.25">
      <c r="B247" s="75" t="s">
        <v>1831</v>
      </c>
      <c r="C247" s="54"/>
      <c r="D247" s="75"/>
      <c r="E247" s="75"/>
      <c r="F247" s="74"/>
      <c r="G247" s="74"/>
      <c r="H247" s="25"/>
    </row>
    <row r="248" spans="2:8" s="24" customFormat="1" x14ac:dyDescent="0.25">
      <c r="B248" s="75" t="s">
        <v>1830</v>
      </c>
      <c r="C248" s="54"/>
      <c r="D248" s="75"/>
      <c r="E248" s="75"/>
      <c r="F248" s="74"/>
      <c r="G248" s="74"/>
      <c r="H248" s="25"/>
    </row>
    <row r="249" spans="2:8" s="24" customFormat="1" x14ac:dyDescent="0.25">
      <c r="B249" s="75"/>
      <c r="C249" s="54"/>
      <c r="D249" s="75"/>
      <c r="E249" s="75"/>
      <c r="F249" s="74"/>
      <c r="G249" s="74"/>
      <c r="H249" s="25"/>
    </row>
    <row r="250" spans="2:8" s="24" customFormat="1" x14ac:dyDescent="0.25">
      <c r="B250" s="223" t="s">
        <v>1829</v>
      </c>
      <c r="C250" s="223"/>
      <c r="D250" s="223"/>
      <c r="E250" s="223"/>
      <c r="F250" s="25"/>
      <c r="G250" s="25"/>
      <c r="H250" s="25"/>
    </row>
    <row r="251" spans="2:8" s="24" customFormat="1" x14ac:dyDescent="0.25">
      <c r="B251" s="223"/>
      <c r="C251" s="223"/>
      <c r="D251" s="223"/>
      <c r="E251" s="223"/>
      <c r="F251" s="25"/>
      <c r="G251" s="25"/>
      <c r="H251" s="25"/>
    </row>
    <row r="252" spans="2:8" s="24" customFormat="1" x14ac:dyDescent="0.25">
      <c r="B252" s="223"/>
      <c r="C252" s="223"/>
      <c r="D252" s="223"/>
      <c r="E252" s="223"/>
      <c r="F252" s="25"/>
      <c r="G252" s="25"/>
      <c r="H252" s="25"/>
    </row>
    <row r="253" spans="2:8" s="24" customFormat="1" x14ac:dyDescent="0.25">
      <c r="C253" s="46"/>
      <c r="F253" s="25"/>
      <c r="G253" s="25"/>
      <c r="H253" s="25"/>
    </row>
    <row r="254" spans="2:8" s="24" customFormat="1" x14ac:dyDescent="0.25">
      <c r="B254" s="222" t="s">
        <v>1828</v>
      </c>
      <c r="C254" s="222"/>
      <c r="D254" s="222"/>
      <c r="E254" s="222"/>
      <c r="F254" s="25"/>
      <c r="G254" s="25"/>
      <c r="H254" s="25"/>
    </row>
    <row r="255" spans="2:8" s="24" customFormat="1" x14ac:dyDescent="0.25">
      <c r="C255" s="46"/>
      <c r="F255" s="25"/>
      <c r="G255" s="25"/>
      <c r="H255" s="25"/>
    </row>
    <row r="256" spans="2:8" s="24" customFormat="1" x14ac:dyDescent="0.25">
      <c r="C256" s="46"/>
      <c r="F256" s="25"/>
      <c r="G256" s="25"/>
      <c r="H256" s="25"/>
    </row>
    <row r="257" spans="2:8" s="24" customFormat="1" x14ac:dyDescent="0.25">
      <c r="C257" s="46"/>
      <c r="F257" s="25"/>
      <c r="G257" s="25"/>
      <c r="H257" s="25"/>
    </row>
    <row r="258" spans="2:8" s="24" customFormat="1" x14ac:dyDescent="0.25">
      <c r="B258" s="24" t="s">
        <v>1827</v>
      </c>
      <c r="C258" s="46"/>
      <c r="F258" s="25"/>
      <c r="G258" s="25"/>
      <c r="H258" s="25"/>
    </row>
    <row r="259" spans="2:8" s="24" customFormat="1" x14ac:dyDescent="0.25">
      <c r="C259" s="46"/>
      <c r="F259" s="25"/>
      <c r="G259" s="25"/>
      <c r="H259" s="25"/>
    </row>
    <row r="260" spans="2:8" s="24" customFormat="1" x14ac:dyDescent="0.25">
      <c r="B260" s="66" t="s">
        <v>120</v>
      </c>
      <c r="C260" s="67" t="s">
        <v>121</v>
      </c>
      <c r="D260" s="66" t="s">
        <v>122</v>
      </c>
      <c r="E260" s="66" t="s">
        <v>123</v>
      </c>
      <c r="F260" s="65" t="s">
        <v>124</v>
      </c>
      <c r="G260" s="65" t="s">
        <v>125</v>
      </c>
      <c r="H260" s="65" t="s">
        <v>126</v>
      </c>
    </row>
    <row r="261" spans="2:8" s="24" customFormat="1" x14ac:dyDescent="0.25">
      <c r="B261" s="59"/>
      <c r="C261" s="64"/>
      <c r="D261" s="59"/>
      <c r="E261" s="59"/>
      <c r="F261" s="63"/>
      <c r="G261" s="63"/>
      <c r="H261" s="63"/>
    </row>
    <row r="262" spans="2:8" s="24" customFormat="1" x14ac:dyDescent="0.25">
      <c r="B262" s="28" t="s">
        <v>1702</v>
      </c>
      <c r="C262" s="64"/>
      <c r="D262" s="59"/>
      <c r="E262" s="59"/>
      <c r="F262" s="63"/>
      <c r="G262" s="63"/>
      <c r="H262" s="63"/>
    </row>
    <row r="263" spans="2:8" s="24" customFormat="1" x14ac:dyDescent="0.25">
      <c r="B263" s="52"/>
      <c r="C263" s="73"/>
      <c r="D263" s="52"/>
      <c r="E263" s="52"/>
      <c r="F263" s="53"/>
      <c r="G263" s="53"/>
      <c r="H263" s="53"/>
    </row>
    <row r="264" spans="2:8" s="24" customFormat="1" x14ac:dyDescent="0.25">
      <c r="B264" s="59" t="s">
        <v>1701</v>
      </c>
      <c r="C264" s="62"/>
      <c r="D264" s="52"/>
      <c r="E264" s="52"/>
      <c r="F264" s="53"/>
      <c r="G264" s="53"/>
      <c r="H264" s="53"/>
    </row>
    <row r="265" spans="2:8" s="24" customFormat="1" x14ac:dyDescent="0.25">
      <c r="C265" s="62"/>
      <c r="D265" s="52"/>
      <c r="E265" s="52"/>
      <c r="F265" s="53"/>
      <c r="G265" s="53"/>
      <c r="H265" s="53"/>
    </row>
    <row r="266" spans="2:8" s="24" customFormat="1" x14ac:dyDescent="0.25">
      <c r="C266" s="62"/>
      <c r="D266" s="52"/>
      <c r="E266" s="52"/>
      <c r="F266" s="53"/>
      <c r="G266" s="53"/>
      <c r="H266" s="53"/>
    </row>
    <row r="267" spans="2:8" s="24" customFormat="1" x14ac:dyDescent="0.25">
      <c r="B267" s="24" t="s">
        <v>1700</v>
      </c>
      <c r="C267" s="54">
        <v>577958246.57000005</v>
      </c>
      <c r="D267" s="52"/>
      <c r="E267" s="52"/>
      <c r="F267" s="53"/>
      <c r="G267" s="57"/>
      <c r="H267" s="53"/>
    </row>
    <row r="268" spans="2:8" s="24" customFormat="1" x14ac:dyDescent="0.25">
      <c r="C268" s="72"/>
      <c r="D268" s="52"/>
      <c r="E268" s="52"/>
      <c r="F268" s="53"/>
      <c r="G268" s="57"/>
      <c r="H268" s="53"/>
    </row>
    <row r="269" spans="2:8" s="24" customFormat="1" x14ac:dyDescent="0.25">
      <c r="B269" s="24" t="s">
        <v>1699</v>
      </c>
      <c r="C269" s="54">
        <v>465538246.57000005</v>
      </c>
      <c r="D269" s="52"/>
      <c r="E269" s="52"/>
      <c r="F269" s="53"/>
      <c r="G269" s="57"/>
      <c r="H269" s="53"/>
    </row>
    <row r="270" spans="2:8" s="24" customFormat="1" x14ac:dyDescent="0.25">
      <c r="C270" s="72"/>
      <c r="D270" s="52"/>
      <c r="E270" s="52"/>
      <c r="F270" s="53"/>
      <c r="G270" s="57"/>
      <c r="H270" s="53"/>
    </row>
    <row r="271" spans="2:8" s="24" customFormat="1" x14ac:dyDescent="0.25">
      <c r="B271" s="24" t="s">
        <v>1698</v>
      </c>
      <c r="C271" s="72">
        <v>112420000</v>
      </c>
      <c r="D271" s="52"/>
      <c r="E271" s="52"/>
      <c r="F271" s="53"/>
      <c r="G271" s="57"/>
      <c r="H271" s="53"/>
    </row>
    <row r="272" spans="2:8" s="24" customFormat="1" x14ac:dyDescent="0.25">
      <c r="C272" s="72"/>
      <c r="D272" s="52"/>
      <c r="E272" s="52"/>
      <c r="F272" s="53"/>
      <c r="G272" s="57"/>
      <c r="H272" s="53"/>
    </row>
    <row r="273" spans="2:8" s="24" customFormat="1" x14ac:dyDescent="0.25">
      <c r="B273" s="59" t="s">
        <v>1697</v>
      </c>
      <c r="C273" s="71">
        <v>256691020</v>
      </c>
      <c r="D273" s="52"/>
      <c r="E273" s="52"/>
      <c r="F273" s="53"/>
      <c r="G273" s="57"/>
      <c r="H273" s="53"/>
    </row>
    <row r="274" spans="2:8" s="24" customFormat="1" x14ac:dyDescent="0.25">
      <c r="C274" s="72"/>
      <c r="D274" s="52"/>
      <c r="E274" s="52"/>
      <c r="F274" s="53"/>
      <c r="G274" s="57"/>
      <c r="H274" s="53"/>
    </row>
    <row r="275" spans="2:8" s="24" customFormat="1" x14ac:dyDescent="0.25">
      <c r="B275" s="24" t="s">
        <v>1696</v>
      </c>
      <c r="C275" s="54">
        <v>116603020</v>
      </c>
      <c r="D275" s="52"/>
      <c r="E275" s="52"/>
      <c r="F275" s="53"/>
      <c r="G275" s="57"/>
      <c r="H275" s="53"/>
    </row>
    <row r="276" spans="2:8" s="24" customFormat="1" x14ac:dyDescent="0.25">
      <c r="C276" s="72"/>
      <c r="D276" s="52"/>
      <c r="E276" s="52"/>
      <c r="F276" s="53"/>
      <c r="G276" s="57"/>
      <c r="H276" s="53"/>
    </row>
    <row r="277" spans="2:8" s="24" customFormat="1" ht="30" x14ac:dyDescent="0.25">
      <c r="B277" s="61" t="s">
        <v>1695</v>
      </c>
      <c r="C277" s="54">
        <v>140088000</v>
      </c>
      <c r="D277" s="52"/>
      <c r="E277" s="52"/>
      <c r="F277" s="53"/>
      <c r="G277" s="57"/>
      <c r="H277" s="53"/>
    </row>
    <row r="278" spans="2:8" s="24" customFormat="1" x14ac:dyDescent="0.25">
      <c r="C278" s="72"/>
      <c r="D278" s="52"/>
      <c r="E278" s="52"/>
      <c r="F278" s="53"/>
      <c r="G278" s="57"/>
      <c r="H278" s="53"/>
    </row>
    <row r="279" spans="2:8" s="24" customFormat="1" ht="30" x14ac:dyDescent="0.25">
      <c r="B279" s="61" t="s">
        <v>1694</v>
      </c>
      <c r="C279" s="54">
        <v>120303511.78</v>
      </c>
      <c r="D279" s="52"/>
      <c r="E279" s="52"/>
      <c r="F279" s="53"/>
      <c r="G279" s="57"/>
      <c r="H279" s="53"/>
    </row>
    <row r="280" spans="2:8" s="24" customFormat="1" x14ac:dyDescent="0.25">
      <c r="C280" s="72"/>
      <c r="D280" s="52"/>
      <c r="E280" s="52"/>
      <c r="F280" s="53"/>
      <c r="G280" s="57"/>
      <c r="H280" s="53"/>
    </row>
    <row r="281" spans="2:8" s="24" customFormat="1" x14ac:dyDescent="0.25">
      <c r="B281" s="59" t="s">
        <v>1693</v>
      </c>
      <c r="C281" s="71">
        <v>236906531.78</v>
      </c>
      <c r="D281" s="52"/>
      <c r="E281" s="52"/>
      <c r="F281" s="53"/>
      <c r="G281" s="57"/>
      <c r="H281" s="53"/>
    </row>
    <row r="282" spans="2:8" s="24" customFormat="1" x14ac:dyDescent="0.25">
      <c r="B282" s="56"/>
      <c r="C282" s="55"/>
      <c r="D282" s="52"/>
      <c r="E282" s="52"/>
      <c r="F282" s="53"/>
      <c r="G282" s="53"/>
      <c r="H282" s="53"/>
    </row>
    <row r="283" spans="2:8" s="24" customFormat="1" x14ac:dyDescent="0.25">
      <c r="B283" s="24" t="s">
        <v>1692</v>
      </c>
      <c r="C283" s="54"/>
      <c r="D283" s="52"/>
      <c r="E283" s="52"/>
      <c r="F283" s="53"/>
      <c r="G283" s="53"/>
      <c r="H283" s="52"/>
    </row>
    <row r="284" spans="2:8" s="24" customFormat="1" x14ac:dyDescent="0.25">
      <c r="B284" s="59"/>
      <c r="C284" s="55"/>
      <c r="D284" s="52"/>
      <c r="E284" s="52"/>
      <c r="F284" s="53"/>
      <c r="G284" s="53"/>
      <c r="H284" s="53"/>
    </row>
    <row r="285" spans="2:8" s="24" customFormat="1" x14ac:dyDescent="0.25">
      <c r="B285" s="59"/>
      <c r="C285" s="55"/>
      <c r="D285" s="52"/>
      <c r="E285" s="52"/>
      <c r="F285" s="53"/>
      <c r="G285" s="53"/>
      <c r="H285" s="53"/>
    </row>
    <row r="286" spans="2:8" s="24" customFormat="1" ht="45" x14ac:dyDescent="0.25">
      <c r="B286" s="70" t="s">
        <v>1826</v>
      </c>
      <c r="C286" s="46"/>
      <c r="D286" s="52"/>
      <c r="E286" s="52"/>
      <c r="F286" s="53"/>
      <c r="G286" s="53"/>
      <c r="H286" s="53"/>
    </row>
    <row r="287" spans="2:8" s="24" customFormat="1" x14ac:dyDescent="0.25">
      <c r="C287" s="46"/>
      <c r="F287" s="25"/>
      <c r="G287" s="25"/>
      <c r="H287" s="25"/>
    </row>
    <row r="288" spans="2:8" s="24" customFormat="1" x14ac:dyDescent="0.25">
      <c r="C288" s="46"/>
      <c r="F288" s="25"/>
      <c r="G288" s="25"/>
      <c r="H288" s="25"/>
    </row>
  </sheetData>
  <mergeCells count="14">
    <mergeCell ref="B131:C131"/>
    <mergeCell ref="B1:E1"/>
    <mergeCell ref="C3:C7"/>
    <mergeCell ref="D3:D7"/>
    <mergeCell ref="B10:E10"/>
    <mergeCell ref="B11:E11"/>
    <mergeCell ref="C12:C14"/>
    <mergeCell ref="D12:D14"/>
    <mergeCell ref="E12:E14"/>
    <mergeCell ref="B250:E252"/>
    <mergeCell ref="B254:E254"/>
    <mergeCell ref="B133:F133"/>
    <mergeCell ref="B135:F139"/>
    <mergeCell ref="B141:F141"/>
  </mergeCells>
  <hyperlinks>
    <hyperlink ref="A1" location="Index!A1" display="Index" xr:uid="{2AE53414-27AD-4334-96D6-74D590269D71}"/>
  </hyperlinks>
  <pageMargins left="0.7" right="0.7" top="0.75" bottom="0.75" header="0.3" footer="0.3"/>
  <pageSetup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317F6-D998-4DB1-9BF6-7C6F36810A2D}">
  <dimension ref="A1:CB211"/>
  <sheetViews>
    <sheetView workbookViewId="0">
      <selection activeCell="C16" sqref="C16"/>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0.7109375" style="2" bestFit="1" customWidth="1"/>
    <col min="260" max="260" width="43"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0.7109375" style="2" bestFit="1" customWidth="1"/>
    <col min="516" max="516" width="43"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0.7109375" style="2" bestFit="1" customWidth="1"/>
    <col min="772" max="772" width="43"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0.7109375" style="2" bestFit="1" customWidth="1"/>
    <col min="1028" max="1028" width="43"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0.7109375" style="2" bestFit="1" customWidth="1"/>
    <col min="1284" max="1284" width="43"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0.7109375" style="2" bestFit="1" customWidth="1"/>
    <col min="1540" max="1540" width="43"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0.7109375" style="2" bestFit="1" customWidth="1"/>
    <col min="1796" max="1796" width="43"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0.7109375" style="2" bestFit="1" customWidth="1"/>
    <col min="2052" max="2052" width="43"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0.7109375" style="2" bestFit="1" customWidth="1"/>
    <col min="2308" max="2308" width="43"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0.7109375" style="2" bestFit="1" customWidth="1"/>
    <col min="2564" max="2564" width="43"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0.7109375" style="2" bestFit="1" customWidth="1"/>
    <col min="2820" max="2820" width="43"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0.7109375" style="2" bestFit="1" customWidth="1"/>
    <col min="3076" max="3076" width="43"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0.7109375" style="2" bestFit="1" customWidth="1"/>
    <col min="3332" max="3332" width="43"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0.7109375" style="2" bestFit="1" customWidth="1"/>
    <col min="3588" max="3588" width="43"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0.7109375" style="2" bestFit="1" customWidth="1"/>
    <col min="3844" max="3844" width="43"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0.7109375" style="2" bestFit="1" customWidth="1"/>
    <col min="4100" max="4100" width="43"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0.7109375" style="2" bestFit="1" customWidth="1"/>
    <col min="4356" max="4356" width="43"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0.7109375" style="2" bestFit="1" customWidth="1"/>
    <col min="4612" max="4612" width="43"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0.7109375" style="2" bestFit="1" customWidth="1"/>
    <col min="4868" max="4868" width="43"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0.7109375" style="2" bestFit="1" customWidth="1"/>
    <col min="5124" max="5124" width="43"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0.7109375" style="2" bestFit="1" customWidth="1"/>
    <col min="5380" max="5380" width="43"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0.7109375" style="2" bestFit="1" customWidth="1"/>
    <col min="5636" max="5636" width="43"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0.7109375" style="2" bestFit="1" customWidth="1"/>
    <col min="5892" max="5892" width="43"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0.7109375" style="2" bestFit="1" customWidth="1"/>
    <col min="6148" max="6148" width="43"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0.7109375" style="2" bestFit="1" customWidth="1"/>
    <col min="6404" max="6404" width="43"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0.7109375" style="2" bestFit="1" customWidth="1"/>
    <col min="6660" max="6660" width="43"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0.7109375" style="2" bestFit="1" customWidth="1"/>
    <col min="6916" max="6916" width="43"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0.7109375" style="2" bestFit="1" customWidth="1"/>
    <col min="7172" max="7172" width="43"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0.7109375" style="2" bestFit="1" customWidth="1"/>
    <col min="7428" max="7428" width="43"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0.7109375" style="2" bestFit="1" customWidth="1"/>
    <col min="7684" max="7684" width="43"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0.7109375" style="2" bestFit="1" customWidth="1"/>
    <col min="7940" max="7940" width="43"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0.7109375" style="2" bestFit="1" customWidth="1"/>
    <col min="8196" max="8196" width="43"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0.7109375" style="2" bestFit="1" customWidth="1"/>
    <col min="8452" max="8452" width="43"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0.7109375" style="2" bestFit="1" customWidth="1"/>
    <col min="8708" max="8708" width="43"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0.7109375" style="2" bestFit="1" customWidth="1"/>
    <col min="8964" max="8964" width="43"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0.7109375" style="2" bestFit="1" customWidth="1"/>
    <col min="9220" max="9220" width="43"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0.7109375" style="2" bestFit="1" customWidth="1"/>
    <col min="9476" max="9476" width="43"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0.7109375" style="2" bestFit="1" customWidth="1"/>
    <col min="9732" max="9732" width="43"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0.7109375" style="2" bestFit="1" customWidth="1"/>
    <col min="9988" max="9988" width="43"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0.7109375" style="2" bestFit="1" customWidth="1"/>
    <col min="10244" max="10244" width="43"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0.7109375" style="2" bestFit="1" customWidth="1"/>
    <col min="10500" max="10500" width="43"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0.7109375" style="2" bestFit="1" customWidth="1"/>
    <col min="10756" max="10756" width="43"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0.7109375" style="2" bestFit="1" customWidth="1"/>
    <col min="11012" max="11012" width="43"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0.7109375" style="2" bestFit="1" customWidth="1"/>
    <col min="11268" max="11268" width="43"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0.7109375" style="2" bestFit="1" customWidth="1"/>
    <col min="11524" max="11524" width="43"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0.7109375" style="2" bestFit="1" customWidth="1"/>
    <col min="11780" max="11780" width="43"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0.7109375" style="2" bestFit="1" customWidth="1"/>
    <col min="12036" max="12036" width="43"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0.7109375" style="2" bestFit="1" customWidth="1"/>
    <col min="12292" max="12292" width="43"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0.7109375" style="2" bestFit="1" customWidth="1"/>
    <col min="12548" max="12548" width="43"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0.7109375" style="2" bestFit="1" customWidth="1"/>
    <col min="12804" max="12804" width="43"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0.7109375" style="2" bestFit="1" customWidth="1"/>
    <col min="13060" max="13060" width="43"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0.7109375" style="2" bestFit="1" customWidth="1"/>
    <col min="13316" max="13316" width="43"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0.7109375" style="2" bestFit="1" customWidth="1"/>
    <col min="13572" max="13572" width="43"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0.7109375" style="2" bestFit="1" customWidth="1"/>
    <col min="13828" max="13828" width="43"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0.7109375" style="2" bestFit="1" customWidth="1"/>
    <col min="14084" max="14084" width="43"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0.7109375" style="2" bestFit="1" customWidth="1"/>
    <col min="14340" max="14340" width="43"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0.7109375" style="2" bestFit="1" customWidth="1"/>
    <col min="14596" max="14596" width="43"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0.7109375" style="2" bestFit="1" customWidth="1"/>
    <col min="14852" max="14852" width="43"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0.7109375" style="2" bestFit="1" customWidth="1"/>
    <col min="15108" max="15108" width="43"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0.7109375" style="2" bestFit="1" customWidth="1"/>
    <col min="15364" max="15364" width="43"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0.7109375" style="2" bestFit="1" customWidth="1"/>
    <col min="15620" max="15620" width="43"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0.7109375" style="2" bestFit="1" customWidth="1"/>
    <col min="15876" max="15876" width="43"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0.7109375" style="2" bestFit="1" customWidth="1"/>
    <col min="16132" max="16132" width="43"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9" x14ac:dyDescent="0.25">
      <c r="A1" s="40" t="s">
        <v>0</v>
      </c>
      <c r="B1" s="206" t="s">
        <v>26</v>
      </c>
      <c r="C1" s="206"/>
      <c r="D1" s="206"/>
      <c r="E1" s="206"/>
    </row>
    <row r="3" spans="1:9" x14ac:dyDescent="0.25">
      <c r="B3" s="13" t="s">
        <v>26</v>
      </c>
      <c r="C3" s="234"/>
      <c r="D3" s="208"/>
    </row>
    <row r="4" spans="1:9" ht="30" x14ac:dyDescent="0.25">
      <c r="B4" s="109" t="s">
        <v>417</v>
      </c>
      <c r="C4" s="234"/>
      <c r="D4" s="208"/>
    </row>
    <row r="5" spans="1:9" x14ac:dyDescent="0.25">
      <c r="B5" s="109" t="s">
        <v>115</v>
      </c>
      <c r="C5" s="234"/>
      <c r="D5" s="208"/>
    </row>
    <row r="6" spans="1:9" ht="45" x14ac:dyDescent="0.25">
      <c r="B6" s="109" t="s">
        <v>1987</v>
      </c>
      <c r="C6" s="234"/>
      <c r="D6" s="208"/>
    </row>
    <row r="7" spans="1:9" x14ac:dyDescent="0.25">
      <c r="B7" s="105" t="s">
        <v>116</v>
      </c>
      <c r="C7" s="38" t="s">
        <v>117</v>
      </c>
      <c r="D7" s="83" t="s">
        <v>118</v>
      </c>
    </row>
    <row r="10" spans="1:9" x14ac:dyDescent="0.25">
      <c r="B10" s="2" t="s">
        <v>119</v>
      </c>
    </row>
    <row r="12" spans="1:9" x14ac:dyDescent="0.25">
      <c r="B12" s="31" t="s">
        <v>120</v>
      </c>
      <c r="C12" s="32" t="s">
        <v>121</v>
      </c>
      <c r="D12" s="31" t="s">
        <v>195</v>
      </c>
      <c r="E12" s="31" t="s">
        <v>123</v>
      </c>
      <c r="F12" s="30" t="s">
        <v>124</v>
      </c>
      <c r="G12" s="30" t="s">
        <v>125</v>
      </c>
      <c r="H12" s="30" t="s">
        <v>126</v>
      </c>
      <c r="I12" s="3" t="s">
        <v>196</v>
      </c>
    </row>
    <row r="13" spans="1:9" x14ac:dyDescent="0.25">
      <c r="B13" s="3" t="s">
        <v>197</v>
      </c>
    </row>
    <row r="14" spans="1:9" x14ac:dyDescent="0.25">
      <c r="B14" s="3" t="s">
        <v>128</v>
      </c>
    </row>
    <row r="15" spans="1:9" x14ac:dyDescent="0.25">
      <c r="B15" s="2" t="s">
        <v>1986</v>
      </c>
      <c r="C15" s="4" t="s">
        <v>140</v>
      </c>
      <c r="D15" s="2" t="s">
        <v>222</v>
      </c>
      <c r="E15" s="2" t="s">
        <v>223</v>
      </c>
      <c r="F15" s="5">
        <v>13500</v>
      </c>
      <c r="G15" s="5">
        <v>385.19</v>
      </c>
      <c r="H15" s="5">
        <v>2.2999999999999998</v>
      </c>
    </row>
    <row r="16" spans="1:9" x14ac:dyDescent="0.25">
      <c r="B16" s="2" t="s">
        <v>1985</v>
      </c>
      <c r="C16" s="4" t="s">
        <v>140</v>
      </c>
      <c r="D16" s="2" t="s">
        <v>220</v>
      </c>
      <c r="E16" s="2" t="s">
        <v>221</v>
      </c>
      <c r="F16" s="5">
        <v>21350</v>
      </c>
      <c r="G16" s="5">
        <v>312.25</v>
      </c>
      <c r="H16" s="5">
        <v>1.87</v>
      </c>
    </row>
    <row r="17" spans="2:8" x14ac:dyDescent="0.25">
      <c r="B17" s="2" t="s">
        <v>1984</v>
      </c>
      <c r="C17" s="4" t="s">
        <v>140</v>
      </c>
      <c r="D17" s="2" t="s">
        <v>231</v>
      </c>
      <c r="E17" s="2" t="s">
        <v>232</v>
      </c>
      <c r="F17" s="5">
        <v>55000</v>
      </c>
      <c r="G17" s="5">
        <v>242.85</v>
      </c>
      <c r="H17" s="5">
        <v>1.45</v>
      </c>
    </row>
    <row r="18" spans="2:8" x14ac:dyDescent="0.25">
      <c r="B18" s="2" t="s">
        <v>1983</v>
      </c>
      <c r="C18" s="4" t="s">
        <v>140</v>
      </c>
      <c r="D18" s="2" t="s">
        <v>225</v>
      </c>
      <c r="E18" s="2" t="s">
        <v>228</v>
      </c>
      <c r="F18" s="5">
        <v>5077</v>
      </c>
      <c r="G18" s="5">
        <v>193.74</v>
      </c>
      <c r="H18" s="5">
        <v>1.1599999999999999</v>
      </c>
    </row>
    <row r="19" spans="2:8" x14ac:dyDescent="0.25">
      <c r="B19" s="2" t="s">
        <v>1982</v>
      </c>
      <c r="C19" s="4" t="s">
        <v>140</v>
      </c>
      <c r="D19" s="2" t="s">
        <v>252</v>
      </c>
      <c r="E19" s="2" t="s">
        <v>253</v>
      </c>
      <c r="F19" s="5">
        <v>15000</v>
      </c>
      <c r="G19" s="5">
        <v>167.7</v>
      </c>
      <c r="H19" s="5">
        <v>1</v>
      </c>
    </row>
    <row r="20" spans="2:8" x14ac:dyDescent="0.25">
      <c r="B20" s="2" t="s">
        <v>1981</v>
      </c>
      <c r="C20" s="4" t="s">
        <v>140</v>
      </c>
      <c r="D20" s="2" t="s">
        <v>246</v>
      </c>
      <c r="E20" s="2" t="s">
        <v>422</v>
      </c>
      <c r="F20" s="5">
        <v>10000</v>
      </c>
      <c r="G20" s="5">
        <v>150.34</v>
      </c>
      <c r="H20" s="5">
        <v>0.9</v>
      </c>
    </row>
    <row r="21" spans="2:8" x14ac:dyDescent="0.25">
      <c r="B21" s="2" t="s">
        <v>1980</v>
      </c>
      <c r="C21" s="4" t="s">
        <v>140</v>
      </c>
      <c r="D21" s="2" t="s">
        <v>242</v>
      </c>
      <c r="E21" s="2" t="s">
        <v>270</v>
      </c>
      <c r="F21" s="5">
        <v>5900</v>
      </c>
      <c r="G21" s="5">
        <v>150.11000000000001</v>
      </c>
      <c r="H21" s="5">
        <v>0.9</v>
      </c>
    </row>
    <row r="22" spans="2:8" x14ac:dyDescent="0.25">
      <c r="B22" s="2" t="s">
        <v>1979</v>
      </c>
      <c r="C22" s="4" t="s">
        <v>140</v>
      </c>
      <c r="D22" s="2" t="s">
        <v>263</v>
      </c>
      <c r="E22" s="2" t="s">
        <v>421</v>
      </c>
      <c r="F22" s="5">
        <v>2300</v>
      </c>
      <c r="G22" s="5">
        <v>148.52000000000001</v>
      </c>
      <c r="H22" s="5">
        <v>0.89</v>
      </c>
    </row>
    <row r="23" spans="2:8" x14ac:dyDescent="0.25">
      <c r="B23" s="2" t="s">
        <v>1978</v>
      </c>
      <c r="C23" s="4" t="s">
        <v>140</v>
      </c>
      <c r="D23" s="2" t="s">
        <v>423</v>
      </c>
      <c r="E23" s="2" t="s">
        <v>424</v>
      </c>
      <c r="F23" s="5">
        <v>14800</v>
      </c>
      <c r="G23" s="5">
        <v>148.36000000000001</v>
      </c>
      <c r="H23" s="5">
        <v>0.89</v>
      </c>
    </row>
    <row r="24" spans="2:8" x14ac:dyDescent="0.25">
      <c r="B24" s="2" t="s">
        <v>1977</v>
      </c>
      <c r="C24" s="4" t="s">
        <v>140</v>
      </c>
      <c r="D24" s="2" t="s">
        <v>419</v>
      </c>
      <c r="E24" s="2" t="s">
        <v>420</v>
      </c>
      <c r="F24" s="5">
        <v>34894</v>
      </c>
      <c r="G24" s="5">
        <v>140.97</v>
      </c>
      <c r="H24" s="5">
        <v>0.84</v>
      </c>
    </row>
    <row r="25" spans="2:8" x14ac:dyDescent="0.25">
      <c r="B25" s="2" t="s">
        <v>1976</v>
      </c>
      <c r="C25" s="4" t="s">
        <v>140</v>
      </c>
      <c r="D25" s="2" t="s">
        <v>271</v>
      </c>
      <c r="E25" s="2" t="s">
        <v>272</v>
      </c>
      <c r="F25" s="5">
        <v>400</v>
      </c>
      <c r="G25" s="5">
        <v>137.63</v>
      </c>
      <c r="H25" s="5">
        <v>0.82</v>
      </c>
    </row>
    <row r="26" spans="2:8" x14ac:dyDescent="0.25">
      <c r="B26" s="2" t="s">
        <v>1975</v>
      </c>
      <c r="C26" s="4" t="s">
        <v>140</v>
      </c>
      <c r="D26" s="2" t="s">
        <v>220</v>
      </c>
      <c r="E26" s="2" t="s">
        <v>227</v>
      </c>
      <c r="F26" s="5">
        <v>67000</v>
      </c>
      <c r="G26" s="5">
        <v>132.88999999999999</v>
      </c>
      <c r="H26" s="5">
        <v>0.79</v>
      </c>
    </row>
    <row r="27" spans="2:8" x14ac:dyDescent="0.25">
      <c r="B27" s="2" t="s">
        <v>1974</v>
      </c>
      <c r="C27" s="4" t="s">
        <v>140</v>
      </c>
      <c r="D27" s="2" t="s">
        <v>280</v>
      </c>
      <c r="E27" s="2" t="s">
        <v>427</v>
      </c>
      <c r="F27" s="5">
        <v>21000</v>
      </c>
      <c r="G27" s="5">
        <v>109.11</v>
      </c>
      <c r="H27" s="5">
        <v>0.65</v>
      </c>
    </row>
    <row r="28" spans="2:8" x14ac:dyDescent="0.25">
      <c r="B28" s="2" t="s">
        <v>1973</v>
      </c>
      <c r="C28" s="4" t="s">
        <v>140</v>
      </c>
      <c r="D28" s="2" t="s">
        <v>225</v>
      </c>
      <c r="E28" s="2" t="s">
        <v>428</v>
      </c>
      <c r="F28" s="5">
        <v>12800</v>
      </c>
      <c r="G28" s="5">
        <v>108.77</v>
      </c>
      <c r="H28" s="5">
        <v>0.65</v>
      </c>
    </row>
    <row r="29" spans="2:8" x14ac:dyDescent="0.25">
      <c r="B29" s="2" t="s">
        <v>1972</v>
      </c>
      <c r="C29" s="4" t="s">
        <v>140</v>
      </c>
      <c r="D29" s="2" t="s">
        <v>254</v>
      </c>
      <c r="E29" s="2" t="s">
        <v>316</v>
      </c>
      <c r="F29" s="5">
        <v>6500</v>
      </c>
      <c r="G29" s="5">
        <v>108.15</v>
      </c>
      <c r="H29" s="5">
        <v>0.65</v>
      </c>
    </row>
    <row r="30" spans="2:8" x14ac:dyDescent="0.25">
      <c r="B30" s="2" t="s">
        <v>907</v>
      </c>
      <c r="C30" s="4" t="s">
        <v>140</v>
      </c>
      <c r="D30" s="2" t="s">
        <v>406</v>
      </c>
      <c r="E30" s="2" t="s">
        <v>908</v>
      </c>
      <c r="F30" s="5">
        <v>18000</v>
      </c>
      <c r="G30" s="5">
        <v>106.51</v>
      </c>
      <c r="H30" s="5">
        <v>0.64</v>
      </c>
    </row>
    <row r="31" spans="2:8" x14ac:dyDescent="0.25">
      <c r="B31" s="2" t="s">
        <v>1971</v>
      </c>
      <c r="C31" s="4" t="s">
        <v>140</v>
      </c>
      <c r="D31" s="2" t="s">
        <v>248</v>
      </c>
      <c r="E31" s="2" t="s">
        <v>429</v>
      </c>
      <c r="F31" s="5">
        <v>9000</v>
      </c>
      <c r="G31" s="5">
        <v>103.54</v>
      </c>
      <c r="H31" s="5">
        <v>0.62</v>
      </c>
    </row>
    <row r="32" spans="2:8" x14ac:dyDescent="0.25">
      <c r="B32" s="2" t="s">
        <v>1970</v>
      </c>
      <c r="C32" s="4" t="s">
        <v>140</v>
      </c>
      <c r="D32" s="2" t="s">
        <v>229</v>
      </c>
      <c r="E32" s="2" t="s">
        <v>269</v>
      </c>
      <c r="F32" s="5">
        <v>8911</v>
      </c>
      <c r="G32" s="5">
        <v>97.7</v>
      </c>
      <c r="H32" s="5">
        <v>0.57999999999999996</v>
      </c>
    </row>
    <row r="33" spans="2:8" x14ac:dyDescent="0.25">
      <c r="B33" s="2" t="s">
        <v>1969</v>
      </c>
      <c r="C33" s="4" t="s">
        <v>140</v>
      </c>
      <c r="D33" s="2" t="s">
        <v>229</v>
      </c>
      <c r="E33" s="2" t="s">
        <v>425</v>
      </c>
      <c r="F33" s="5">
        <v>2200</v>
      </c>
      <c r="G33" s="5">
        <v>97.62</v>
      </c>
      <c r="H33" s="5">
        <v>0.57999999999999996</v>
      </c>
    </row>
    <row r="34" spans="2:8" x14ac:dyDescent="0.25">
      <c r="B34" s="2" t="s">
        <v>1968</v>
      </c>
      <c r="C34" s="4" t="s">
        <v>140</v>
      </c>
      <c r="D34" s="2" t="s">
        <v>371</v>
      </c>
      <c r="E34" s="2" t="s">
        <v>400</v>
      </c>
      <c r="F34" s="5">
        <v>30000</v>
      </c>
      <c r="G34" s="5">
        <v>95.25</v>
      </c>
      <c r="H34" s="5">
        <v>0.56999999999999995</v>
      </c>
    </row>
    <row r="35" spans="2:8" x14ac:dyDescent="0.25">
      <c r="B35" s="2" t="s">
        <v>1967</v>
      </c>
      <c r="C35" s="4" t="s">
        <v>140</v>
      </c>
      <c r="D35" s="2" t="s">
        <v>292</v>
      </c>
      <c r="E35" s="2" t="s">
        <v>426</v>
      </c>
      <c r="F35" s="5">
        <v>1460</v>
      </c>
      <c r="G35" s="5">
        <v>95.03</v>
      </c>
      <c r="H35" s="5">
        <v>0.56999999999999995</v>
      </c>
    </row>
    <row r="36" spans="2:8" x14ac:dyDescent="0.25">
      <c r="B36" s="2" t="s">
        <v>1966</v>
      </c>
      <c r="C36" s="4" t="s">
        <v>140</v>
      </c>
      <c r="D36" s="2" t="s">
        <v>278</v>
      </c>
      <c r="E36" s="2" t="s">
        <v>279</v>
      </c>
      <c r="F36" s="5">
        <v>2500</v>
      </c>
      <c r="G36" s="5">
        <v>94.82</v>
      </c>
      <c r="H36" s="5">
        <v>0.56999999999999995</v>
      </c>
    </row>
    <row r="37" spans="2:8" x14ac:dyDescent="0.25">
      <c r="B37" s="2" t="s">
        <v>1965</v>
      </c>
      <c r="C37" s="4" t="s">
        <v>140</v>
      </c>
      <c r="D37" s="2" t="s">
        <v>406</v>
      </c>
      <c r="E37" s="2" t="s">
        <v>407</v>
      </c>
      <c r="F37" s="5">
        <v>3500</v>
      </c>
      <c r="G37" s="5">
        <v>87.71</v>
      </c>
      <c r="H37" s="5">
        <v>0.52</v>
      </c>
    </row>
    <row r="38" spans="2:8" x14ac:dyDescent="0.25">
      <c r="B38" s="2" t="s">
        <v>432</v>
      </c>
      <c r="C38" s="4" t="s">
        <v>140</v>
      </c>
      <c r="D38" s="2" t="s">
        <v>332</v>
      </c>
      <c r="E38" s="2" t="s">
        <v>433</v>
      </c>
      <c r="F38" s="5">
        <v>3000</v>
      </c>
      <c r="G38" s="5">
        <v>84.94</v>
      </c>
      <c r="H38" s="5">
        <v>0.51</v>
      </c>
    </row>
    <row r="39" spans="2:8" x14ac:dyDescent="0.25">
      <c r="B39" s="2" t="s">
        <v>1964</v>
      </c>
      <c r="C39" s="4" t="s">
        <v>140</v>
      </c>
      <c r="D39" s="2" t="s">
        <v>220</v>
      </c>
      <c r="E39" s="2" t="s">
        <v>224</v>
      </c>
      <c r="F39" s="5">
        <v>8000</v>
      </c>
      <c r="G39" s="5">
        <v>82.25</v>
      </c>
      <c r="H39" s="5">
        <v>0.49</v>
      </c>
    </row>
    <row r="40" spans="2:8" x14ac:dyDescent="0.25">
      <c r="B40" s="2" t="s">
        <v>1963</v>
      </c>
      <c r="C40" s="4" t="s">
        <v>140</v>
      </c>
      <c r="D40" s="2" t="s">
        <v>258</v>
      </c>
      <c r="E40" s="2" t="s">
        <v>441</v>
      </c>
      <c r="F40" s="5">
        <v>5800</v>
      </c>
      <c r="G40" s="5">
        <v>81.459999999999994</v>
      </c>
      <c r="H40" s="5">
        <v>0.49</v>
      </c>
    </row>
    <row r="41" spans="2:8" x14ac:dyDescent="0.25">
      <c r="B41" s="2" t="s">
        <v>1962</v>
      </c>
      <c r="C41" s="4" t="s">
        <v>140</v>
      </c>
      <c r="D41" s="2" t="s">
        <v>229</v>
      </c>
      <c r="E41" s="2" t="s">
        <v>230</v>
      </c>
      <c r="F41" s="5">
        <v>2200</v>
      </c>
      <c r="G41" s="5">
        <v>81.349999999999994</v>
      </c>
      <c r="H41" s="5">
        <v>0.49</v>
      </c>
    </row>
    <row r="42" spans="2:8" x14ac:dyDescent="0.25">
      <c r="B42" s="2" t="s">
        <v>1961</v>
      </c>
      <c r="C42" s="4" t="s">
        <v>140</v>
      </c>
      <c r="D42" s="2" t="s">
        <v>396</v>
      </c>
      <c r="E42" s="2" t="s">
        <v>430</v>
      </c>
      <c r="F42" s="5">
        <v>1600</v>
      </c>
      <c r="G42" s="5">
        <v>73.94</v>
      </c>
      <c r="H42" s="5">
        <v>0.44</v>
      </c>
    </row>
    <row r="43" spans="2:8" x14ac:dyDescent="0.25">
      <c r="B43" s="2" t="s">
        <v>1960</v>
      </c>
      <c r="C43" s="4" t="s">
        <v>140</v>
      </c>
      <c r="D43" s="2" t="s">
        <v>246</v>
      </c>
      <c r="E43" s="2" t="s">
        <v>431</v>
      </c>
      <c r="F43" s="5">
        <v>1650</v>
      </c>
      <c r="G43" s="5">
        <v>71.66</v>
      </c>
      <c r="H43" s="5">
        <v>0.43</v>
      </c>
    </row>
    <row r="44" spans="2:8" x14ac:dyDescent="0.25">
      <c r="B44" s="2" t="s">
        <v>1959</v>
      </c>
      <c r="C44" s="4" t="s">
        <v>140</v>
      </c>
      <c r="D44" s="2" t="s">
        <v>436</v>
      </c>
      <c r="E44" s="2" t="s">
        <v>437</v>
      </c>
      <c r="F44" s="5">
        <v>3400</v>
      </c>
      <c r="G44" s="5">
        <v>67.11</v>
      </c>
      <c r="H44" s="5">
        <v>0.4</v>
      </c>
    </row>
    <row r="45" spans="2:8" x14ac:dyDescent="0.25">
      <c r="B45" s="2" t="s">
        <v>1958</v>
      </c>
      <c r="C45" s="4" t="s">
        <v>140</v>
      </c>
      <c r="D45" s="2" t="s">
        <v>238</v>
      </c>
      <c r="E45" s="2" t="s">
        <v>260</v>
      </c>
      <c r="F45" s="5">
        <v>20000</v>
      </c>
      <c r="G45" s="5">
        <v>66.989999999999995</v>
      </c>
      <c r="H45" s="5">
        <v>0.4</v>
      </c>
    </row>
    <row r="46" spans="2:8" x14ac:dyDescent="0.25">
      <c r="B46" s="2" t="s">
        <v>1957</v>
      </c>
      <c r="C46" s="4" t="s">
        <v>140</v>
      </c>
      <c r="D46" s="2" t="s">
        <v>434</v>
      </c>
      <c r="E46" s="2" t="s">
        <v>435</v>
      </c>
      <c r="F46" s="5">
        <v>36000</v>
      </c>
      <c r="G46" s="5">
        <v>66.92</v>
      </c>
      <c r="H46" s="5">
        <v>0.4</v>
      </c>
    </row>
    <row r="47" spans="2:8" x14ac:dyDescent="0.25">
      <c r="B47" s="2" t="s">
        <v>1956</v>
      </c>
      <c r="C47" s="4" t="s">
        <v>140</v>
      </c>
      <c r="D47" s="2" t="s">
        <v>254</v>
      </c>
      <c r="E47" s="2" t="s">
        <v>255</v>
      </c>
      <c r="F47" s="5">
        <v>5800</v>
      </c>
      <c r="G47" s="5">
        <v>63.21</v>
      </c>
      <c r="H47" s="5">
        <v>0.38</v>
      </c>
    </row>
    <row r="48" spans="2:8" x14ac:dyDescent="0.25">
      <c r="B48" s="2" t="s">
        <v>1955</v>
      </c>
      <c r="C48" s="4" t="s">
        <v>140</v>
      </c>
      <c r="D48" s="2" t="s">
        <v>445</v>
      </c>
      <c r="E48" s="2" t="s">
        <v>446</v>
      </c>
      <c r="F48" s="5">
        <v>18000</v>
      </c>
      <c r="G48" s="5">
        <v>62.72</v>
      </c>
      <c r="H48" s="5">
        <v>0.37</v>
      </c>
    </row>
    <row r="49" spans="2:8" x14ac:dyDescent="0.25">
      <c r="B49" s="2" t="s">
        <v>1954</v>
      </c>
      <c r="C49" s="4" t="s">
        <v>140</v>
      </c>
      <c r="D49" s="2" t="s">
        <v>248</v>
      </c>
      <c r="E49" s="2" t="s">
        <v>449</v>
      </c>
      <c r="F49" s="5">
        <v>1220</v>
      </c>
      <c r="G49" s="5">
        <v>62.62</v>
      </c>
      <c r="H49" s="5">
        <v>0.37</v>
      </c>
    </row>
    <row r="50" spans="2:8" x14ac:dyDescent="0.25">
      <c r="B50" s="2" t="s">
        <v>1953</v>
      </c>
      <c r="C50" s="4" t="s">
        <v>140</v>
      </c>
      <c r="D50" s="2" t="s">
        <v>229</v>
      </c>
      <c r="E50" s="2" t="s">
        <v>439</v>
      </c>
      <c r="F50" s="5">
        <v>1000</v>
      </c>
      <c r="G50" s="5">
        <v>59.91</v>
      </c>
      <c r="H50" s="5">
        <v>0.36</v>
      </c>
    </row>
    <row r="51" spans="2:8" x14ac:dyDescent="0.25">
      <c r="B51" s="2" t="s">
        <v>1952</v>
      </c>
      <c r="C51" s="4" t="s">
        <v>140</v>
      </c>
      <c r="D51" s="2" t="s">
        <v>220</v>
      </c>
      <c r="E51" s="2" t="s">
        <v>236</v>
      </c>
      <c r="F51" s="5">
        <v>3000</v>
      </c>
      <c r="G51" s="5">
        <v>54.76</v>
      </c>
      <c r="H51" s="5">
        <v>0.33</v>
      </c>
    </row>
    <row r="52" spans="2:8" x14ac:dyDescent="0.25">
      <c r="B52" s="2" t="s">
        <v>1951</v>
      </c>
      <c r="C52" s="4" t="s">
        <v>140</v>
      </c>
      <c r="D52" s="2" t="s">
        <v>280</v>
      </c>
      <c r="E52" s="2" t="s">
        <v>281</v>
      </c>
      <c r="F52" s="5">
        <v>6500</v>
      </c>
      <c r="G52" s="5">
        <v>54.05</v>
      </c>
      <c r="H52" s="5">
        <v>0.32</v>
      </c>
    </row>
    <row r="53" spans="2:8" x14ac:dyDescent="0.25">
      <c r="B53" s="2" t="s">
        <v>1950</v>
      </c>
      <c r="C53" s="4" t="s">
        <v>140</v>
      </c>
      <c r="D53" s="2" t="s">
        <v>290</v>
      </c>
      <c r="E53" s="2" t="s">
        <v>442</v>
      </c>
      <c r="F53" s="5">
        <v>20000</v>
      </c>
      <c r="G53" s="5">
        <v>53.82</v>
      </c>
      <c r="H53" s="5">
        <v>0.32</v>
      </c>
    </row>
    <row r="54" spans="2:8" x14ac:dyDescent="0.25">
      <c r="B54" s="2" t="s">
        <v>1949</v>
      </c>
      <c r="C54" s="4" t="s">
        <v>140</v>
      </c>
      <c r="D54" s="2" t="s">
        <v>246</v>
      </c>
      <c r="E54" s="2" t="s">
        <v>455</v>
      </c>
      <c r="F54" s="5">
        <v>7200</v>
      </c>
      <c r="G54" s="5">
        <v>52.19</v>
      </c>
      <c r="H54" s="5">
        <v>0.31</v>
      </c>
    </row>
    <row r="55" spans="2:8" x14ac:dyDescent="0.25">
      <c r="B55" s="2" t="s">
        <v>1948</v>
      </c>
      <c r="C55" s="4" t="s">
        <v>140</v>
      </c>
      <c r="D55" s="2" t="s">
        <v>229</v>
      </c>
      <c r="E55" s="2" t="s">
        <v>443</v>
      </c>
      <c r="F55" s="5">
        <v>18000</v>
      </c>
      <c r="G55" s="5">
        <v>49.64</v>
      </c>
      <c r="H55" s="5">
        <v>0.3</v>
      </c>
    </row>
    <row r="56" spans="2:8" x14ac:dyDescent="0.25">
      <c r="B56" s="2" t="s">
        <v>1947</v>
      </c>
      <c r="C56" s="4" t="s">
        <v>140</v>
      </c>
      <c r="D56" s="2" t="s">
        <v>238</v>
      </c>
      <c r="E56" s="2" t="s">
        <v>440</v>
      </c>
      <c r="F56" s="5">
        <v>210</v>
      </c>
      <c r="G56" s="5">
        <v>49.49</v>
      </c>
      <c r="H56" s="5">
        <v>0.3</v>
      </c>
    </row>
    <row r="57" spans="2:8" x14ac:dyDescent="0.25">
      <c r="B57" s="2" t="s">
        <v>1946</v>
      </c>
      <c r="C57" s="4" t="s">
        <v>140</v>
      </c>
      <c r="D57" s="2" t="s">
        <v>266</v>
      </c>
      <c r="E57" s="2" t="s">
        <v>267</v>
      </c>
      <c r="F57" s="5">
        <v>5240</v>
      </c>
      <c r="G57" s="5">
        <v>48.7</v>
      </c>
      <c r="H57" s="5">
        <v>0.28999999999999998</v>
      </c>
    </row>
    <row r="58" spans="2:8" x14ac:dyDescent="0.25">
      <c r="B58" s="2" t="s">
        <v>1945</v>
      </c>
      <c r="C58" s="4" t="s">
        <v>140</v>
      </c>
      <c r="D58" s="2" t="s">
        <v>242</v>
      </c>
      <c r="E58" s="2" t="s">
        <v>448</v>
      </c>
      <c r="F58" s="5">
        <v>13000</v>
      </c>
      <c r="G58" s="5">
        <v>46.98</v>
      </c>
      <c r="H58" s="5">
        <v>0.28000000000000003</v>
      </c>
    </row>
    <row r="59" spans="2:8" x14ac:dyDescent="0.25">
      <c r="B59" s="2" t="s">
        <v>450</v>
      </c>
      <c r="C59" s="4" t="s">
        <v>140</v>
      </c>
      <c r="D59" s="2" t="s">
        <v>261</v>
      </c>
      <c r="E59" s="2" t="s">
        <v>451</v>
      </c>
      <c r="F59" s="5">
        <v>18500</v>
      </c>
      <c r="G59" s="5">
        <v>45.93</v>
      </c>
      <c r="H59" s="5">
        <v>0.27</v>
      </c>
    </row>
    <row r="60" spans="2:8" x14ac:dyDescent="0.25">
      <c r="B60" s="2" t="s">
        <v>1944</v>
      </c>
      <c r="C60" s="4" t="s">
        <v>140</v>
      </c>
      <c r="D60" s="2" t="s">
        <v>263</v>
      </c>
      <c r="E60" s="2" t="s">
        <v>452</v>
      </c>
      <c r="F60" s="5">
        <v>1800</v>
      </c>
      <c r="G60" s="5">
        <v>45.59</v>
      </c>
      <c r="H60" s="5">
        <v>0.27</v>
      </c>
    </row>
    <row r="61" spans="2:8" x14ac:dyDescent="0.25">
      <c r="B61" s="2" t="s">
        <v>1943</v>
      </c>
      <c r="C61" s="4" t="s">
        <v>140</v>
      </c>
      <c r="D61" s="2" t="s">
        <v>246</v>
      </c>
      <c r="E61" s="2" t="s">
        <v>325</v>
      </c>
      <c r="F61" s="5">
        <v>5000</v>
      </c>
      <c r="G61" s="5">
        <v>33.79</v>
      </c>
      <c r="H61" s="5">
        <v>0.2</v>
      </c>
    </row>
    <row r="62" spans="2:8" x14ac:dyDescent="0.25">
      <c r="B62" s="3" t="s">
        <v>200</v>
      </c>
      <c r="C62" s="15"/>
      <c r="D62" s="3"/>
      <c r="E62" s="3"/>
      <c r="F62" s="11"/>
      <c r="G62" s="11">
        <f>SUM(G12:G61)</f>
        <v>4874.78</v>
      </c>
      <c r="H62" s="11">
        <f>SUM(H12:H61)</f>
        <v>29.129999999999992</v>
      </c>
    </row>
    <row r="63" spans="2:8" x14ac:dyDescent="0.25">
      <c r="B63" s="31" t="s">
        <v>120</v>
      </c>
      <c r="C63" s="32" t="s">
        <v>121</v>
      </c>
      <c r="D63" s="31" t="s">
        <v>122</v>
      </c>
      <c r="E63" s="31" t="s">
        <v>123</v>
      </c>
      <c r="F63" s="30" t="s">
        <v>124</v>
      </c>
      <c r="G63" s="30" t="s">
        <v>125</v>
      </c>
      <c r="H63" s="30" t="s">
        <v>126</v>
      </c>
    </row>
    <row r="64" spans="2:8" x14ac:dyDescent="0.25">
      <c r="B64" s="3" t="s">
        <v>127</v>
      </c>
    </row>
    <row r="65" spans="2:8" x14ac:dyDescent="0.25">
      <c r="B65" s="3" t="s">
        <v>128</v>
      </c>
    </row>
    <row r="66" spans="2:8" x14ac:dyDescent="0.25">
      <c r="B66" s="3" t="s">
        <v>129</v>
      </c>
    </row>
    <row r="67" spans="2:8" x14ac:dyDescent="0.25">
      <c r="B67" s="2" t="s">
        <v>463</v>
      </c>
      <c r="C67" s="4">
        <v>7.03</v>
      </c>
      <c r="D67" s="2" t="s">
        <v>130</v>
      </c>
      <c r="E67" s="2" t="s">
        <v>464</v>
      </c>
      <c r="F67" s="5">
        <v>1500000</v>
      </c>
      <c r="G67" s="5">
        <v>1515.29</v>
      </c>
      <c r="H67" s="5">
        <v>9.0500000000000007</v>
      </c>
    </row>
    <row r="68" spans="2:8" x14ac:dyDescent="0.25">
      <c r="B68" s="2" t="s">
        <v>933</v>
      </c>
      <c r="C68" s="4">
        <v>7.11</v>
      </c>
      <c r="D68" s="2" t="s">
        <v>130</v>
      </c>
      <c r="E68" s="2" t="s">
        <v>934</v>
      </c>
      <c r="F68" s="5">
        <v>1500000</v>
      </c>
      <c r="G68" s="5">
        <v>1504.2</v>
      </c>
      <c r="H68" s="5">
        <v>8.98</v>
      </c>
    </row>
    <row r="69" spans="2:8" x14ac:dyDescent="0.25">
      <c r="B69" s="2" t="s">
        <v>471</v>
      </c>
      <c r="C69" s="4">
        <v>7.28</v>
      </c>
      <c r="D69" s="2" t="s">
        <v>130</v>
      </c>
      <c r="E69" s="2" t="s">
        <v>472</v>
      </c>
      <c r="F69" s="5">
        <v>1000000</v>
      </c>
      <c r="G69" s="5">
        <v>1009.97</v>
      </c>
      <c r="H69" s="5">
        <v>6.03</v>
      </c>
    </row>
    <row r="70" spans="2:8" x14ac:dyDescent="0.25">
      <c r="B70" s="2" t="s">
        <v>465</v>
      </c>
      <c r="C70" s="4">
        <v>7.02</v>
      </c>
      <c r="D70" s="2" t="s">
        <v>130</v>
      </c>
      <c r="E70" s="2" t="s">
        <v>466</v>
      </c>
      <c r="F70" s="5">
        <v>1000000</v>
      </c>
      <c r="G70" s="5">
        <v>1004.93</v>
      </c>
      <c r="H70" s="5">
        <v>6</v>
      </c>
    </row>
    <row r="71" spans="2:8" x14ac:dyDescent="0.25">
      <c r="B71" s="2" t="s">
        <v>1942</v>
      </c>
      <c r="C71" s="4">
        <v>7.06</v>
      </c>
      <c r="D71" s="2" t="s">
        <v>130</v>
      </c>
      <c r="E71" s="2" t="s">
        <v>1941</v>
      </c>
      <c r="F71" s="5">
        <v>500000</v>
      </c>
      <c r="G71" s="5">
        <v>515.79999999999995</v>
      </c>
      <c r="H71" s="5">
        <v>3.08</v>
      </c>
    </row>
    <row r="72" spans="2:8" x14ac:dyDescent="0.25">
      <c r="B72" s="2" t="s">
        <v>1940</v>
      </c>
      <c r="C72" s="4">
        <v>7.02</v>
      </c>
      <c r="D72" s="2" t="s">
        <v>130</v>
      </c>
      <c r="E72" s="2" t="s">
        <v>1939</v>
      </c>
      <c r="F72" s="5">
        <v>500000</v>
      </c>
      <c r="G72" s="5">
        <v>508.99</v>
      </c>
      <c r="H72" s="5">
        <v>3.04</v>
      </c>
    </row>
    <row r="73" spans="2:8" x14ac:dyDescent="0.25">
      <c r="B73" s="2" t="s">
        <v>1938</v>
      </c>
      <c r="C73" s="4">
        <v>7.36</v>
      </c>
      <c r="D73" s="2" t="s">
        <v>130</v>
      </c>
      <c r="E73" s="2" t="s">
        <v>1937</v>
      </c>
      <c r="F73" s="5">
        <v>350000</v>
      </c>
      <c r="G73" s="5">
        <v>352.89</v>
      </c>
      <c r="H73" s="5">
        <v>2.11</v>
      </c>
    </row>
    <row r="74" spans="2:8" x14ac:dyDescent="0.25">
      <c r="B74" s="3" t="s">
        <v>131</v>
      </c>
      <c r="C74" s="15"/>
      <c r="D74" s="3"/>
      <c r="E74" s="3"/>
      <c r="F74" s="11"/>
      <c r="G74" s="11">
        <f>SUM(G63:G73)</f>
        <v>6412.0700000000006</v>
      </c>
      <c r="H74" s="11">
        <f>SUM(H63:H73)</f>
        <v>38.29</v>
      </c>
    </row>
    <row r="75" spans="2:8" x14ac:dyDescent="0.25">
      <c r="B75" s="3" t="s">
        <v>132</v>
      </c>
    </row>
    <row r="76" spans="2:8" x14ac:dyDescent="0.25">
      <c r="B76" s="2" t="s">
        <v>486</v>
      </c>
      <c r="C76" s="4">
        <v>7.92</v>
      </c>
      <c r="D76" s="2" t="s">
        <v>134</v>
      </c>
      <c r="E76" s="2" t="s">
        <v>487</v>
      </c>
      <c r="F76" s="5">
        <v>100</v>
      </c>
      <c r="G76" s="5">
        <v>995.4</v>
      </c>
      <c r="H76" s="5">
        <v>5.95</v>
      </c>
    </row>
    <row r="77" spans="2:8" x14ac:dyDescent="0.25">
      <c r="B77" s="2" t="s">
        <v>1936</v>
      </c>
      <c r="C77" s="4">
        <v>8.0399999999999991</v>
      </c>
      <c r="D77" s="2" t="s">
        <v>134</v>
      </c>
      <c r="E77" s="2" t="s">
        <v>478</v>
      </c>
      <c r="F77" s="5">
        <v>100</v>
      </c>
      <c r="G77" s="5">
        <v>990.9</v>
      </c>
      <c r="H77" s="5">
        <v>5.92</v>
      </c>
    </row>
    <row r="78" spans="2:8" x14ac:dyDescent="0.25">
      <c r="B78" s="2" t="s">
        <v>1895</v>
      </c>
      <c r="C78" s="4">
        <v>7.95</v>
      </c>
      <c r="D78" s="2" t="s">
        <v>134</v>
      </c>
      <c r="E78" s="2" t="s">
        <v>479</v>
      </c>
      <c r="F78" s="5">
        <v>100</v>
      </c>
      <c r="G78" s="5">
        <v>963.58</v>
      </c>
      <c r="H78" s="5">
        <v>5.76</v>
      </c>
    </row>
    <row r="79" spans="2:8" x14ac:dyDescent="0.25">
      <c r="B79" s="2" t="s">
        <v>1935</v>
      </c>
      <c r="C79" s="4">
        <v>8.43</v>
      </c>
      <c r="D79" s="2" t="s">
        <v>974</v>
      </c>
      <c r="E79" s="2" t="s">
        <v>975</v>
      </c>
      <c r="F79" s="5">
        <v>80</v>
      </c>
      <c r="G79" s="5">
        <v>688.72</v>
      </c>
      <c r="H79" s="5">
        <v>4.1100000000000003</v>
      </c>
    </row>
    <row r="80" spans="2:8" x14ac:dyDescent="0.25">
      <c r="B80" s="2" t="s">
        <v>1934</v>
      </c>
      <c r="C80" s="4">
        <v>8.83</v>
      </c>
      <c r="D80" s="2" t="s">
        <v>482</v>
      </c>
      <c r="E80" s="2" t="s">
        <v>485</v>
      </c>
      <c r="F80" s="5">
        <v>50</v>
      </c>
      <c r="G80" s="5">
        <v>497.86</v>
      </c>
      <c r="H80" s="5">
        <v>2.97</v>
      </c>
    </row>
    <row r="81" spans="2:8" x14ac:dyDescent="0.25">
      <c r="B81" s="3" t="s">
        <v>135</v>
      </c>
      <c r="C81" s="15"/>
      <c r="D81" s="3"/>
      <c r="E81" s="3"/>
      <c r="F81" s="11"/>
      <c r="G81" s="11">
        <f>SUM(G75:G80)</f>
        <v>4136.46</v>
      </c>
      <c r="H81" s="11">
        <f>SUM(H75:H80)</f>
        <v>24.71</v>
      </c>
    </row>
    <row r="82" spans="2:8" x14ac:dyDescent="0.25">
      <c r="B82" s="3" t="s">
        <v>981</v>
      </c>
      <c r="C82" s="15"/>
      <c r="D82" s="3"/>
      <c r="E82" s="3"/>
      <c r="F82" s="11"/>
      <c r="G82" s="11">
        <v>115</v>
      </c>
      <c r="H82" s="11">
        <v>0.69</v>
      </c>
    </row>
    <row r="83" spans="2:8" x14ac:dyDescent="0.25">
      <c r="B83" s="3" t="s">
        <v>142</v>
      </c>
      <c r="C83" s="15"/>
      <c r="D83" s="3"/>
      <c r="E83" s="3"/>
      <c r="F83" s="11"/>
      <c r="G83" s="11">
        <v>15538.31</v>
      </c>
      <c r="H83" s="11">
        <v>92.82</v>
      </c>
    </row>
    <row r="84" spans="2:8" x14ac:dyDescent="0.25">
      <c r="B84" s="3" t="s">
        <v>143</v>
      </c>
      <c r="C84" s="15"/>
      <c r="D84" s="3"/>
      <c r="E84" s="3"/>
      <c r="F84" s="11"/>
      <c r="G84" s="11">
        <v>1204.0262410000014</v>
      </c>
      <c r="H84" s="11">
        <v>7.1800000000000068</v>
      </c>
    </row>
    <row r="85" spans="2:8" x14ac:dyDescent="0.25">
      <c r="B85" s="3" t="s">
        <v>144</v>
      </c>
      <c r="C85" s="15"/>
      <c r="D85" s="3"/>
      <c r="E85" s="3"/>
      <c r="F85" s="11"/>
      <c r="G85" s="11">
        <v>16742.336241000001</v>
      </c>
      <c r="H85" s="11">
        <v>100</v>
      </c>
    </row>
    <row r="86" spans="2:8" x14ac:dyDescent="0.25">
      <c r="B86" s="2" t="s">
        <v>145</v>
      </c>
    </row>
    <row r="87" spans="2:8" x14ac:dyDescent="0.25">
      <c r="B87" s="2" t="s">
        <v>146</v>
      </c>
    </row>
    <row r="88" spans="2:8" x14ac:dyDescent="0.25">
      <c r="B88" s="2" t="s">
        <v>147</v>
      </c>
      <c r="C88" s="4" t="s">
        <v>1395</v>
      </c>
    </row>
    <row r="89" spans="2:8" x14ac:dyDescent="0.25">
      <c r="B89" s="3"/>
    </row>
    <row r="90" spans="2:8" ht="30" x14ac:dyDescent="0.25">
      <c r="B90" s="29" t="s">
        <v>1394</v>
      </c>
      <c r="C90" s="4" t="s">
        <v>149</v>
      </c>
    </row>
    <row r="91" spans="2:8" x14ac:dyDescent="0.25">
      <c r="B91" s="3"/>
    </row>
    <row r="92" spans="2:8" x14ac:dyDescent="0.25">
      <c r="B92" s="3" t="s">
        <v>150</v>
      </c>
      <c r="C92" s="4" t="s">
        <v>149</v>
      </c>
    </row>
    <row r="93" spans="2:8" x14ac:dyDescent="0.25">
      <c r="B93" s="3" t="s">
        <v>151</v>
      </c>
      <c r="C93" s="4" t="s">
        <v>152</v>
      </c>
    </row>
    <row r="94" spans="2:8" x14ac:dyDescent="0.25">
      <c r="B94" s="3" t="s">
        <v>1933</v>
      </c>
      <c r="C94" s="15"/>
    </row>
    <row r="95" spans="2:8" x14ac:dyDescent="0.25">
      <c r="B95" s="3" t="s">
        <v>1932</v>
      </c>
      <c r="C95" s="15"/>
    </row>
    <row r="96" spans="2:8" x14ac:dyDescent="0.25">
      <c r="B96" s="3" t="s">
        <v>1931</v>
      </c>
      <c r="C96" s="15"/>
    </row>
    <row r="97" spans="2:8" x14ac:dyDescent="0.25">
      <c r="B97" s="3" t="s">
        <v>1930</v>
      </c>
      <c r="C97" s="15"/>
    </row>
    <row r="98" spans="2:8" x14ac:dyDescent="0.25">
      <c r="B98" s="3" t="s">
        <v>1929</v>
      </c>
      <c r="C98" s="15"/>
    </row>
    <row r="99" spans="2:8" x14ac:dyDescent="0.25">
      <c r="B99" s="2" t="s">
        <v>153</v>
      </c>
    </row>
    <row r="101" spans="2:8" x14ac:dyDescent="0.25">
      <c r="B101" s="105"/>
      <c r="C101" s="6" t="s">
        <v>1383</v>
      </c>
    </row>
    <row r="102" spans="2:8" ht="30" x14ac:dyDescent="0.25">
      <c r="B102" s="105" t="s">
        <v>1382</v>
      </c>
      <c r="C102" s="8" t="s">
        <v>26</v>
      </c>
    </row>
    <row r="103" spans="2:8" x14ac:dyDescent="0.25">
      <c r="B103" s="105" t="s">
        <v>1381</v>
      </c>
      <c r="C103" s="6"/>
    </row>
    <row r="104" spans="2:8" x14ac:dyDescent="0.25">
      <c r="B104" s="105"/>
      <c r="C104" s="6"/>
    </row>
    <row r="105" spans="2:8" x14ac:dyDescent="0.25">
      <c r="B105" s="105" t="s">
        <v>1380</v>
      </c>
      <c r="C105" s="27">
        <v>7.5800000000000006E-2</v>
      </c>
    </row>
    <row r="106" spans="2:8" x14ac:dyDescent="0.25">
      <c r="B106" s="105"/>
      <c r="C106" s="6"/>
    </row>
    <row r="107" spans="2:8" x14ac:dyDescent="0.25">
      <c r="B107" s="105" t="s">
        <v>1379</v>
      </c>
      <c r="C107" s="6" t="s">
        <v>1928</v>
      </c>
    </row>
    <row r="108" spans="2:8" x14ac:dyDescent="0.25">
      <c r="B108" s="105" t="s">
        <v>1378</v>
      </c>
      <c r="C108" s="6" t="s">
        <v>1927</v>
      </c>
    </row>
    <row r="109" spans="2:8" x14ac:dyDescent="0.25">
      <c r="B109" s="105"/>
      <c r="C109" s="6"/>
    </row>
    <row r="110" spans="2:8" x14ac:dyDescent="0.25">
      <c r="B110" s="105" t="s">
        <v>1376</v>
      </c>
      <c r="C110" s="6" t="s">
        <v>148</v>
      </c>
    </row>
    <row r="111" spans="2:8" x14ac:dyDescent="0.25">
      <c r="B111" s="217" t="s">
        <v>1375</v>
      </c>
      <c r="C111" s="217"/>
    </row>
    <row r="112" spans="2:8" s="24" customFormat="1" x14ac:dyDescent="0.25">
      <c r="F112" s="25"/>
      <c r="G112" s="25"/>
      <c r="H112" s="25"/>
    </row>
    <row r="113" spans="2:8" s="24" customFormat="1" x14ac:dyDescent="0.25">
      <c r="B113" s="213" t="s">
        <v>1593</v>
      </c>
      <c r="C113" s="213"/>
      <c r="D113" s="213"/>
      <c r="E113" s="213"/>
      <c r="F113" s="213"/>
      <c r="G113" s="25"/>
      <c r="H113" s="25"/>
    </row>
    <row r="114" spans="2:8" s="24" customFormat="1" x14ac:dyDescent="0.25">
      <c r="B114" s="213"/>
      <c r="C114" s="213"/>
      <c r="D114" s="213"/>
      <c r="E114" s="213"/>
      <c r="F114" s="213"/>
      <c r="G114" s="25"/>
      <c r="H114" s="25"/>
    </row>
    <row r="115" spans="2:8" s="24" customFormat="1" x14ac:dyDescent="0.25">
      <c r="B115" s="213"/>
      <c r="C115" s="213"/>
      <c r="D115" s="213"/>
      <c r="E115" s="213"/>
      <c r="F115" s="213"/>
      <c r="G115" s="25"/>
      <c r="H115" s="25"/>
    </row>
    <row r="116" spans="2:8" s="24" customFormat="1" x14ac:dyDescent="0.25">
      <c r="B116" s="213"/>
      <c r="C116" s="213"/>
      <c r="D116" s="213"/>
      <c r="E116" s="213"/>
      <c r="F116" s="213"/>
      <c r="G116" s="25"/>
      <c r="H116" s="25"/>
    </row>
    <row r="117" spans="2:8" s="24" customFormat="1" x14ac:dyDescent="0.25">
      <c r="B117" s="213"/>
      <c r="C117" s="213"/>
      <c r="D117" s="213"/>
      <c r="E117" s="213"/>
      <c r="F117" s="213"/>
      <c r="G117" s="25"/>
      <c r="H117" s="25"/>
    </row>
    <row r="118" spans="2:8" s="24" customFormat="1" x14ac:dyDescent="0.25">
      <c r="C118" s="46"/>
      <c r="F118" s="25"/>
      <c r="G118" s="25"/>
      <c r="H118" s="25"/>
    </row>
    <row r="119" spans="2:8" x14ac:dyDescent="0.25">
      <c r="B119" s="105" t="s">
        <v>154</v>
      </c>
      <c r="C119" s="6"/>
      <c r="D119" s="105"/>
    </row>
    <row r="120" spans="2:8" ht="30" x14ac:dyDescent="0.25">
      <c r="B120" s="7" t="s">
        <v>155</v>
      </c>
      <c r="C120" s="8" t="s">
        <v>156</v>
      </c>
      <c r="D120" s="7" t="s">
        <v>157</v>
      </c>
    </row>
    <row r="121" spans="2:8" x14ac:dyDescent="0.25">
      <c r="B121" s="105" t="s">
        <v>149</v>
      </c>
      <c r="C121" s="6" t="s">
        <v>149</v>
      </c>
      <c r="D121" s="105" t="s">
        <v>149</v>
      </c>
    </row>
    <row r="123" spans="2:8" x14ac:dyDescent="0.25">
      <c r="B123" s="13" t="s">
        <v>158</v>
      </c>
      <c r="C123" s="23">
        <v>45322</v>
      </c>
      <c r="D123" s="105"/>
      <c r="E123" s="16"/>
      <c r="F123" s="22"/>
    </row>
    <row r="124" spans="2:8" x14ac:dyDescent="0.25">
      <c r="B124" s="13" t="s">
        <v>159</v>
      </c>
      <c r="C124" s="14" t="s">
        <v>160</v>
      </c>
      <c r="D124" s="13" t="s">
        <v>161</v>
      </c>
      <c r="E124" s="17" t="s">
        <v>162</v>
      </c>
      <c r="F124" s="12" t="s">
        <v>163</v>
      </c>
      <c r="G124" s="11"/>
    </row>
    <row r="125" spans="2:8" x14ac:dyDescent="0.25">
      <c r="B125" s="20" t="s">
        <v>149</v>
      </c>
      <c r="C125" s="21" t="s">
        <v>149</v>
      </c>
      <c r="D125" s="20" t="s">
        <v>149</v>
      </c>
      <c r="E125" s="19" t="s">
        <v>149</v>
      </c>
      <c r="F125" s="18" t="s">
        <v>149</v>
      </c>
    </row>
    <row r="128" spans="2:8" x14ac:dyDescent="0.25">
      <c r="B128" s="3" t="s">
        <v>164</v>
      </c>
    </row>
    <row r="129" spans="2:4" x14ac:dyDescent="0.25">
      <c r="B129" s="3"/>
    </row>
    <row r="130" spans="2:4" x14ac:dyDescent="0.25">
      <c r="B130" s="3" t="s">
        <v>165</v>
      </c>
    </row>
    <row r="131" spans="2:4" x14ac:dyDescent="0.25">
      <c r="B131" s="13" t="s">
        <v>166</v>
      </c>
      <c r="C131" s="14" t="s">
        <v>167</v>
      </c>
      <c r="D131" s="3"/>
    </row>
    <row r="132" spans="2:4" x14ac:dyDescent="0.25">
      <c r="B132" s="105" t="s">
        <v>149</v>
      </c>
      <c r="C132" s="6" t="s">
        <v>149</v>
      </c>
    </row>
    <row r="134" spans="2:4" x14ac:dyDescent="0.25">
      <c r="B134" s="13" t="s">
        <v>168</v>
      </c>
      <c r="C134" s="14" t="s">
        <v>167</v>
      </c>
    </row>
    <row r="135" spans="2:4" x14ac:dyDescent="0.25">
      <c r="B135" s="105" t="s">
        <v>149</v>
      </c>
      <c r="C135" s="6" t="s">
        <v>149</v>
      </c>
    </row>
    <row r="137" spans="2:4" x14ac:dyDescent="0.25">
      <c r="B137" s="13" t="s">
        <v>149</v>
      </c>
      <c r="C137" s="14" t="s">
        <v>149</v>
      </c>
    </row>
    <row r="138" spans="2:4" x14ac:dyDescent="0.25">
      <c r="B138" s="105" t="s">
        <v>149</v>
      </c>
      <c r="C138" s="6" t="s">
        <v>149</v>
      </c>
    </row>
    <row r="140" spans="2:4" x14ac:dyDescent="0.25">
      <c r="B140" s="17" t="s">
        <v>169</v>
      </c>
      <c r="C140" s="14" t="s">
        <v>170</v>
      </c>
    </row>
    <row r="141" spans="2:4" x14ac:dyDescent="0.25">
      <c r="B141" s="16" t="s">
        <v>149</v>
      </c>
      <c r="C141" s="6" t="s">
        <v>149</v>
      </c>
    </row>
    <row r="143" spans="2:4" x14ac:dyDescent="0.25">
      <c r="B143" s="13" t="s">
        <v>171</v>
      </c>
      <c r="C143" s="14" t="s">
        <v>149</v>
      </c>
    </row>
    <row r="145" spans="2:7" x14ac:dyDescent="0.25">
      <c r="B145" s="13" t="s">
        <v>172</v>
      </c>
      <c r="C145" s="23">
        <v>45322</v>
      </c>
      <c r="D145" s="105"/>
      <c r="E145" s="16"/>
      <c r="F145" s="22"/>
    </row>
    <row r="146" spans="2:7" x14ac:dyDescent="0.25">
      <c r="B146" s="13" t="s">
        <v>159</v>
      </c>
      <c r="C146" s="14" t="s">
        <v>160</v>
      </c>
      <c r="D146" s="13" t="s">
        <v>161</v>
      </c>
      <c r="E146" s="17" t="s">
        <v>162</v>
      </c>
      <c r="F146" s="12" t="s">
        <v>163</v>
      </c>
      <c r="G146" s="11"/>
    </row>
    <row r="147" spans="2:7" x14ac:dyDescent="0.25">
      <c r="B147" s="20" t="s">
        <v>149</v>
      </c>
      <c r="C147" s="21" t="s">
        <v>149</v>
      </c>
      <c r="D147" s="20" t="s">
        <v>149</v>
      </c>
      <c r="E147" s="19" t="s">
        <v>149</v>
      </c>
      <c r="F147" s="18" t="s">
        <v>149</v>
      </c>
    </row>
    <row r="148" spans="2:7" x14ac:dyDescent="0.25">
      <c r="B148" s="3" t="s">
        <v>164</v>
      </c>
    </row>
    <row r="149" spans="2:7" x14ac:dyDescent="0.25">
      <c r="B149" s="3"/>
    </row>
    <row r="150" spans="2:7" x14ac:dyDescent="0.25">
      <c r="B150" s="3" t="s">
        <v>165</v>
      </c>
    </row>
    <row r="151" spans="2:7" x14ac:dyDescent="0.25">
      <c r="B151" s="13" t="s">
        <v>166</v>
      </c>
      <c r="C151" s="14" t="s">
        <v>167</v>
      </c>
      <c r="D151" s="3"/>
    </row>
    <row r="152" spans="2:7" x14ac:dyDescent="0.25">
      <c r="B152" s="105" t="s">
        <v>149</v>
      </c>
      <c r="C152" s="6" t="s">
        <v>149</v>
      </c>
    </row>
    <row r="154" spans="2:7" x14ac:dyDescent="0.25">
      <c r="B154" s="13" t="s">
        <v>168</v>
      </c>
      <c r="C154" s="14" t="s">
        <v>167</v>
      </c>
    </row>
    <row r="155" spans="2:7" x14ac:dyDescent="0.25">
      <c r="B155" s="105" t="s">
        <v>149</v>
      </c>
      <c r="C155" s="6" t="s">
        <v>149</v>
      </c>
    </row>
    <row r="157" spans="2:7" x14ac:dyDescent="0.25">
      <c r="B157" s="13" t="s">
        <v>149</v>
      </c>
      <c r="C157" s="14" t="s">
        <v>149</v>
      </c>
    </row>
    <row r="158" spans="2:7" x14ac:dyDescent="0.25">
      <c r="B158" s="105" t="s">
        <v>149</v>
      </c>
      <c r="C158" s="6" t="s">
        <v>149</v>
      </c>
    </row>
    <row r="160" spans="2:7" x14ac:dyDescent="0.25">
      <c r="B160" s="17" t="s">
        <v>169</v>
      </c>
      <c r="C160" s="14" t="s">
        <v>170</v>
      </c>
    </row>
    <row r="161" spans="2:80" x14ac:dyDescent="0.25">
      <c r="B161" s="16" t="s">
        <v>149</v>
      </c>
      <c r="C161" s="6" t="s">
        <v>149</v>
      </c>
    </row>
    <row r="163" spans="2:80" x14ac:dyDescent="0.25">
      <c r="B163" s="13" t="s">
        <v>171</v>
      </c>
      <c r="C163" s="14" t="s">
        <v>149</v>
      </c>
    </row>
    <row r="166" spans="2:80" x14ac:dyDescent="0.25">
      <c r="B166" s="3" t="s">
        <v>173</v>
      </c>
    </row>
    <row r="168" spans="2:80" x14ac:dyDescent="0.25">
      <c r="B168" s="13" t="s">
        <v>159</v>
      </c>
      <c r="C168" s="14" t="s">
        <v>174</v>
      </c>
      <c r="D168" s="13" t="s">
        <v>175</v>
      </c>
      <c r="E168" s="13" t="s">
        <v>176</v>
      </c>
      <c r="F168" s="11"/>
    </row>
    <row r="169" spans="2:80" x14ac:dyDescent="0.25">
      <c r="B169" s="105" t="s">
        <v>149</v>
      </c>
      <c r="C169" s="6" t="s">
        <v>149</v>
      </c>
      <c r="D169" s="105" t="s">
        <v>149</v>
      </c>
      <c r="E169" s="105" t="s">
        <v>149</v>
      </c>
    </row>
    <row r="172" spans="2:80" x14ac:dyDescent="0.25">
      <c r="B172" s="3" t="s">
        <v>177</v>
      </c>
      <c r="C172" s="15" t="s">
        <v>149</v>
      </c>
      <c r="D172" s="3"/>
      <c r="E172" s="3"/>
      <c r="F172" s="11"/>
      <c r="G172" s="11"/>
      <c r="H172" s="11"/>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row>
    <row r="174" spans="2:80" x14ac:dyDescent="0.25">
      <c r="B174" s="3" t="s">
        <v>178</v>
      </c>
    </row>
    <row r="176" spans="2:80" x14ac:dyDescent="0.25">
      <c r="B176" s="13" t="s">
        <v>179</v>
      </c>
      <c r="C176" s="14" t="s">
        <v>167</v>
      </c>
      <c r="D176" s="3"/>
    </row>
    <row r="177" spans="2:7" x14ac:dyDescent="0.25">
      <c r="B177" s="105" t="s">
        <v>149</v>
      </c>
      <c r="C177" s="6" t="s">
        <v>149</v>
      </c>
    </row>
    <row r="180" spans="2:7" x14ac:dyDescent="0.25">
      <c r="B180" s="13" t="s">
        <v>180</v>
      </c>
      <c r="C180" s="14" t="s">
        <v>181</v>
      </c>
      <c r="D180" s="3"/>
    </row>
    <row r="181" spans="2:7" x14ac:dyDescent="0.25">
      <c r="B181" s="105" t="s">
        <v>149</v>
      </c>
      <c r="C181" s="6" t="s">
        <v>149</v>
      </c>
    </row>
    <row r="184" spans="2:7" x14ac:dyDescent="0.25">
      <c r="B184" s="3" t="s">
        <v>182</v>
      </c>
    </row>
    <row r="187" spans="2:7" x14ac:dyDescent="0.25">
      <c r="B187" s="3" t="s">
        <v>183</v>
      </c>
    </row>
    <row r="189" spans="2:7" x14ac:dyDescent="0.25">
      <c r="B189" s="13" t="s">
        <v>159</v>
      </c>
      <c r="C189" s="14" t="s">
        <v>184</v>
      </c>
      <c r="D189" s="13" t="s">
        <v>174</v>
      </c>
      <c r="E189" s="13" t="s">
        <v>175</v>
      </c>
      <c r="F189" s="12" t="s">
        <v>176</v>
      </c>
      <c r="G189" s="11"/>
    </row>
    <row r="190" spans="2:7" x14ac:dyDescent="0.25">
      <c r="B190" s="105" t="s">
        <v>149</v>
      </c>
      <c r="C190" s="6" t="s">
        <v>149</v>
      </c>
      <c r="D190" s="105" t="s">
        <v>149</v>
      </c>
      <c r="E190" s="105" t="s">
        <v>149</v>
      </c>
      <c r="F190" s="10" t="s">
        <v>149</v>
      </c>
    </row>
    <row r="193" spans="2:80" x14ac:dyDescent="0.25">
      <c r="B193" s="3" t="s">
        <v>177</v>
      </c>
      <c r="C193" s="15" t="s">
        <v>149</v>
      </c>
      <c r="D193" s="3"/>
      <c r="E193" s="3"/>
      <c r="F193" s="11"/>
      <c r="G193" s="11"/>
      <c r="H193" s="11"/>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row>
    <row r="195" spans="2:80" x14ac:dyDescent="0.25">
      <c r="B195" s="3" t="s">
        <v>178</v>
      </c>
    </row>
    <row r="197" spans="2:80" x14ac:dyDescent="0.25">
      <c r="B197" s="13" t="s">
        <v>179</v>
      </c>
      <c r="C197" s="14" t="s">
        <v>167</v>
      </c>
      <c r="D197" s="3"/>
    </row>
    <row r="198" spans="2:80" x14ac:dyDescent="0.25">
      <c r="B198" s="105" t="s">
        <v>149</v>
      </c>
      <c r="C198" s="6" t="s">
        <v>149</v>
      </c>
    </row>
    <row r="201" spans="2:80" x14ac:dyDescent="0.25">
      <c r="B201" s="13" t="s">
        <v>180</v>
      </c>
      <c r="C201" s="14" t="s">
        <v>181</v>
      </c>
      <c r="D201" s="3"/>
    </row>
    <row r="202" spans="2:80" x14ac:dyDescent="0.25">
      <c r="B202" s="105" t="s">
        <v>149</v>
      </c>
      <c r="C202" s="6" t="s">
        <v>149</v>
      </c>
    </row>
    <row r="205" spans="2:80" x14ac:dyDescent="0.25">
      <c r="B205" s="3" t="s">
        <v>182</v>
      </c>
    </row>
    <row r="208" spans="2:80" x14ac:dyDescent="0.25">
      <c r="B208" s="3" t="s">
        <v>185</v>
      </c>
    </row>
    <row r="209" spans="2:7" x14ac:dyDescent="0.25">
      <c r="B209" s="13" t="s">
        <v>159</v>
      </c>
      <c r="C209" s="14" t="s">
        <v>186</v>
      </c>
      <c r="D209" s="13" t="s">
        <v>187</v>
      </c>
      <c r="E209" s="13" t="s">
        <v>188</v>
      </c>
      <c r="F209" s="12" t="s">
        <v>189</v>
      </c>
      <c r="G209" s="11"/>
    </row>
    <row r="210" spans="2:7" x14ac:dyDescent="0.25">
      <c r="B210" s="105" t="s">
        <v>149</v>
      </c>
      <c r="C210" s="6" t="s">
        <v>149</v>
      </c>
      <c r="D210" s="105" t="s">
        <v>149</v>
      </c>
      <c r="E210" s="105" t="s">
        <v>149</v>
      </c>
      <c r="F210" s="10" t="s">
        <v>149</v>
      </c>
    </row>
    <row r="211" spans="2:7" x14ac:dyDescent="0.25">
      <c r="B211" s="2" t="s">
        <v>190</v>
      </c>
    </row>
  </sheetData>
  <mergeCells count="5">
    <mergeCell ref="B1:E1"/>
    <mergeCell ref="C3:C6"/>
    <mergeCell ref="D3:D6"/>
    <mergeCell ref="B111:C111"/>
    <mergeCell ref="B113:F117"/>
  </mergeCells>
  <hyperlinks>
    <hyperlink ref="A1" location="Index!A1" display="Index" xr:uid="{666CC508-6EA5-41A0-BC1E-319D7BB678BF}"/>
  </hyperlinks>
  <pageMargins left="0.7" right="0.7" top="0.75" bottom="0.75" header="0.3" footer="0.3"/>
  <pageSetup orientation="portrait"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61E52-DBB7-420B-A1EC-C7133804C857}">
  <dimension ref="A1:CB156"/>
  <sheetViews>
    <sheetView workbookViewId="0">
      <selection activeCell="C16" sqref="C16"/>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24</v>
      </c>
      <c r="C1" s="206"/>
      <c r="D1" s="206"/>
      <c r="E1" s="206"/>
    </row>
    <row r="3" spans="1:5" x14ac:dyDescent="0.25">
      <c r="B3" s="87" t="s">
        <v>2011</v>
      </c>
      <c r="C3" s="235"/>
      <c r="D3" s="238"/>
    </row>
    <row r="4" spans="1:5" ht="30" x14ac:dyDescent="0.25">
      <c r="B4" s="86" t="s">
        <v>2010</v>
      </c>
      <c r="C4" s="236"/>
      <c r="D4" s="239"/>
    </row>
    <row r="5" spans="1:5" x14ac:dyDescent="0.25">
      <c r="B5" s="86" t="s">
        <v>115</v>
      </c>
      <c r="C5" s="236"/>
      <c r="D5" s="239"/>
    </row>
    <row r="6" spans="1:5" x14ac:dyDescent="0.25">
      <c r="B6" s="86" t="s">
        <v>2009</v>
      </c>
      <c r="C6" s="236"/>
      <c r="D6" s="239"/>
    </row>
    <row r="7" spans="1:5" ht="15.75" thickBot="1" x14ac:dyDescent="0.3">
      <c r="B7" s="86" t="s">
        <v>2008</v>
      </c>
      <c r="C7" s="237"/>
      <c r="D7" s="240"/>
    </row>
    <row r="8" spans="1:5" x14ac:dyDescent="0.25">
      <c r="B8" s="19" t="s">
        <v>116</v>
      </c>
      <c r="C8" s="85" t="s">
        <v>117</v>
      </c>
      <c r="D8" s="84" t="s">
        <v>118</v>
      </c>
    </row>
    <row r="9" spans="1:5" x14ac:dyDescent="0.25">
      <c r="C9" s="69"/>
      <c r="D9" s="69"/>
    </row>
    <row r="10" spans="1:5" x14ac:dyDescent="0.25">
      <c r="B10" s="208"/>
      <c r="C10" s="208"/>
      <c r="D10" s="208"/>
      <c r="E10" s="208"/>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35" t="s">
        <v>1577</v>
      </c>
      <c r="C14" s="34" t="s">
        <v>2007</v>
      </c>
      <c r="D14" s="33"/>
      <c r="E14" s="33"/>
    </row>
    <row r="15" spans="1:5" x14ac:dyDescent="0.25">
      <c r="B15" s="35" t="s">
        <v>1575</v>
      </c>
      <c r="C15" s="34"/>
      <c r="D15" s="33"/>
      <c r="E15" s="33"/>
    </row>
    <row r="16" spans="1:5" x14ac:dyDescent="0.25">
      <c r="B16" s="35" t="s">
        <v>1574</v>
      </c>
      <c r="C16" s="34"/>
      <c r="D16" s="33"/>
      <c r="E16" s="33"/>
    </row>
    <row r="17" spans="2:8" x14ac:dyDescent="0.25">
      <c r="B17" s="13" t="s">
        <v>1573</v>
      </c>
      <c r="C17" s="108"/>
      <c r="D17" s="107"/>
      <c r="E17" s="107"/>
    </row>
    <row r="20" spans="2:8" x14ac:dyDescent="0.25">
      <c r="B20" s="2" t="s">
        <v>119</v>
      </c>
    </row>
    <row r="22" spans="2:8" x14ac:dyDescent="0.25">
      <c r="B22" s="31" t="s">
        <v>120</v>
      </c>
      <c r="C22" s="32" t="s">
        <v>2006</v>
      </c>
      <c r="D22" s="31" t="s">
        <v>122</v>
      </c>
      <c r="E22" s="31" t="s">
        <v>123</v>
      </c>
      <c r="F22" s="30" t="s">
        <v>124</v>
      </c>
      <c r="G22" s="30" t="s">
        <v>125</v>
      </c>
      <c r="H22" s="30" t="s">
        <v>126</v>
      </c>
    </row>
    <row r="23" spans="2:8" x14ac:dyDescent="0.25">
      <c r="B23" s="3" t="s">
        <v>127</v>
      </c>
    </row>
    <row r="24" spans="2:8" x14ac:dyDescent="0.25">
      <c r="B24" s="3" t="s">
        <v>2005</v>
      </c>
    </row>
    <row r="25" spans="2:8" x14ac:dyDescent="0.25">
      <c r="B25" s="2" t="s">
        <v>2004</v>
      </c>
      <c r="C25" s="4">
        <v>6.8</v>
      </c>
      <c r="D25" s="2" t="s">
        <v>130</v>
      </c>
      <c r="E25" s="2" t="s">
        <v>2003</v>
      </c>
      <c r="F25" s="5">
        <v>5000000</v>
      </c>
      <c r="G25" s="5">
        <v>4993.49</v>
      </c>
      <c r="H25" s="5">
        <v>1.1000000000000001</v>
      </c>
    </row>
    <row r="26" spans="2:8" x14ac:dyDescent="0.25">
      <c r="B26" s="2" t="s">
        <v>2002</v>
      </c>
      <c r="C26" s="4">
        <v>6.81</v>
      </c>
      <c r="D26" s="2" t="s">
        <v>130</v>
      </c>
      <c r="E26" s="2" t="s">
        <v>2001</v>
      </c>
      <c r="F26" s="5">
        <v>5000000</v>
      </c>
      <c r="G26" s="5">
        <v>4980.49</v>
      </c>
      <c r="H26" s="5">
        <v>1.1000000000000001</v>
      </c>
    </row>
    <row r="27" spans="2:8" x14ac:dyDescent="0.25">
      <c r="B27" s="3" t="s">
        <v>139</v>
      </c>
      <c r="C27" s="15"/>
      <c r="D27" s="3"/>
      <c r="E27" s="3"/>
      <c r="F27" s="11"/>
      <c r="G27" s="11">
        <f>SUM(G22:G26)</f>
        <v>9973.98</v>
      </c>
      <c r="H27" s="11">
        <f>SUM(H22:H26)</f>
        <v>2.2000000000000002</v>
      </c>
    </row>
    <row r="28" spans="2:8" x14ac:dyDescent="0.25">
      <c r="B28" s="3" t="s">
        <v>981</v>
      </c>
      <c r="C28" s="15"/>
      <c r="D28" s="3"/>
      <c r="E28" s="3"/>
      <c r="F28" s="11"/>
      <c r="G28" s="11">
        <v>128196</v>
      </c>
      <c r="H28" s="11">
        <v>28.24</v>
      </c>
    </row>
    <row r="29" spans="2:8" x14ac:dyDescent="0.25">
      <c r="B29" s="3" t="s">
        <v>2000</v>
      </c>
      <c r="C29" s="15"/>
      <c r="D29" s="3"/>
      <c r="E29" s="3"/>
      <c r="F29" s="11"/>
      <c r="G29" s="11">
        <v>315837.42</v>
      </c>
      <c r="H29" s="11">
        <v>69.58</v>
      </c>
    </row>
    <row r="30" spans="2:8" x14ac:dyDescent="0.25">
      <c r="B30" s="3" t="s">
        <v>142</v>
      </c>
      <c r="C30" s="15"/>
      <c r="D30" s="3"/>
      <c r="E30" s="3"/>
      <c r="F30" s="11"/>
      <c r="G30" s="11">
        <v>454007.39999999997</v>
      </c>
      <c r="H30" s="11">
        <v>100.02</v>
      </c>
    </row>
    <row r="31" spans="2:8" x14ac:dyDescent="0.25">
      <c r="B31" s="3" t="s">
        <v>143</v>
      </c>
      <c r="C31" s="15"/>
      <c r="D31" s="3"/>
      <c r="E31" s="3"/>
      <c r="F31" s="11"/>
      <c r="G31" s="11">
        <v>-100.69613846998618</v>
      </c>
      <c r="H31" s="11">
        <v>-1.9999999999996021E-2</v>
      </c>
    </row>
    <row r="32" spans="2:8" x14ac:dyDescent="0.25">
      <c r="B32" s="3" t="s">
        <v>144</v>
      </c>
      <c r="C32" s="15"/>
      <c r="D32" s="3"/>
      <c r="E32" s="3"/>
      <c r="F32" s="11"/>
      <c r="G32" s="11">
        <v>453906.70386153</v>
      </c>
      <c r="H32" s="11">
        <v>100</v>
      </c>
    </row>
    <row r="33" spans="2:3" x14ac:dyDescent="0.25">
      <c r="B33" s="2" t="s">
        <v>145</v>
      </c>
    </row>
    <row r="34" spans="2:3" x14ac:dyDescent="0.25">
      <c r="B34" s="2" t="s">
        <v>146</v>
      </c>
    </row>
    <row r="35" spans="2:3" x14ac:dyDescent="0.25">
      <c r="B35" s="2" t="s">
        <v>147</v>
      </c>
      <c r="C35" s="4" t="s">
        <v>1395</v>
      </c>
    </row>
    <row r="36" spans="2:3" x14ac:dyDescent="0.25">
      <c r="B36" s="3" t="s">
        <v>1999</v>
      </c>
    </row>
    <row r="37" spans="2:3" ht="30" x14ac:dyDescent="0.25">
      <c r="B37" s="29" t="s">
        <v>1394</v>
      </c>
      <c r="C37" s="4" t="s">
        <v>149</v>
      </c>
    </row>
    <row r="38" spans="2:3" x14ac:dyDescent="0.25">
      <c r="B38" s="3"/>
    </row>
    <row r="39" spans="2:3" x14ac:dyDescent="0.25">
      <c r="B39" s="3" t="s">
        <v>150</v>
      </c>
      <c r="C39" s="4" t="s">
        <v>149</v>
      </c>
    </row>
    <row r="40" spans="2:3" x14ac:dyDescent="0.25">
      <c r="B40" s="3" t="s">
        <v>151</v>
      </c>
      <c r="C40" s="4" t="s">
        <v>152</v>
      </c>
    </row>
    <row r="41" spans="2:3" x14ac:dyDescent="0.25">
      <c r="B41" s="3" t="s">
        <v>1998</v>
      </c>
      <c r="C41" s="15"/>
    </row>
    <row r="42" spans="2:3" x14ac:dyDescent="0.25">
      <c r="B42" s="3" t="s">
        <v>1997</v>
      </c>
      <c r="C42" s="15"/>
    </row>
    <row r="43" spans="2:3" x14ac:dyDescent="0.25">
      <c r="B43" s="3" t="s">
        <v>1996</v>
      </c>
      <c r="C43" s="15"/>
    </row>
    <row r="44" spans="2:3" x14ac:dyDescent="0.25">
      <c r="B44" s="3" t="s">
        <v>1995</v>
      </c>
      <c r="C44" s="15"/>
    </row>
    <row r="45" spans="2:3" x14ac:dyDescent="0.25">
      <c r="B45" s="3" t="s">
        <v>1994</v>
      </c>
      <c r="C45" s="15"/>
    </row>
    <row r="46" spans="2:3" x14ac:dyDescent="0.25">
      <c r="B46" s="3" t="s">
        <v>1993</v>
      </c>
      <c r="C46" s="15"/>
    </row>
    <row r="47" spans="2:3" x14ac:dyDescent="0.25">
      <c r="B47" s="3" t="s">
        <v>1992</v>
      </c>
      <c r="C47" s="15"/>
    </row>
    <row r="48" spans="2:3" x14ac:dyDescent="0.25">
      <c r="B48" s="3" t="s">
        <v>1991</v>
      </c>
      <c r="C48" s="15"/>
    </row>
    <row r="49" spans="2:4" x14ac:dyDescent="0.25">
      <c r="B49" s="3" t="s">
        <v>1990</v>
      </c>
      <c r="C49" s="15"/>
    </row>
    <row r="50" spans="2:4" x14ac:dyDescent="0.25">
      <c r="B50" s="28" t="s">
        <v>1384</v>
      </c>
    </row>
    <row r="52" spans="2:4" x14ac:dyDescent="0.25">
      <c r="B52" s="105"/>
      <c r="C52" s="6" t="s">
        <v>1383</v>
      </c>
    </row>
    <row r="53" spans="2:4" x14ac:dyDescent="0.25">
      <c r="B53" s="105" t="s">
        <v>1382</v>
      </c>
      <c r="C53" s="8" t="s">
        <v>24</v>
      </c>
    </row>
    <row r="54" spans="2:4" x14ac:dyDescent="0.25">
      <c r="B54" s="105" t="s">
        <v>1381</v>
      </c>
      <c r="C54" s="6"/>
    </row>
    <row r="55" spans="2:4" x14ac:dyDescent="0.25">
      <c r="B55" s="105"/>
      <c r="C55" s="6"/>
    </row>
    <row r="56" spans="2:4" x14ac:dyDescent="0.25">
      <c r="B56" s="105" t="s">
        <v>1380</v>
      </c>
      <c r="C56" s="27">
        <v>6.7699999999999996E-2</v>
      </c>
    </row>
    <row r="57" spans="2:4" x14ac:dyDescent="0.25">
      <c r="B57" s="105"/>
      <c r="C57" s="6"/>
    </row>
    <row r="58" spans="2:4" x14ac:dyDescent="0.25">
      <c r="B58" s="105" t="s">
        <v>1379</v>
      </c>
      <c r="C58" s="6" t="s">
        <v>1989</v>
      </c>
    </row>
    <row r="59" spans="2:4" x14ac:dyDescent="0.25">
      <c r="B59" s="105" t="s">
        <v>1378</v>
      </c>
      <c r="C59" s="6" t="s">
        <v>1988</v>
      </c>
    </row>
    <row r="60" spans="2:4" x14ac:dyDescent="0.25">
      <c r="B60" s="105"/>
      <c r="C60" s="6"/>
    </row>
    <row r="61" spans="2:4" x14ac:dyDescent="0.25">
      <c r="B61" s="105" t="s">
        <v>1376</v>
      </c>
      <c r="C61" s="6" t="s">
        <v>148</v>
      </c>
    </row>
    <row r="62" spans="2:4" x14ac:dyDescent="0.25">
      <c r="B62" s="217" t="s">
        <v>1375</v>
      </c>
      <c r="C62" s="217"/>
    </row>
    <row r="64" spans="2:4" x14ac:dyDescent="0.25">
      <c r="B64" s="105" t="s">
        <v>154</v>
      </c>
      <c r="C64" s="6"/>
      <c r="D64" s="105"/>
    </row>
    <row r="65" spans="2:7" ht="30" x14ac:dyDescent="0.25">
      <c r="B65" s="7" t="s">
        <v>155</v>
      </c>
      <c r="C65" s="8" t="s">
        <v>156</v>
      </c>
      <c r="D65" s="7" t="s">
        <v>157</v>
      </c>
    </row>
    <row r="66" spans="2:7" x14ac:dyDescent="0.25">
      <c r="B66" s="105" t="s">
        <v>149</v>
      </c>
      <c r="C66" s="6" t="s">
        <v>149</v>
      </c>
      <c r="D66" s="105" t="s">
        <v>149</v>
      </c>
    </row>
    <row r="68" spans="2:7" x14ac:dyDescent="0.25">
      <c r="B68" s="13" t="s">
        <v>158</v>
      </c>
      <c r="C68" s="23">
        <v>45322</v>
      </c>
      <c r="D68" s="105"/>
      <c r="E68" s="16"/>
      <c r="F68" s="22"/>
    </row>
    <row r="69" spans="2:7" x14ac:dyDescent="0.25">
      <c r="B69" s="13" t="s">
        <v>159</v>
      </c>
      <c r="C69" s="14" t="s">
        <v>160</v>
      </c>
      <c r="D69" s="13" t="s">
        <v>161</v>
      </c>
      <c r="E69" s="17" t="s">
        <v>162</v>
      </c>
      <c r="F69" s="12" t="s">
        <v>163</v>
      </c>
      <c r="G69" s="11"/>
    </row>
    <row r="70" spans="2:7" x14ac:dyDescent="0.25">
      <c r="B70" s="20" t="s">
        <v>149</v>
      </c>
      <c r="C70" s="21" t="s">
        <v>149</v>
      </c>
      <c r="D70" s="20" t="s">
        <v>149</v>
      </c>
      <c r="E70" s="19" t="s">
        <v>149</v>
      </c>
      <c r="F70" s="18" t="s">
        <v>149</v>
      </c>
    </row>
    <row r="73" spans="2:7" x14ac:dyDescent="0.25">
      <c r="B73" s="3" t="s">
        <v>164</v>
      </c>
    </row>
    <row r="74" spans="2:7" x14ac:dyDescent="0.25">
      <c r="B74" s="3"/>
    </row>
    <row r="75" spans="2:7" x14ac:dyDescent="0.25">
      <c r="B75" s="3" t="s">
        <v>165</v>
      </c>
    </row>
    <row r="76" spans="2:7" x14ac:dyDescent="0.25">
      <c r="B76" s="13" t="s">
        <v>166</v>
      </c>
      <c r="C76" s="14" t="s">
        <v>167</v>
      </c>
      <c r="D76" s="3"/>
    </row>
    <row r="77" spans="2:7" x14ac:dyDescent="0.25">
      <c r="B77" s="105" t="s">
        <v>149</v>
      </c>
      <c r="C77" s="6" t="s">
        <v>149</v>
      </c>
    </row>
    <row r="79" spans="2:7" x14ac:dyDescent="0.25">
      <c r="B79" s="13" t="s">
        <v>168</v>
      </c>
      <c r="C79" s="14" t="s">
        <v>167</v>
      </c>
    </row>
    <row r="80" spans="2:7" x14ac:dyDescent="0.25">
      <c r="B80" s="105" t="s">
        <v>149</v>
      </c>
      <c r="C80" s="6" t="s">
        <v>149</v>
      </c>
    </row>
    <row r="82" spans="2:7" x14ac:dyDescent="0.25">
      <c r="B82" s="13" t="s">
        <v>149</v>
      </c>
      <c r="C82" s="14" t="s">
        <v>149</v>
      </c>
    </row>
    <row r="83" spans="2:7" x14ac:dyDescent="0.25">
      <c r="B83" s="105" t="s">
        <v>149</v>
      </c>
      <c r="C83" s="6" t="s">
        <v>149</v>
      </c>
    </row>
    <row r="85" spans="2:7" x14ac:dyDescent="0.25">
      <c r="B85" s="17" t="s">
        <v>169</v>
      </c>
      <c r="C85" s="14" t="s">
        <v>170</v>
      </c>
    </row>
    <row r="86" spans="2:7" x14ac:dyDescent="0.25">
      <c r="B86" s="16" t="s">
        <v>149</v>
      </c>
      <c r="C86" s="6" t="s">
        <v>149</v>
      </c>
    </row>
    <row r="88" spans="2:7" x14ac:dyDescent="0.25">
      <c r="B88" s="13" t="s">
        <v>171</v>
      </c>
      <c r="C88" s="14" t="s">
        <v>149</v>
      </c>
    </row>
    <row r="90" spans="2:7" x14ac:dyDescent="0.25">
      <c r="B90" s="13" t="s">
        <v>172</v>
      </c>
      <c r="C90" s="23">
        <v>45322</v>
      </c>
      <c r="D90" s="105"/>
      <c r="E90" s="16"/>
      <c r="F90" s="22"/>
    </row>
    <row r="91" spans="2:7" x14ac:dyDescent="0.25">
      <c r="B91" s="13" t="s">
        <v>159</v>
      </c>
      <c r="C91" s="14" t="s">
        <v>160</v>
      </c>
      <c r="D91" s="13" t="s">
        <v>161</v>
      </c>
      <c r="E91" s="17" t="s">
        <v>162</v>
      </c>
      <c r="F91" s="12" t="s">
        <v>163</v>
      </c>
      <c r="G91" s="11"/>
    </row>
    <row r="92" spans="2:7" x14ac:dyDescent="0.25">
      <c r="B92" s="20" t="s">
        <v>149</v>
      </c>
      <c r="C92" s="21" t="s">
        <v>149</v>
      </c>
      <c r="D92" s="20" t="s">
        <v>149</v>
      </c>
      <c r="E92" s="19" t="s">
        <v>149</v>
      </c>
      <c r="F92" s="18" t="s">
        <v>149</v>
      </c>
    </row>
    <row r="93" spans="2:7" x14ac:dyDescent="0.25">
      <c r="B93" s="3" t="s">
        <v>164</v>
      </c>
    </row>
    <row r="94" spans="2:7" x14ac:dyDescent="0.25">
      <c r="B94" s="3"/>
    </row>
    <row r="95" spans="2:7" x14ac:dyDescent="0.25">
      <c r="B95" s="3" t="s">
        <v>165</v>
      </c>
    </row>
    <row r="96" spans="2:7" x14ac:dyDescent="0.25">
      <c r="B96" s="13" t="s">
        <v>166</v>
      </c>
      <c r="C96" s="14" t="s">
        <v>167</v>
      </c>
      <c r="D96" s="3"/>
    </row>
    <row r="97" spans="2:3" x14ac:dyDescent="0.25">
      <c r="B97" s="105" t="s">
        <v>149</v>
      </c>
      <c r="C97" s="6" t="s">
        <v>149</v>
      </c>
    </row>
    <row r="99" spans="2:3" x14ac:dyDescent="0.25">
      <c r="B99" s="13" t="s">
        <v>168</v>
      </c>
      <c r="C99" s="14" t="s">
        <v>167</v>
      </c>
    </row>
    <row r="100" spans="2:3" x14ac:dyDescent="0.25">
      <c r="B100" s="105" t="s">
        <v>149</v>
      </c>
      <c r="C100" s="6" t="s">
        <v>149</v>
      </c>
    </row>
    <row r="102" spans="2:3" x14ac:dyDescent="0.25">
      <c r="B102" s="13" t="s">
        <v>149</v>
      </c>
      <c r="C102" s="14" t="s">
        <v>149</v>
      </c>
    </row>
    <row r="103" spans="2:3" x14ac:dyDescent="0.25">
      <c r="B103" s="105" t="s">
        <v>149</v>
      </c>
      <c r="C103" s="6" t="s">
        <v>149</v>
      </c>
    </row>
    <row r="105" spans="2:3" x14ac:dyDescent="0.25">
      <c r="B105" s="17" t="s">
        <v>169</v>
      </c>
      <c r="C105" s="14" t="s">
        <v>170</v>
      </c>
    </row>
    <row r="106" spans="2:3" x14ac:dyDescent="0.25">
      <c r="B106" s="16" t="s">
        <v>149</v>
      </c>
      <c r="C106" s="6" t="s">
        <v>149</v>
      </c>
    </row>
    <row r="108" spans="2:3" x14ac:dyDescent="0.25">
      <c r="B108" s="13" t="s">
        <v>171</v>
      </c>
      <c r="C108" s="14" t="s">
        <v>149</v>
      </c>
    </row>
    <row r="111" spans="2:3" x14ac:dyDescent="0.25">
      <c r="B111" s="3" t="s">
        <v>173</v>
      </c>
    </row>
    <row r="113" spans="2:80" x14ac:dyDescent="0.25">
      <c r="B113" s="13" t="s">
        <v>159</v>
      </c>
      <c r="C113" s="14" t="s">
        <v>174</v>
      </c>
      <c r="D113" s="13" t="s">
        <v>175</v>
      </c>
      <c r="E113" s="13" t="s">
        <v>176</v>
      </c>
      <c r="F113" s="11"/>
    </row>
    <row r="114" spans="2:80" x14ac:dyDescent="0.25">
      <c r="B114" s="105" t="s">
        <v>149</v>
      </c>
      <c r="C114" s="6" t="s">
        <v>149</v>
      </c>
      <c r="D114" s="105" t="s">
        <v>149</v>
      </c>
      <c r="E114" s="105" t="s">
        <v>149</v>
      </c>
    </row>
    <row r="117" spans="2:80" x14ac:dyDescent="0.25">
      <c r="B117" s="3" t="s">
        <v>177</v>
      </c>
      <c r="C117" s="15" t="s">
        <v>149</v>
      </c>
      <c r="D117" s="3"/>
      <c r="E117" s="3"/>
      <c r="F117" s="11"/>
      <c r="G117" s="11"/>
      <c r="H117" s="11"/>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x14ac:dyDescent="0.25">
      <c r="B119" s="3" t="s">
        <v>178</v>
      </c>
    </row>
    <row r="121" spans="2:80" x14ac:dyDescent="0.25">
      <c r="B121" s="13" t="s">
        <v>179</v>
      </c>
      <c r="C121" s="14" t="s">
        <v>167</v>
      </c>
      <c r="D121" s="3"/>
    </row>
    <row r="122" spans="2:80" x14ac:dyDescent="0.25">
      <c r="B122" s="105" t="s">
        <v>149</v>
      </c>
      <c r="C122" s="6" t="s">
        <v>149</v>
      </c>
    </row>
    <row r="125" spans="2:80" x14ac:dyDescent="0.25">
      <c r="B125" s="13" t="s">
        <v>180</v>
      </c>
      <c r="C125" s="14" t="s">
        <v>181</v>
      </c>
      <c r="D125" s="3"/>
    </row>
    <row r="126" spans="2:80" x14ac:dyDescent="0.25">
      <c r="B126" s="105" t="s">
        <v>149</v>
      </c>
      <c r="C126" s="6" t="s">
        <v>149</v>
      </c>
    </row>
    <row r="129" spans="2:80" x14ac:dyDescent="0.25">
      <c r="B129" s="3" t="s">
        <v>182</v>
      </c>
    </row>
    <row r="132" spans="2:80" x14ac:dyDescent="0.25">
      <c r="B132" s="3" t="s">
        <v>183</v>
      </c>
    </row>
    <row r="134" spans="2:80" x14ac:dyDescent="0.25">
      <c r="B134" s="13" t="s">
        <v>159</v>
      </c>
      <c r="C134" s="14" t="s">
        <v>184</v>
      </c>
      <c r="D134" s="13" t="s">
        <v>174</v>
      </c>
      <c r="E134" s="13" t="s">
        <v>175</v>
      </c>
      <c r="F134" s="12" t="s">
        <v>176</v>
      </c>
      <c r="G134" s="11"/>
    </row>
    <row r="135" spans="2:80" x14ac:dyDescent="0.25">
      <c r="B135" s="105" t="s">
        <v>149</v>
      </c>
      <c r="C135" s="6" t="s">
        <v>149</v>
      </c>
      <c r="D135" s="105" t="s">
        <v>149</v>
      </c>
      <c r="E135" s="105" t="s">
        <v>149</v>
      </c>
      <c r="F135" s="10" t="s">
        <v>149</v>
      </c>
    </row>
    <row r="138" spans="2:80" x14ac:dyDescent="0.25">
      <c r="B138" s="3" t="s">
        <v>177</v>
      </c>
      <c r="C138" s="15" t="s">
        <v>149</v>
      </c>
      <c r="D138" s="3"/>
      <c r="E138" s="3"/>
      <c r="F138" s="11"/>
      <c r="G138" s="11"/>
      <c r="H138" s="11"/>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x14ac:dyDescent="0.25">
      <c r="B140" s="3" t="s">
        <v>178</v>
      </c>
    </row>
    <row r="142" spans="2:80" x14ac:dyDescent="0.25">
      <c r="B142" s="13" t="s">
        <v>179</v>
      </c>
      <c r="C142" s="14" t="s">
        <v>167</v>
      </c>
      <c r="D142" s="3"/>
    </row>
    <row r="143" spans="2:80" x14ac:dyDescent="0.25">
      <c r="B143" s="105" t="s">
        <v>149</v>
      </c>
      <c r="C143" s="6" t="s">
        <v>149</v>
      </c>
    </row>
    <row r="146" spans="2:7" x14ac:dyDescent="0.25">
      <c r="B146" s="13" t="s">
        <v>180</v>
      </c>
      <c r="C146" s="14" t="s">
        <v>181</v>
      </c>
      <c r="D146" s="3"/>
    </row>
    <row r="147" spans="2:7" x14ac:dyDescent="0.25">
      <c r="B147" s="105" t="s">
        <v>149</v>
      </c>
      <c r="C147" s="6" t="s">
        <v>149</v>
      </c>
    </row>
    <row r="150" spans="2:7" x14ac:dyDescent="0.25">
      <c r="B150" s="3" t="s">
        <v>182</v>
      </c>
    </row>
    <row r="153" spans="2:7" x14ac:dyDescent="0.25">
      <c r="B153" s="3" t="s">
        <v>185</v>
      </c>
    </row>
    <row r="154" spans="2:7" x14ac:dyDescent="0.25">
      <c r="B154" s="13" t="s">
        <v>159</v>
      </c>
      <c r="C154" s="14" t="s">
        <v>186</v>
      </c>
      <c r="D154" s="13" t="s">
        <v>187</v>
      </c>
      <c r="E154" s="13" t="s">
        <v>188</v>
      </c>
      <c r="F154" s="12" t="s">
        <v>189</v>
      </c>
      <c r="G154" s="11"/>
    </row>
    <row r="155" spans="2:7" x14ac:dyDescent="0.25">
      <c r="B155" s="105" t="s">
        <v>149</v>
      </c>
      <c r="C155" s="6" t="s">
        <v>149</v>
      </c>
      <c r="D155" s="105" t="s">
        <v>149</v>
      </c>
      <c r="E155" s="105" t="s">
        <v>149</v>
      </c>
      <c r="F155" s="10" t="s">
        <v>149</v>
      </c>
    </row>
    <row r="156" spans="2:7" x14ac:dyDescent="0.25">
      <c r="B156" s="2" t="s">
        <v>190</v>
      </c>
    </row>
  </sheetData>
  <mergeCells count="9">
    <mergeCell ref="B62:C62"/>
    <mergeCell ref="B1:E1"/>
    <mergeCell ref="C3:C7"/>
    <mergeCell ref="D3:D7"/>
    <mergeCell ref="B10:E10"/>
    <mergeCell ref="B11:E11"/>
    <mergeCell ref="C12:C13"/>
    <mergeCell ref="D12:D13"/>
    <mergeCell ref="E12:E13"/>
  </mergeCells>
  <hyperlinks>
    <hyperlink ref="A1" location="Index!A1" display="Index" xr:uid="{61ED8262-9B9C-4540-92C2-009A18A80B97}"/>
  </hyperlinks>
  <pageMargins left="0.7" right="0.7" top="0.75" bottom="0.75" header="0.3" footer="0.3"/>
  <pageSetup orientation="portrait"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18C4C-0784-444E-AC00-5C0E2A73E0ED}">
  <dimension ref="A1:CB195"/>
  <sheetViews>
    <sheetView workbookViewId="0">
      <selection activeCell="C16" sqref="C16"/>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22</v>
      </c>
      <c r="C1" s="206"/>
      <c r="D1" s="206"/>
      <c r="E1" s="206"/>
    </row>
    <row r="3" spans="1:5" x14ac:dyDescent="0.25">
      <c r="B3" s="35" t="s">
        <v>2097</v>
      </c>
      <c r="C3" s="207"/>
      <c r="D3" s="208"/>
    </row>
    <row r="4" spans="1:5" ht="30" x14ac:dyDescent="0.25">
      <c r="B4" s="91" t="s">
        <v>2096</v>
      </c>
      <c r="C4" s="207"/>
      <c r="D4" s="208"/>
      <c r="E4" s="90"/>
    </row>
    <row r="5" spans="1:5" x14ac:dyDescent="0.25">
      <c r="B5" s="109" t="s">
        <v>115</v>
      </c>
      <c r="C5" s="207"/>
      <c r="D5" s="208"/>
    </row>
    <row r="6" spans="1:5" x14ac:dyDescent="0.25">
      <c r="B6" s="109" t="s">
        <v>2095</v>
      </c>
      <c r="C6" s="207"/>
      <c r="D6" s="208"/>
    </row>
    <row r="7" spans="1:5" x14ac:dyDescent="0.25">
      <c r="B7" s="91" t="s">
        <v>2094</v>
      </c>
      <c r="C7" s="207"/>
      <c r="D7" s="208"/>
      <c r="E7" s="90"/>
    </row>
    <row r="8" spans="1:5" x14ac:dyDescent="0.25">
      <c r="B8" s="19" t="s">
        <v>116</v>
      </c>
      <c r="C8" s="85" t="s">
        <v>117</v>
      </c>
      <c r="D8" s="84" t="s">
        <v>118</v>
      </c>
    </row>
    <row r="10" spans="1:5" x14ac:dyDescent="0.25">
      <c r="B10" s="221"/>
      <c r="C10" s="221"/>
      <c r="D10" s="221"/>
      <c r="E10" s="221"/>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35" t="s">
        <v>1577</v>
      </c>
      <c r="C14" s="34"/>
      <c r="D14" s="33"/>
      <c r="E14" s="33"/>
    </row>
    <row r="15" spans="1:5" x14ac:dyDescent="0.25">
      <c r="B15" s="35" t="s">
        <v>1575</v>
      </c>
      <c r="C15" s="34"/>
      <c r="D15" s="33"/>
      <c r="E15" s="33"/>
    </row>
    <row r="16" spans="1:5" x14ac:dyDescent="0.25">
      <c r="B16" s="35" t="s">
        <v>1574</v>
      </c>
      <c r="C16" s="34" t="s">
        <v>2093</v>
      </c>
      <c r="D16" s="33"/>
      <c r="E16" s="33"/>
    </row>
    <row r="17" spans="2:8" x14ac:dyDescent="0.25">
      <c r="B17" s="13" t="s">
        <v>1573</v>
      </c>
      <c r="C17" s="108"/>
      <c r="D17" s="107"/>
      <c r="E17" s="107"/>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2092</v>
      </c>
      <c r="C26" s="4">
        <v>7.42</v>
      </c>
      <c r="D26" s="2" t="s">
        <v>130</v>
      </c>
      <c r="E26" s="2" t="s">
        <v>2091</v>
      </c>
      <c r="F26" s="5">
        <v>7284300</v>
      </c>
      <c r="G26" s="5">
        <v>7334.93</v>
      </c>
      <c r="H26" s="5">
        <v>8.73</v>
      </c>
    </row>
    <row r="27" spans="2:8" x14ac:dyDescent="0.25">
      <c r="B27" s="2" t="s">
        <v>2090</v>
      </c>
      <c r="C27" s="4">
        <v>7.42</v>
      </c>
      <c r="D27" s="2" t="s">
        <v>130</v>
      </c>
      <c r="E27" s="2" t="s">
        <v>2089</v>
      </c>
      <c r="F27" s="5">
        <v>5025000</v>
      </c>
      <c r="G27" s="5">
        <v>5062.1899999999996</v>
      </c>
      <c r="H27" s="5">
        <v>6.02</v>
      </c>
    </row>
    <row r="28" spans="2:8" x14ac:dyDescent="0.25">
      <c r="B28" s="2" t="s">
        <v>2088</v>
      </c>
      <c r="C28" s="4">
        <v>7.42</v>
      </c>
      <c r="D28" s="2" t="s">
        <v>130</v>
      </c>
      <c r="E28" s="2" t="s">
        <v>2087</v>
      </c>
      <c r="F28" s="5">
        <v>4000000</v>
      </c>
      <c r="G28" s="5">
        <v>4043.5</v>
      </c>
      <c r="H28" s="5">
        <v>4.8099999999999996</v>
      </c>
    </row>
    <row r="29" spans="2:8" x14ac:dyDescent="0.25">
      <c r="B29" s="2" t="s">
        <v>2086</v>
      </c>
      <c r="C29" s="4">
        <v>7.42</v>
      </c>
      <c r="D29" s="2" t="s">
        <v>130</v>
      </c>
      <c r="E29" s="2" t="s">
        <v>2085</v>
      </c>
      <c r="F29" s="5">
        <v>3550000</v>
      </c>
      <c r="G29" s="5">
        <v>3589.45</v>
      </c>
      <c r="H29" s="5">
        <v>4.2699999999999996</v>
      </c>
    </row>
    <row r="30" spans="2:8" x14ac:dyDescent="0.25">
      <c r="B30" s="2" t="s">
        <v>2084</v>
      </c>
      <c r="C30" s="4">
        <v>7.42</v>
      </c>
      <c r="D30" s="2" t="s">
        <v>130</v>
      </c>
      <c r="E30" s="2" t="s">
        <v>2083</v>
      </c>
      <c r="F30" s="5">
        <v>2500000</v>
      </c>
      <c r="G30" s="5">
        <v>2592.23</v>
      </c>
      <c r="H30" s="5">
        <v>3.08</v>
      </c>
    </row>
    <row r="31" spans="2:8" x14ac:dyDescent="0.25">
      <c r="B31" s="2" t="s">
        <v>2082</v>
      </c>
      <c r="C31" s="4">
        <v>7.41</v>
      </c>
      <c r="D31" s="2" t="s">
        <v>130</v>
      </c>
      <c r="E31" s="2" t="s">
        <v>2081</v>
      </c>
      <c r="F31" s="5">
        <v>2592000</v>
      </c>
      <c r="G31" s="5">
        <v>2573.12</v>
      </c>
      <c r="H31" s="5">
        <v>3.06</v>
      </c>
    </row>
    <row r="32" spans="2:8" x14ac:dyDescent="0.25">
      <c r="B32" s="2" t="s">
        <v>463</v>
      </c>
      <c r="C32" s="4">
        <v>7.03</v>
      </c>
      <c r="D32" s="2" t="s">
        <v>130</v>
      </c>
      <c r="E32" s="2" t="s">
        <v>464</v>
      </c>
      <c r="F32" s="5">
        <v>2500000</v>
      </c>
      <c r="G32" s="5">
        <v>2525.48</v>
      </c>
      <c r="H32" s="5">
        <v>3.01</v>
      </c>
    </row>
    <row r="33" spans="2:8" x14ac:dyDescent="0.25">
      <c r="B33" s="2" t="s">
        <v>2080</v>
      </c>
      <c r="C33" s="4">
        <v>7.44</v>
      </c>
      <c r="D33" s="2" t="s">
        <v>130</v>
      </c>
      <c r="E33" s="2" t="s">
        <v>2079</v>
      </c>
      <c r="F33" s="5">
        <v>2500000</v>
      </c>
      <c r="G33" s="5">
        <v>2523.2399999999998</v>
      </c>
      <c r="H33" s="5">
        <v>3</v>
      </c>
    </row>
    <row r="34" spans="2:8" x14ac:dyDescent="0.25">
      <c r="B34" s="2" t="s">
        <v>2078</v>
      </c>
      <c r="C34" s="4">
        <v>7.43</v>
      </c>
      <c r="D34" s="2" t="s">
        <v>130</v>
      </c>
      <c r="E34" s="2" t="s">
        <v>2077</v>
      </c>
      <c r="F34" s="5">
        <v>2500000</v>
      </c>
      <c r="G34" s="5">
        <v>2519.5500000000002</v>
      </c>
      <c r="H34" s="5">
        <v>3</v>
      </c>
    </row>
    <row r="35" spans="2:8" x14ac:dyDescent="0.25">
      <c r="B35" s="2" t="s">
        <v>937</v>
      </c>
      <c r="C35" s="4">
        <v>7.42</v>
      </c>
      <c r="D35" s="2" t="s">
        <v>130</v>
      </c>
      <c r="E35" s="2" t="s">
        <v>938</v>
      </c>
      <c r="F35" s="5">
        <v>2000000</v>
      </c>
      <c r="G35" s="5">
        <v>2025</v>
      </c>
      <c r="H35" s="5">
        <v>2.41</v>
      </c>
    </row>
    <row r="36" spans="2:8" x14ac:dyDescent="0.25">
      <c r="B36" s="2" t="s">
        <v>2076</v>
      </c>
      <c r="C36" s="4">
        <v>7.43</v>
      </c>
      <c r="D36" s="2" t="s">
        <v>130</v>
      </c>
      <c r="E36" s="2" t="s">
        <v>2075</v>
      </c>
      <c r="F36" s="5">
        <v>2000000</v>
      </c>
      <c r="G36" s="5">
        <v>2010.14</v>
      </c>
      <c r="H36" s="5">
        <v>2.39</v>
      </c>
    </row>
    <row r="37" spans="2:8" x14ac:dyDescent="0.25">
      <c r="B37" s="2" t="s">
        <v>2074</v>
      </c>
      <c r="C37" s="4">
        <v>7.41</v>
      </c>
      <c r="D37" s="2" t="s">
        <v>130</v>
      </c>
      <c r="E37" s="2" t="s">
        <v>2073</v>
      </c>
      <c r="F37" s="5">
        <v>1750000</v>
      </c>
      <c r="G37" s="5">
        <v>1761.51</v>
      </c>
      <c r="H37" s="5">
        <v>2.1</v>
      </c>
    </row>
    <row r="38" spans="2:8" x14ac:dyDescent="0.25">
      <c r="B38" s="2" t="s">
        <v>2072</v>
      </c>
      <c r="C38" s="4">
        <v>7.42</v>
      </c>
      <c r="D38" s="2" t="s">
        <v>130</v>
      </c>
      <c r="E38" s="2" t="s">
        <v>2071</v>
      </c>
      <c r="F38" s="5">
        <v>1601900</v>
      </c>
      <c r="G38" s="5">
        <v>1616.21</v>
      </c>
      <c r="H38" s="5">
        <v>1.92</v>
      </c>
    </row>
    <row r="39" spans="2:8" x14ac:dyDescent="0.25">
      <c r="B39" s="2" t="s">
        <v>2070</v>
      </c>
      <c r="C39" s="4">
        <v>7.44</v>
      </c>
      <c r="D39" s="2" t="s">
        <v>130</v>
      </c>
      <c r="E39" s="2" t="s">
        <v>2069</v>
      </c>
      <c r="F39" s="5">
        <v>1510000</v>
      </c>
      <c r="G39" s="5">
        <v>1531.16</v>
      </c>
      <c r="H39" s="5">
        <v>1.82</v>
      </c>
    </row>
    <row r="40" spans="2:8" x14ac:dyDescent="0.25">
      <c r="B40" s="2" t="s">
        <v>2068</v>
      </c>
      <c r="C40" s="4">
        <v>7.44</v>
      </c>
      <c r="D40" s="2" t="s">
        <v>130</v>
      </c>
      <c r="E40" s="2" t="s">
        <v>2067</v>
      </c>
      <c r="F40" s="5">
        <v>1500000</v>
      </c>
      <c r="G40" s="5">
        <v>1509.56</v>
      </c>
      <c r="H40" s="5">
        <v>1.8</v>
      </c>
    </row>
    <row r="41" spans="2:8" x14ac:dyDescent="0.25">
      <c r="B41" s="2" t="s">
        <v>2066</v>
      </c>
      <c r="C41" s="4">
        <v>7.42</v>
      </c>
      <c r="D41" s="2" t="s">
        <v>130</v>
      </c>
      <c r="E41" s="2" t="s">
        <v>2065</v>
      </c>
      <c r="F41" s="5">
        <v>1000000</v>
      </c>
      <c r="G41" s="5">
        <v>1013.24</v>
      </c>
      <c r="H41" s="5">
        <v>1.21</v>
      </c>
    </row>
    <row r="42" spans="2:8" x14ac:dyDescent="0.25">
      <c r="B42" s="2" t="s">
        <v>2064</v>
      </c>
      <c r="C42" s="4">
        <v>7.42</v>
      </c>
      <c r="D42" s="2" t="s">
        <v>130</v>
      </c>
      <c r="E42" s="2" t="s">
        <v>2063</v>
      </c>
      <c r="F42" s="5">
        <v>1000000</v>
      </c>
      <c r="G42" s="5">
        <v>1008.84</v>
      </c>
      <c r="H42" s="5">
        <v>1.2</v>
      </c>
    </row>
    <row r="43" spans="2:8" x14ac:dyDescent="0.25">
      <c r="B43" s="2" t="s">
        <v>2062</v>
      </c>
      <c r="C43" s="4">
        <v>7.44</v>
      </c>
      <c r="D43" s="2" t="s">
        <v>130</v>
      </c>
      <c r="E43" s="2" t="s">
        <v>2061</v>
      </c>
      <c r="F43" s="5">
        <v>1000000</v>
      </c>
      <c r="G43" s="5">
        <v>1007.87</v>
      </c>
      <c r="H43" s="5">
        <v>1.2</v>
      </c>
    </row>
    <row r="44" spans="2:8" x14ac:dyDescent="0.25">
      <c r="B44" s="2" t="s">
        <v>2060</v>
      </c>
      <c r="C44" s="4">
        <v>7.42</v>
      </c>
      <c r="D44" s="2" t="s">
        <v>130</v>
      </c>
      <c r="E44" s="2" t="s">
        <v>2059</v>
      </c>
      <c r="F44" s="5">
        <v>1000000</v>
      </c>
      <c r="G44" s="5">
        <v>1006.95</v>
      </c>
      <c r="H44" s="5">
        <v>1.2</v>
      </c>
    </row>
    <row r="45" spans="2:8" x14ac:dyDescent="0.25">
      <c r="B45" s="2" t="s">
        <v>2058</v>
      </c>
      <c r="C45" s="4">
        <v>7.44</v>
      </c>
      <c r="D45" s="2" t="s">
        <v>130</v>
      </c>
      <c r="E45" s="2" t="s">
        <v>2057</v>
      </c>
      <c r="F45" s="5">
        <v>1000000</v>
      </c>
      <c r="G45" s="5">
        <v>1006.84</v>
      </c>
      <c r="H45" s="5">
        <v>1.2</v>
      </c>
    </row>
    <row r="46" spans="2:8" x14ac:dyDescent="0.25">
      <c r="B46" s="2" t="s">
        <v>943</v>
      </c>
      <c r="C46" s="4">
        <v>7.43</v>
      </c>
      <c r="D46" s="2" t="s">
        <v>130</v>
      </c>
      <c r="E46" s="2" t="s">
        <v>944</v>
      </c>
      <c r="F46" s="5">
        <v>800000</v>
      </c>
      <c r="G46" s="5">
        <v>811.21</v>
      </c>
      <c r="H46" s="5">
        <v>0.97</v>
      </c>
    </row>
    <row r="47" spans="2:8" x14ac:dyDescent="0.25">
      <c r="B47" s="2" t="s">
        <v>2056</v>
      </c>
      <c r="C47" s="4">
        <v>7.42</v>
      </c>
      <c r="D47" s="2" t="s">
        <v>130</v>
      </c>
      <c r="E47" s="2" t="s">
        <v>2055</v>
      </c>
      <c r="F47" s="5">
        <v>500000</v>
      </c>
      <c r="G47" s="5">
        <v>503.72</v>
      </c>
      <c r="H47" s="5">
        <v>0.6</v>
      </c>
    </row>
    <row r="48" spans="2:8" x14ac:dyDescent="0.25">
      <c r="B48" s="2" t="s">
        <v>2054</v>
      </c>
      <c r="C48" s="4">
        <v>7.43</v>
      </c>
      <c r="D48" s="2" t="s">
        <v>130</v>
      </c>
      <c r="E48" s="2" t="s">
        <v>2053</v>
      </c>
      <c r="F48" s="5">
        <v>500000</v>
      </c>
      <c r="G48" s="5">
        <v>502.04</v>
      </c>
      <c r="H48" s="5">
        <v>0.6</v>
      </c>
    </row>
    <row r="49" spans="2:8" x14ac:dyDescent="0.25">
      <c r="B49" s="2" t="s">
        <v>2052</v>
      </c>
      <c r="C49" s="4">
        <v>7.42</v>
      </c>
      <c r="D49" s="2" t="s">
        <v>130</v>
      </c>
      <c r="E49" s="2" t="s">
        <v>2051</v>
      </c>
      <c r="F49" s="5">
        <v>500000</v>
      </c>
      <c r="G49" s="5">
        <v>502</v>
      </c>
      <c r="H49" s="5">
        <v>0.6</v>
      </c>
    </row>
    <row r="50" spans="2:8" x14ac:dyDescent="0.25">
      <c r="B50" s="2" t="s">
        <v>2050</v>
      </c>
      <c r="C50" s="4">
        <v>7.42</v>
      </c>
      <c r="D50" s="2" t="s">
        <v>130</v>
      </c>
      <c r="E50" s="2" t="s">
        <v>2049</v>
      </c>
      <c r="F50" s="5">
        <v>200000</v>
      </c>
      <c r="G50" s="5">
        <v>201.77</v>
      </c>
      <c r="H50" s="5">
        <v>0.24</v>
      </c>
    </row>
    <row r="51" spans="2:8" x14ac:dyDescent="0.25">
      <c r="B51" s="2" t="s">
        <v>2048</v>
      </c>
      <c r="C51" s="4">
        <v>7.42</v>
      </c>
      <c r="D51" s="2" t="s">
        <v>130</v>
      </c>
      <c r="E51" s="2" t="s">
        <v>2047</v>
      </c>
      <c r="F51" s="5">
        <v>30000</v>
      </c>
      <c r="G51" s="5">
        <v>30.27</v>
      </c>
      <c r="H51" s="5">
        <v>0.04</v>
      </c>
    </row>
    <row r="52" spans="2:8" x14ac:dyDescent="0.25">
      <c r="B52" s="3" t="s">
        <v>131</v>
      </c>
      <c r="C52" s="15"/>
      <c r="D52" s="3"/>
      <c r="E52" s="3"/>
      <c r="F52" s="11"/>
      <c r="G52" s="11">
        <f>SUM(G22:G51)</f>
        <v>50812.01999999999</v>
      </c>
      <c r="H52" s="11">
        <f>SUM(H22:H51)</f>
        <v>60.480000000000018</v>
      </c>
    </row>
    <row r="53" spans="2:8" x14ac:dyDescent="0.25">
      <c r="B53" s="3" t="s">
        <v>132</v>
      </c>
    </row>
    <row r="54" spans="2:8" x14ac:dyDescent="0.25">
      <c r="B54" s="2" t="s">
        <v>2046</v>
      </c>
      <c r="C54" s="4">
        <v>7.69</v>
      </c>
      <c r="D54" s="2" t="s">
        <v>134</v>
      </c>
      <c r="E54" s="2" t="s">
        <v>2045</v>
      </c>
      <c r="F54" s="5">
        <v>880</v>
      </c>
      <c r="G54" s="5">
        <v>8802.94</v>
      </c>
      <c r="H54" s="5">
        <v>10.48</v>
      </c>
    </row>
    <row r="55" spans="2:8" x14ac:dyDescent="0.25">
      <c r="B55" s="2" t="s">
        <v>2044</v>
      </c>
      <c r="C55" s="4">
        <v>7.64</v>
      </c>
      <c r="D55" s="2" t="s">
        <v>134</v>
      </c>
      <c r="E55" s="2" t="s">
        <v>2043</v>
      </c>
      <c r="F55" s="5">
        <v>450</v>
      </c>
      <c r="G55" s="5">
        <v>4451.46</v>
      </c>
      <c r="H55" s="5">
        <v>5.3</v>
      </c>
    </row>
    <row r="56" spans="2:8" x14ac:dyDescent="0.25">
      <c r="B56" s="2" t="s">
        <v>2042</v>
      </c>
      <c r="C56" s="4">
        <v>7.56</v>
      </c>
      <c r="D56" s="2" t="s">
        <v>134</v>
      </c>
      <c r="E56" s="2" t="s">
        <v>2041</v>
      </c>
      <c r="F56" s="5">
        <v>370</v>
      </c>
      <c r="G56" s="5">
        <v>3657.72</v>
      </c>
      <c r="H56" s="5">
        <v>4.3499999999999996</v>
      </c>
    </row>
    <row r="57" spans="2:8" x14ac:dyDescent="0.25">
      <c r="B57" s="2" t="s">
        <v>2040</v>
      </c>
      <c r="C57" s="4">
        <v>7.64</v>
      </c>
      <c r="D57" s="2" t="s">
        <v>134</v>
      </c>
      <c r="E57" s="2" t="s">
        <v>2039</v>
      </c>
      <c r="F57" s="5">
        <v>270</v>
      </c>
      <c r="G57" s="5">
        <v>2690.14</v>
      </c>
      <c r="H57" s="5">
        <v>3.2</v>
      </c>
    </row>
    <row r="58" spans="2:8" x14ac:dyDescent="0.25">
      <c r="B58" s="2" t="s">
        <v>2038</v>
      </c>
      <c r="C58" s="4">
        <v>7.69</v>
      </c>
      <c r="D58" s="2" t="s">
        <v>134</v>
      </c>
      <c r="E58" s="2" t="s">
        <v>2037</v>
      </c>
      <c r="F58" s="5">
        <v>250</v>
      </c>
      <c r="G58" s="5">
        <v>2516.7199999999998</v>
      </c>
      <c r="H58" s="5">
        <v>3</v>
      </c>
    </row>
    <row r="59" spans="2:8" x14ac:dyDescent="0.25">
      <c r="B59" s="2" t="s">
        <v>2036</v>
      </c>
      <c r="C59" s="4">
        <v>7.64</v>
      </c>
      <c r="D59" s="2" t="s">
        <v>134</v>
      </c>
      <c r="E59" s="2" t="s">
        <v>2035</v>
      </c>
      <c r="F59" s="5">
        <v>250</v>
      </c>
      <c r="G59" s="5">
        <v>2512.6799999999998</v>
      </c>
      <c r="H59" s="5">
        <v>2.99</v>
      </c>
    </row>
    <row r="60" spans="2:8" x14ac:dyDescent="0.25">
      <c r="B60" s="2" t="s">
        <v>2034</v>
      </c>
      <c r="C60" s="4">
        <v>7.69</v>
      </c>
      <c r="D60" s="2" t="s">
        <v>134</v>
      </c>
      <c r="E60" s="2" t="s">
        <v>2033</v>
      </c>
      <c r="F60" s="5">
        <v>234</v>
      </c>
      <c r="G60" s="5">
        <v>2336.35</v>
      </c>
      <c r="H60" s="5">
        <v>2.78</v>
      </c>
    </row>
    <row r="61" spans="2:8" x14ac:dyDescent="0.25">
      <c r="B61" s="2" t="s">
        <v>2032</v>
      </c>
      <c r="C61" s="4">
        <v>7.56</v>
      </c>
      <c r="D61" s="2" t="s">
        <v>134</v>
      </c>
      <c r="E61" s="2" t="s">
        <v>2031</v>
      </c>
      <c r="F61" s="5">
        <v>141</v>
      </c>
      <c r="G61" s="5">
        <v>1398.53</v>
      </c>
      <c r="H61" s="5">
        <v>1.66</v>
      </c>
    </row>
    <row r="62" spans="2:8" x14ac:dyDescent="0.25">
      <c r="B62" s="2" t="s">
        <v>2030</v>
      </c>
      <c r="C62" s="4">
        <v>7.62</v>
      </c>
      <c r="D62" s="2" t="s">
        <v>134</v>
      </c>
      <c r="E62" s="2" t="s">
        <v>2029</v>
      </c>
      <c r="F62" s="5">
        <v>100</v>
      </c>
      <c r="G62" s="5">
        <v>993.82</v>
      </c>
      <c r="H62" s="5">
        <v>1.18</v>
      </c>
    </row>
    <row r="63" spans="2:8" x14ac:dyDescent="0.25">
      <c r="B63" s="2" t="s">
        <v>2028</v>
      </c>
      <c r="C63" s="4">
        <v>7.64</v>
      </c>
      <c r="D63" s="2" t="s">
        <v>134</v>
      </c>
      <c r="E63" s="2" t="s">
        <v>2027</v>
      </c>
      <c r="F63" s="5">
        <v>95</v>
      </c>
      <c r="G63" s="5">
        <v>941.13</v>
      </c>
      <c r="H63" s="5">
        <v>1.1200000000000001</v>
      </c>
    </row>
    <row r="64" spans="2:8" x14ac:dyDescent="0.25">
      <c r="B64" s="2" t="s">
        <v>2026</v>
      </c>
      <c r="C64" s="4">
        <v>7.64</v>
      </c>
      <c r="D64" s="2" t="s">
        <v>134</v>
      </c>
      <c r="E64" s="2" t="s">
        <v>2025</v>
      </c>
      <c r="F64" s="5">
        <v>66</v>
      </c>
      <c r="G64" s="5">
        <v>657.04</v>
      </c>
      <c r="H64" s="5">
        <v>0.78</v>
      </c>
    </row>
    <row r="65" spans="2:8" x14ac:dyDescent="0.25">
      <c r="B65" s="2" t="s">
        <v>2024</v>
      </c>
      <c r="C65" s="4">
        <v>7.55</v>
      </c>
      <c r="D65" s="2" t="s">
        <v>134</v>
      </c>
      <c r="E65" s="2" t="s">
        <v>2023</v>
      </c>
      <c r="F65" s="5">
        <v>50</v>
      </c>
      <c r="G65" s="5">
        <v>501.17</v>
      </c>
      <c r="H65" s="5">
        <v>0.6</v>
      </c>
    </row>
    <row r="66" spans="2:8" x14ac:dyDescent="0.25">
      <c r="B66" s="3" t="s">
        <v>135</v>
      </c>
      <c r="C66" s="15"/>
      <c r="D66" s="3"/>
      <c r="E66" s="3"/>
      <c r="F66" s="11"/>
      <c r="G66" s="11">
        <f>SUM(G53:G65)</f>
        <v>31459.7</v>
      </c>
      <c r="H66" s="11">
        <f>SUM(H53:H65)</f>
        <v>37.44</v>
      </c>
    </row>
    <row r="67" spans="2:8" x14ac:dyDescent="0.25">
      <c r="B67" s="3" t="s">
        <v>981</v>
      </c>
      <c r="C67" s="15"/>
      <c r="D67" s="3"/>
      <c r="E67" s="3"/>
      <c r="F67" s="11"/>
      <c r="G67" s="11">
        <v>562</v>
      </c>
      <c r="H67" s="11">
        <v>0.67</v>
      </c>
    </row>
    <row r="68" spans="2:8" x14ac:dyDescent="0.25">
      <c r="B68" s="3" t="s">
        <v>142</v>
      </c>
      <c r="C68" s="15"/>
      <c r="D68" s="3"/>
      <c r="E68" s="3"/>
      <c r="F68" s="11"/>
      <c r="G68" s="11">
        <v>82833.72</v>
      </c>
      <c r="H68" s="11">
        <v>98.59</v>
      </c>
    </row>
    <row r="69" spans="2:8" x14ac:dyDescent="0.25">
      <c r="B69" s="3" t="s">
        <v>143</v>
      </c>
      <c r="C69" s="15"/>
      <c r="D69" s="3"/>
      <c r="E69" s="3"/>
      <c r="F69" s="11"/>
      <c r="G69" s="11">
        <v>1193.1351365900045</v>
      </c>
      <c r="H69" s="11">
        <v>1.4099999999999966</v>
      </c>
    </row>
    <row r="70" spans="2:8" x14ac:dyDescent="0.25">
      <c r="B70" s="3" t="s">
        <v>144</v>
      </c>
      <c r="C70" s="15"/>
      <c r="D70" s="3"/>
      <c r="E70" s="3"/>
      <c r="F70" s="11"/>
      <c r="G70" s="11">
        <v>84026.855136590006</v>
      </c>
      <c r="H70" s="11">
        <v>100</v>
      </c>
    </row>
    <row r="71" spans="2:8" x14ac:dyDescent="0.25">
      <c r="B71" s="2" t="s">
        <v>145</v>
      </c>
    </row>
    <row r="72" spans="2:8" x14ac:dyDescent="0.25">
      <c r="B72" s="2" t="s">
        <v>146</v>
      </c>
    </row>
    <row r="73" spans="2:8" x14ac:dyDescent="0.25">
      <c r="B73" s="2" t="s">
        <v>147</v>
      </c>
      <c r="C73" s="4" t="s">
        <v>1395</v>
      </c>
    </row>
    <row r="74" spans="2:8" x14ac:dyDescent="0.25">
      <c r="B74" s="3"/>
    </row>
    <row r="75" spans="2:8" ht="30" x14ac:dyDescent="0.25">
      <c r="B75" s="29" t="s">
        <v>1394</v>
      </c>
      <c r="C75" s="4" t="s">
        <v>149</v>
      </c>
    </row>
    <row r="76" spans="2:8" x14ac:dyDescent="0.25">
      <c r="B76" s="3"/>
    </row>
    <row r="77" spans="2:8" x14ac:dyDescent="0.25">
      <c r="B77" s="3" t="s">
        <v>150</v>
      </c>
      <c r="C77" s="4" t="s">
        <v>149</v>
      </c>
    </row>
    <row r="78" spans="2:8" x14ac:dyDescent="0.25">
      <c r="B78" s="3" t="s">
        <v>151</v>
      </c>
      <c r="C78" s="4" t="s">
        <v>152</v>
      </c>
    </row>
    <row r="79" spans="2:8" x14ac:dyDescent="0.25">
      <c r="B79" s="3" t="s">
        <v>2022</v>
      </c>
      <c r="C79" s="15"/>
    </row>
    <row r="80" spans="2:8" x14ac:dyDescent="0.25">
      <c r="B80" s="3" t="s">
        <v>2021</v>
      </c>
      <c r="C80" s="15"/>
    </row>
    <row r="81" spans="2:3" x14ac:dyDescent="0.25">
      <c r="B81" s="3" t="s">
        <v>2020</v>
      </c>
      <c r="C81" s="15"/>
    </row>
    <row r="82" spans="2:3" x14ac:dyDescent="0.25">
      <c r="B82" s="3" t="s">
        <v>2019</v>
      </c>
      <c r="C82" s="15"/>
    </row>
    <row r="83" spans="2:3" x14ac:dyDescent="0.25">
      <c r="B83" s="3" t="s">
        <v>2018</v>
      </c>
      <c r="C83" s="15"/>
    </row>
    <row r="84" spans="2:3" x14ac:dyDescent="0.25">
      <c r="B84" s="3" t="s">
        <v>2017</v>
      </c>
      <c r="C84" s="15"/>
    </row>
    <row r="85" spans="2:3" x14ac:dyDescent="0.25">
      <c r="B85" s="3" t="s">
        <v>2016</v>
      </c>
      <c r="C85" s="15"/>
    </row>
    <row r="86" spans="2:3" x14ac:dyDescent="0.25">
      <c r="B86" s="3" t="s">
        <v>2015</v>
      </c>
      <c r="C86" s="15"/>
    </row>
    <row r="87" spans="2:3" x14ac:dyDescent="0.25">
      <c r="B87" s="3" t="s">
        <v>2014</v>
      </c>
      <c r="C87" s="15"/>
    </row>
    <row r="88" spans="2:3" x14ac:dyDescent="0.25">
      <c r="B88" s="2" t="s">
        <v>153</v>
      </c>
    </row>
    <row r="90" spans="2:3" x14ac:dyDescent="0.25">
      <c r="B90" s="105"/>
      <c r="C90" s="6" t="s">
        <v>1383</v>
      </c>
    </row>
    <row r="91" spans="2:3" ht="45" x14ac:dyDescent="0.25">
      <c r="B91" s="105" t="s">
        <v>1382</v>
      </c>
      <c r="C91" s="8" t="s">
        <v>22</v>
      </c>
    </row>
    <row r="92" spans="2:3" x14ac:dyDescent="0.25">
      <c r="B92" s="105" t="s">
        <v>1381</v>
      </c>
      <c r="C92" s="6"/>
    </row>
    <row r="93" spans="2:3" x14ac:dyDescent="0.25">
      <c r="B93" s="105"/>
      <c r="C93" s="6"/>
    </row>
    <row r="94" spans="2:3" x14ac:dyDescent="0.25">
      <c r="B94" s="105" t="s">
        <v>1380</v>
      </c>
      <c r="C94" s="27">
        <v>7.5800000000000006E-2</v>
      </c>
    </row>
    <row r="95" spans="2:3" x14ac:dyDescent="0.25">
      <c r="B95" s="105"/>
      <c r="C95" s="6"/>
    </row>
    <row r="96" spans="2:3" x14ac:dyDescent="0.25">
      <c r="B96" s="105" t="s">
        <v>1379</v>
      </c>
      <c r="C96" s="6" t="s">
        <v>2013</v>
      </c>
    </row>
    <row r="97" spans="2:8" x14ac:dyDescent="0.25">
      <c r="B97" s="105" t="s">
        <v>1378</v>
      </c>
      <c r="C97" s="6" t="s">
        <v>2012</v>
      </c>
    </row>
    <row r="98" spans="2:8" x14ac:dyDescent="0.25">
      <c r="B98" s="105"/>
      <c r="C98" s="6"/>
    </row>
    <row r="99" spans="2:8" x14ac:dyDescent="0.25">
      <c r="B99" s="105" t="s">
        <v>1376</v>
      </c>
      <c r="C99" s="6" t="s">
        <v>148</v>
      </c>
    </row>
    <row r="100" spans="2:8" x14ac:dyDescent="0.25">
      <c r="B100" s="217" t="s">
        <v>1375</v>
      </c>
      <c r="C100" s="217"/>
    </row>
    <row r="103" spans="2:8" x14ac:dyDescent="0.25">
      <c r="B103" s="105" t="s">
        <v>154</v>
      </c>
      <c r="C103" s="6"/>
      <c r="D103" s="105"/>
    </row>
    <row r="104" spans="2:8" ht="30" x14ac:dyDescent="0.25">
      <c r="B104" s="7" t="s">
        <v>155</v>
      </c>
      <c r="C104" s="8" t="s">
        <v>156</v>
      </c>
      <c r="D104" s="7" t="s">
        <v>157</v>
      </c>
    </row>
    <row r="105" spans="2:8" s="24" customFormat="1" x14ac:dyDescent="0.25">
      <c r="B105" s="45" t="s">
        <v>1925</v>
      </c>
      <c r="C105" s="89">
        <v>5</v>
      </c>
      <c r="D105" s="88">
        <v>0.22</v>
      </c>
      <c r="F105" s="25"/>
      <c r="G105" s="25"/>
      <c r="H105" s="25"/>
    </row>
    <row r="107" spans="2:8" x14ac:dyDescent="0.25">
      <c r="B107" s="13" t="s">
        <v>158</v>
      </c>
      <c r="C107" s="23">
        <v>45322</v>
      </c>
      <c r="D107" s="105"/>
      <c r="E107" s="16"/>
      <c r="F107" s="22"/>
    </row>
    <row r="108" spans="2:8" x14ac:dyDescent="0.25">
      <c r="B108" s="13" t="s">
        <v>159</v>
      </c>
      <c r="C108" s="14" t="s">
        <v>160</v>
      </c>
      <c r="D108" s="13" t="s">
        <v>161</v>
      </c>
      <c r="E108" s="17" t="s">
        <v>162</v>
      </c>
      <c r="F108" s="12" t="s">
        <v>163</v>
      </c>
      <c r="G108" s="11"/>
    </row>
    <row r="109" spans="2:8" x14ac:dyDescent="0.25">
      <c r="B109" s="20" t="s">
        <v>149</v>
      </c>
      <c r="C109" s="21" t="s">
        <v>149</v>
      </c>
      <c r="D109" s="20" t="s">
        <v>149</v>
      </c>
      <c r="E109" s="19" t="s">
        <v>149</v>
      </c>
      <c r="F109" s="18" t="s">
        <v>149</v>
      </c>
    </row>
    <row r="112" spans="2:8" x14ac:dyDescent="0.25">
      <c r="B112" s="3" t="s">
        <v>164</v>
      </c>
    </row>
    <row r="113" spans="2:4" x14ac:dyDescent="0.25">
      <c r="B113" s="3"/>
    </row>
    <row r="114" spans="2:4" x14ac:dyDescent="0.25">
      <c r="B114" s="3" t="s">
        <v>165</v>
      </c>
    </row>
    <row r="115" spans="2:4" x14ac:dyDescent="0.25">
      <c r="B115" s="13" t="s">
        <v>166</v>
      </c>
      <c r="C115" s="14" t="s">
        <v>167</v>
      </c>
      <c r="D115" s="3"/>
    </row>
    <row r="116" spans="2:4" x14ac:dyDescent="0.25">
      <c r="B116" s="105" t="s">
        <v>149</v>
      </c>
      <c r="C116" s="6" t="s">
        <v>149</v>
      </c>
    </row>
    <row r="118" spans="2:4" x14ac:dyDescent="0.25">
      <c r="B118" s="13" t="s">
        <v>168</v>
      </c>
      <c r="C118" s="14" t="s">
        <v>167</v>
      </c>
    </row>
    <row r="119" spans="2:4" x14ac:dyDescent="0.25">
      <c r="B119" s="105" t="s">
        <v>149</v>
      </c>
      <c r="C119" s="6" t="s">
        <v>149</v>
      </c>
    </row>
    <row r="121" spans="2:4" x14ac:dyDescent="0.25">
      <c r="B121" s="13" t="s">
        <v>149</v>
      </c>
      <c r="C121" s="14" t="s">
        <v>149</v>
      </c>
    </row>
    <row r="122" spans="2:4" x14ac:dyDescent="0.25">
      <c r="B122" s="105" t="s">
        <v>149</v>
      </c>
      <c r="C122" s="6" t="s">
        <v>149</v>
      </c>
    </row>
    <row r="124" spans="2:4" x14ac:dyDescent="0.25">
      <c r="B124" s="17" t="s">
        <v>169</v>
      </c>
      <c r="C124" s="14" t="s">
        <v>170</v>
      </c>
    </row>
    <row r="125" spans="2:4" x14ac:dyDescent="0.25">
      <c r="B125" s="16" t="s">
        <v>149</v>
      </c>
      <c r="C125" s="6" t="s">
        <v>149</v>
      </c>
    </row>
    <row r="127" spans="2:4" x14ac:dyDescent="0.25">
      <c r="B127" s="13" t="s">
        <v>171</v>
      </c>
      <c r="C127" s="14" t="s">
        <v>149</v>
      </c>
    </row>
    <row r="129" spans="2:7" x14ac:dyDescent="0.25">
      <c r="B129" s="13" t="s">
        <v>172</v>
      </c>
      <c r="C129" s="23">
        <v>45322</v>
      </c>
      <c r="D129" s="105"/>
      <c r="E129" s="16"/>
      <c r="F129" s="22"/>
    </row>
    <row r="130" spans="2:7" x14ac:dyDescent="0.25">
      <c r="B130" s="13" t="s">
        <v>159</v>
      </c>
      <c r="C130" s="14" t="s">
        <v>160</v>
      </c>
      <c r="D130" s="13" t="s">
        <v>161</v>
      </c>
      <c r="E130" s="17" t="s">
        <v>162</v>
      </c>
      <c r="F130" s="12" t="s">
        <v>163</v>
      </c>
      <c r="G130" s="11"/>
    </row>
    <row r="131" spans="2:7" x14ac:dyDescent="0.25">
      <c r="B131" s="20" t="s">
        <v>149</v>
      </c>
      <c r="C131" s="21" t="s">
        <v>149</v>
      </c>
      <c r="D131" s="20" t="s">
        <v>149</v>
      </c>
      <c r="E131" s="19" t="s">
        <v>149</v>
      </c>
      <c r="F131" s="18" t="s">
        <v>149</v>
      </c>
    </row>
    <row r="132" spans="2:7" x14ac:dyDescent="0.25">
      <c r="B132" s="3" t="s">
        <v>164</v>
      </c>
    </row>
    <row r="133" spans="2:7" x14ac:dyDescent="0.25">
      <c r="B133" s="3"/>
    </row>
    <row r="134" spans="2:7" x14ac:dyDescent="0.25">
      <c r="B134" s="3" t="s">
        <v>165</v>
      </c>
    </row>
    <row r="135" spans="2:7" x14ac:dyDescent="0.25">
      <c r="B135" s="13" t="s">
        <v>166</v>
      </c>
      <c r="C135" s="14" t="s">
        <v>167</v>
      </c>
      <c r="D135" s="3"/>
    </row>
    <row r="136" spans="2:7" x14ac:dyDescent="0.25">
      <c r="B136" s="105" t="s">
        <v>149</v>
      </c>
      <c r="C136" s="6" t="s">
        <v>149</v>
      </c>
    </row>
    <row r="138" spans="2:7" x14ac:dyDescent="0.25">
      <c r="B138" s="13" t="s">
        <v>168</v>
      </c>
      <c r="C138" s="14" t="s">
        <v>167</v>
      </c>
    </row>
    <row r="139" spans="2:7" x14ac:dyDescent="0.25">
      <c r="B139" s="105" t="s">
        <v>149</v>
      </c>
      <c r="C139" s="6" t="s">
        <v>149</v>
      </c>
    </row>
    <row r="141" spans="2:7" x14ac:dyDescent="0.25">
      <c r="B141" s="13" t="s">
        <v>149</v>
      </c>
      <c r="C141" s="14" t="s">
        <v>149</v>
      </c>
    </row>
    <row r="142" spans="2:7" x14ac:dyDescent="0.25">
      <c r="B142" s="105" t="s">
        <v>149</v>
      </c>
      <c r="C142" s="6" t="s">
        <v>149</v>
      </c>
    </row>
    <row r="144" spans="2:7" x14ac:dyDescent="0.25">
      <c r="B144" s="17" t="s">
        <v>169</v>
      </c>
      <c r="C144" s="14" t="s">
        <v>170</v>
      </c>
    </row>
    <row r="145" spans="2:80" x14ac:dyDescent="0.25">
      <c r="B145" s="16" t="s">
        <v>149</v>
      </c>
      <c r="C145" s="6" t="s">
        <v>149</v>
      </c>
    </row>
    <row r="147" spans="2:80" x14ac:dyDescent="0.25">
      <c r="B147" s="13" t="s">
        <v>171</v>
      </c>
      <c r="C147" s="14" t="s">
        <v>149</v>
      </c>
    </row>
    <row r="150" spans="2:80" x14ac:dyDescent="0.25">
      <c r="B150" s="3" t="s">
        <v>173</v>
      </c>
    </row>
    <row r="152" spans="2:80" x14ac:dyDescent="0.25">
      <c r="B152" s="13" t="s">
        <v>159</v>
      </c>
      <c r="C152" s="14" t="s">
        <v>174</v>
      </c>
      <c r="D152" s="13" t="s">
        <v>175</v>
      </c>
      <c r="E152" s="13" t="s">
        <v>176</v>
      </c>
      <c r="F152" s="11"/>
    </row>
    <row r="153" spans="2:80" x14ac:dyDescent="0.25">
      <c r="B153" s="105" t="s">
        <v>149</v>
      </c>
      <c r="C153" s="6" t="s">
        <v>149</v>
      </c>
      <c r="D153" s="105" t="s">
        <v>149</v>
      </c>
      <c r="E153" s="105" t="s">
        <v>149</v>
      </c>
    </row>
    <row r="156" spans="2:80" x14ac:dyDescent="0.25">
      <c r="B156" s="3" t="s">
        <v>177</v>
      </c>
      <c r="C156" s="15" t="s">
        <v>149</v>
      </c>
      <c r="D156" s="3"/>
      <c r="E156" s="3"/>
      <c r="F156" s="11"/>
      <c r="G156" s="11"/>
      <c r="H156" s="11"/>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row>
    <row r="158" spans="2:80" x14ac:dyDescent="0.25">
      <c r="B158" s="3" t="s">
        <v>178</v>
      </c>
    </row>
    <row r="160" spans="2:80" x14ac:dyDescent="0.25">
      <c r="B160" s="13" t="s">
        <v>179</v>
      </c>
      <c r="C160" s="14" t="s">
        <v>167</v>
      </c>
      <c r="D160" s="3"/>
    </row>
    <row r="161" spans="2:7" x14ac:dyDescent="0.25">
      <c r="B161" s="105" t="s">
        <v>149</v>
      </c>
      <c r="C161" s="6" t="s">
        <v>149</v>
      </c>
    </row>
    <row r="164" spans="2:7" x14ac:dyDescent="0.25">
      <c r="B164" s="13" t="s">
        <v>180</v>
      </c>
      <c r="C164" s="14" t="s">
        <v>181</v>
      </c>
      <c r="D164" s="3"/>
    </row>
    <row r="165" spans="2:7" x14ac:dyDescent="0.25">
      <c r="B165" s="105" t="s">
        <v>149</v>
      </c>
      <c r="C165" s="6" t="s">
        <v>149</v>
      </c>
    </row>
    <row r="168" spans="2:7" x14ac:dyDescent="0.25">
      <c r="B168" s="3" t="s">
        <v>182</v>
      </c>
    </row>
    <row r="171" spans="2:7" x14ac:dyDescent="0.25">
      <c r="B171" s="3" t="s">
        <v>183</v>
      </c>
    </row>
    <row r="173" spans="2:7" x14ac:dyDescent="0.25">
      <c r="B173" s="13" t="s">
        <v>159</v>
      </c>
      <c r="C173" s="14" t="s">
        <v>184</v>
      </c>
      <c r="D173" s="13" t="s">
        <v>174</v>
      </c>
      <c r="E173" s="13" t="s">
        <v>175</v>
      </c>
      <c r="F173" s="12" t="s">
        <v>176</v>
      </c>
      <c r="G173" s="11"/>
    </row>
    <row r="174" spans="2:7" x14ac:dyDescent="0.25">
      <c r="B174" s="105" t="s">
        <v>149</v>
      </c>
      <c r="C174" s="6" t="s">
        <v>149</v>
      </c>
      <c r="D174" s="105" t="s">
        <v>149</v>
      </c>
      <c r="E174" s="105" t="s">
        <v>149</v>
      </c>
      <c r="F174" s="10" t="s">
        <v>149</v>
      </c>
    </row>
    <row r="177" spans="2:80" x14ac:dyDescent="0.25">
      <c r="B177" s="3" t="s">
        <v>177</v>
      </c>
      <c r="C177" s="15" t="s">
        <v>149</v>
      </c>
      <c r="D177" s="3"/>
      <c r="E177" s="3"/>
      <c r="F177" s="11"/>
      <c r="G177" s="11"/>
      <c r="H177" s="11"/>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row>
    <row r="179" spans="2:80" x14ac:dyDescent="0.25">
      <c r="B179" s="3" t="s">
        <v>178</v>
      </c>
    </row>
    <row r="181" spans="2:80" x14ac:dyDescent="0.25">
      <c r="B181" s="13" t="s">
        <v>179</v>
      </c>
      <c r="C181" s="14" t="s">
        <v>167</v>
      </c>
      <c r="D181" s="3"/>
    </row>
    <row r="182" spans="2:80" x14ac:dyDescent="0.25">
      <c r="B182" s="105" t="s">
        <v>149</v>
      </c>
      <c r="C182" s="6" t="s">
        <v>149</v>
      </c>
    </row>
    <row r="185" spans="2:80" x14ac:dyDescent="0.25">
      <c r="B185" s="13" t="s">
        <v>180</v>
      </c>
      <c r="C185" s="14" t="s">
        <v>181</v>
      </c>
      <c r="D185" s="3"/>
    </row>
    <row r="186" spans="2:80" x14ac:dyDescent="0.25">
      <c r="B186" s="105" t="s">
        <v>149</v>
      </c>
      <c r="C186" s="6" t="s">
        <v>149</v>
      </c>
    </row>
    <row r="189" spans="2:80" x14ac:dyDescent="0.25">
      <c r="B189" s="3" t="s">
        <v>182</v>
      </c>
    </row>
    <row r="192" spans="2:80" x14ac:dyDescent="0.25">
      <c r="B192" s="3" t="s">
        <v>185</v>
      </c>
    </row>
    <row r="193" spans="2:7" x14ac:dyDescent="0.25">
      <c r="B193" s="13" t="s">
        <v>159</v>
      </c>
      <c r="C193" s="14" t="s">
        <v>186</v>
      </c>
      <c r="D193" s="13" t="s">
        <v>187</v>
      </c>
      <c r="E193" s="13" t="s">
        <v>188</v>
      </c>
      <c r="F193" s="12" t="s">
        <v>189</v>
      </c>
      <c r="G193" s="11"/>
    </row>
    <row r="194" spans="2:7" x14ac:dyDescent="0.25">
      <c r="B194" s="105" t="s">
        <v>149</v>
      </c>
      <c r="C194" s="6" t="s">
        <v>149</v>
      </c>
      <c r="D194" s="105" t="s">
        <v>149</v>
      </c>
      <c r="E194" s="105" t="s">
        <v>149</v>
      </c>
      <c r="F194" s="10" t="s">
        <v>149</v>
      </c>
    </row>
    <row r="195" spans="2:7" x14ac:dyDescent="0.25">
      <c r="B195" s="2" t="s">
        <v>190</v>
      </c>
    </row>
  </sheetData>
  <mergeCells count="9">
    <mergeCell ref="B100:C100"/>
    <mergeCell ref="B1:E1"/>
    <mergeCell ref="C3:C7"/>
    <mergeCell ref="D3:D7"/>
    <mergeCell ref="B10:E10"/>
    <mergeCell ref="B11:E11"/>
    <mergeCell ref="C12:C13"/>
    <mergeCell ref="D12:D13"/>
    <mergeCell ref="E12:E13"/>
  </mergeCells>
  <hyperlinks>
    <hyperlink ref="A1" location="Index!A1" display="Index" xr:uid="{E3C5621F-F86C-40A4-B9E9-28EBDA011217}"/>
  </hyperlinks>
  <pageMargins left="0.7" right="0.7" top="0.75" bottom="0.75" header="0.3" footer="0.3"/>
  <pageSetup orientation="portrait" r:id="rId1"/>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AABA99-E33E-4345-88A8-4271152262D4}">
  <dimension ref="A1:CB156"/>
  <sheetViews>
    <sheetView workbookViewId="0">
      <selection activeCell="C16" sqref="C16"/>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20</v>
      </c>
      <c r="C1" s="206"/>
      <c r="D1" s="206"/>
      <c r="E1" s="206"/>
    </row>
    <row r="3" spans="1:5" x14ac:dyDescent="0.25">
      <c r="B3" s="35" t="s">
        <v>20</v>
      </c>
      <c r="C3" s="207"/>
      <c r="D3" s="208"/>
    </row>
    <row r="4" spans="1:5" ht="30" x14ac:dyDescent="0.25">
      <c r="B4" s="109" t="s">
        <v>2110</v>
      </c>
      <c r="C4" s="207"/>
      <c r="D4" s="208"/>
      <c r="E4" s="90"/>
    </row>
    <row r="5" spans="1:5" x14ac:dyDescent="0.25">
      <c r="B5" s="109" t="s">
        <v>115</v>
      </c>
      <c r="C5" s="207"/>
      <c r="D5" s="208"/>
    </row>
    <row r="6" spans="1:5" x14ac:dyDescent="0.25">
      <c r="B6" s="109" t="s">
        <v>2095</v>
      </c>
      <c r="C6" s="207"/>
      <c r="D6" s="208"/>
    </row>
    <row r="7" spans="1:5" x14ac:dyDescent="0.25">
      <c r="B7" s="91" t="s">
        <v>2109</v>
      </c>
      <c r="C7" s="207"/>
      <c r="D7" s="208"/>
      <c r="E7" s="90"/>
    </row>
    <row r="8" spans="1:5" x14ac:dyDescent="0.25">
      <c r="B8" s="19" t="s">
        <v>116</v>
      </c>
      <c r="C8" s="85" t="s">
        <v>117</v>
      </c>
      <c r="D8" s="84" t="s">
        <v>118</v>
      </c>
    </row>
    <row r="10" spans="1:5" x14ac:dyDescent="0.25">
      <c r="B10" s="5"/>
      <c r="C10" s="5"/>
      <c r="D10" s="5"/>
      <c r="E10" s="5"/>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35" t="s">
        <v>1577</v>
      </c>
      <c r="C14" s="34"/>
      <c r="D14" s="33"/>
      <c r="E14" s="33"/>
    </row>
    <row r="15" spans="1:5" x14ac:dyDescent="0.25">
      <c r="B15" s="35" t="s">
        <v>1575</v>
      </c>
      <c r="C15" s="34"/>
      <c r="D15" s="33"/>
      <c r="E15" s="33"/>
    </row>
    <row r="16" spans="1:5" x14ac:dyDescent="0.25">
      <c r="B16" s="35" t="s">
        <v>1574</v>
      </c>
      <c r="C16" s="34" t="s">
        <v>2093</v>
      </c>
      <c r="D16" s="33"/>
      <c r="E16" s="33"/>
    </row>
    <row r="17" spans="2:8" x14ac:dyDescent="0.25">
      <c r="B17" s="13" t="s">
        <v>1573</v>
      </c>
      <c r="C17" s="108"/>
      <c r="D17" s="107"/>
      <c r="E17" s="107"/>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1915</v>
      </c>
      <c r="C26" s="4">
        <v>7.08</v>
      </c>
      <c r="D26" s="2" t="s">
        <v>130</v>
      </c>
      <c r="E26" s="2" t="s">
        <v>1914</v>
      </c>
      <c r="F26" s="5">
        <v>11950000</v>
      </c>
      <c r="G26" s="5">
        <v>11959.6</v>
      </c>
      <c r="H26" s="5">
        <v>70.77</v>
      </c>
    </row>
    <row r="27" spans="2:8" x14ac:dyDescent="0.25">
      <c r="B27" s="2" t="s">
        <v>467</v>
      </c>
      <c r="C27" s="4">
        <v>7.11</v>
      </c>
      <c r="D27" s="2" t="s">
        <v>130</v>
      </c>
      <c r="E27" s="2" t="s">
        <v>468</v>
      </c>
      <c r="F27" s="5">
        <v>4650000</v>
      </c>
      <c r="G27" s="5">
        <v>4578.1400000000003</v>
      </c>
      <c r="H27" s="5">
        <v>27.09</v>
      </c>
    </row>
    <row r="28" spans="2:8" x14ac:dyDescent="0.25">
      <c r="B28" s="3" t="s">
        <v>131</v>
      </c>
      <c r="C28" s="15"/>
      <c r="D28" s="3"/>
      <c r="E28" s="3"/>
      <c r="F28" s="11"/>
      <c r="G28" s="11">
        <f>SUM(G22:G27)</f>
        <v>16537.740000000002</v>
      </c>
      <c r="H28" s="11">
        <f>SUM(H22:H27)</f>
        <v>97.86</v>
      </c>
    </row>
    <row r="29" spans="2:8" x14ac:dyDescent="0.25">
      <c r="B29" s="3" t="s">
        <v>981</v>
      </c>
      <c r="C29" s="15"/>
      <c r="D29" s="3"/>
      <c r="E29" s="3"/>
      <c r="F29" s="11"/>
      <c r="G29" s="11">
        <v>92</v>
      </c>
      <c r="H29" s="11">
        <v>0.54</v>
      </c>
    </row>
    <row r="30" spans="2:8" x14ac:dyDescent="0.25">
      <c r="B30" s="3" t="s">
        <v>142</v>
      </c>
      <c r="C30" s="15"/>
      <c r="D30" s="3"/>
      <c r="E30" s="3"/>
      <c r="F30" s="11"/>
      <c r="G30" s="11">
        <v>16629.740000000002</v>
      </c>
      <c r="H30" s="11">
        <v>98.4</v>
      </c>
    </row>
    <row r="31" spans="2:8" x14ac:dyDescent="0.25">
      <c r="B31" s="3" t="s">
        <v>143</v>
      </c>
      <c r="C31" s="15"/>
      <c r="D31" s="3"/>
      <c r="E31" s="3"/>
      <c r="F31" s="11"/>
      <c r="G31" s="11">
        <v>268.62427380000008</v>
      </c>
      <c r="H31" s="11">
        <v>1.5999999999999943</v>
      </c>
    </row>
    <row r="32" spans="2:8" x14ac:dyDescent="0.25">
      <c r="B32" s="3" t="s">
        <v>144</v>
      </c>
      <c r="C32" s="15"/>
      <c r="D32" s="3"/>
      <c r="E32" s="3"/>
      <c r="F32" s="11"/>
      <c r="G32" s="11">
        <v>16898.364273800002</v>
      </c>
      <c r="H32" s="11">
        <v>100</v>
      </c>
    </row>
    <row r="33" spans="2:3" x14ac:dyDescent="0.25">
      <c r="B33" s="2" t="s">
        <v>145</v>
      </c>
    </row>
    <row r="34" spans="2:3" x14ac:dyDescent="0.25">
      <c r="B34" s="2" t="s">
        <v>146</v>
      </c>
    </row>
    <row r="35" spans="2:3" x14ac:dyDescent="0.25">
      <c r="B35" s="2" t="s">
        <v>147</v>
      </c>
      <c r="C35" s="4" t="s">
        <v>1395</v>
      </c>
    </row>
    <row r="36" spans="2:3" x14ac:dyDescent="0.25">
      <c r="B36" s="3"/>
    </row>
    <row r="37" spans="2:3" ht="30" x14ac:dyDescent="0.25">
      <c r="B37" s="29" t="s">
        <v>1394</v>
      </c>
      <c r="C37" s="4" t="s">
        <v>149</v>
      </c>
    </row>
    <row r="38" spans="2:3" x14ac:dyDescent="0.25">
      <c r="B38" s="3"/>
    </row>
    <row r="39" spans="2:3" x14ac:dyDescent="0.25">
      <c r="B39" s="3" t="s">
        <v>150</v>
      </c>
      <c r="C39" s="4" t="s">
        <v>149</v>
      </c>
    </row>
    <row r="40" spans="2:3" x14ac:dyDescent="0.25">
      <c r="B40" s="3" t="s">
        <v>151</v>
      </c>
      <c r="C40" s="4" t="s">
        <v>152</v>
      </c>
    </row>
    <row r="41" spans="2:3" x14ac:dyDescent="0.25">
      <c r="B41" s="3" t="s">
        <v>2108</v>
      </c>
      <c r="C41" s="15"/>
    </row>
    <row r="42" spans="2:3" x14ac:dyDescent="0.25">
      <c r="B42" s="3" t="s">
        <v>2107</v>
      </c>
      <c r="C42" s="15"/>
    </row>
    <row r="43" spans="2:3" x14ac:dyDescent="0.25">
      <c r="B43" s="3" t="s">
        <v>2106</v>
      </c>
      <c r="C43" s="15"/>
    </row>
    <row r="44" spans="2:3" x14ac:dyDescent="0.25">
      <c r="B44" s="3" t="s">
        <v>2105</v>
      </c>
      <c r="C44" s="15"/>
    </row>
    <row r="45" spans="2:3" x14ac:dyDescent="0.25">
      <c r="B45" s="3" t="s">
        <v>2104</v>
      </c>
      <c r="C45" s="15"/>
    </row>
    <row r="46" spans="2:3" x14ac:dyDescent="0.25">
      <c r="B46" s="3" t="s">
        <v>2103</v>
      </c>
      <c r="C46" s="15"/>
    </row>
    <row r="47" spans="2:3" x14ac:dyDescent="0.25">
      <c r="B47" s="3" t="s">
        <v>2102</v>
      </c>
      <c r="C47" s="15"/>
    </row>
    <row r="48" spans="2:3" x14ac:dyDescent="0.25">
      <c r="B48" s="3" t="s">
        <v>2101</v>
      </c>
      <c r="C48" s="15"/>
    </row>
    <row r="49" spans="2:4" x14ac:dyDescent="0.25">
      <c r="B49" s="3" t="s">
        <v>2100</v>
      </c>
      <c r="C49" s="15"/>
    </row>
    <row r="50" spans="2:4" x14ac:dyDescent="0.25">
      <c r="B50" s="2" t="s">
        <v>153</v>
      </c>
    </row>
    <row r="52" spans="2:4" x14ac:dyDescent="0.25">
      <c r="B52" s="105"/>
      <c r="C52" s="6" t="s">
        <v>1383</v>
      </c>
    </row>
    <row r="53" spans="2:4" ht="30" x14ac:dyDescent="0.25">
      <c r="B53" s="105" t="s">
        <v>1382</v>
      </c>
      <c r="C53" s="8" t="s">
        <v>20</v>
      </c>
    </row>
    <row r="54" spans="2:4" x14ac:dyDescent="0.25">
      <c r="B54" s="105" t="s">
        <v>1381</v>
      </c>
      <c r="C54" s="6"/>
    </row>
    <row r="55" spans="2:4" x14ac:dyDescent="0.25">
      <c r="B55" s="105"/>
      <c r="C55" s="6"/>
    </row>
    <row r="56" spans="2:4" x14ac:dyDescent="0.25">
      <c r="B56" s="105" t="s">
        <v>1380</v>
      </c>
      <c r="C56" s="27">
        <v>7.2099999999999997E-2</v>
      </c>
    </row>
    <row r="57" spans="2:4" x14ac:dyDescent="0.25">
      <c r="B57" s="105"/>
      <c r="C57" s="6"/>
    </row>
    <row r="58" spans="2:4" x14ac:dyDescent="0.25">
      <c r="B58" s="105" t="s">
        <v>1379</v>
      </c>
      <c r="C58" s="6" t="s">
        <v>2099</v>
      </c>
    </row>
    <row r="59" spans="2:4" x14ac:dyDescent="0.25">
      <c r="B59" s="105" t="s">
        <v>1378</v>
      </c>
      <c r="C59" s="6" t="s">
        <v>2098</v>
      </c>
    </row>
    <row r="60" spans="2:4" x14ac:dyDescent="0.25">
      <c r="B60" s="105"/>
      <c r="C60" s="6"/>
    </row>
    <row r="61" spans="2:4" x14ac:dyDescent="0.25">
      <c r="B61" s="105" t="s">
        <v>1376</v>
      </c>
      <c r="C61" s="6" t="s">
        <v>148</v>
      </c>
    </row>
    <row r="62" spans="2:4" x14ac:dyDescent="0.25">
      <c r="B62" s="217" t="s">
        <v>1375</v>
      </c>
      <c r="C62" s="217"/>
    </row>
    <row r="64" spans="2:4" x14ac:dyDescent="0.25">
      <c r="B64" s="105" t="s">
        <v>154</v>
      </c>
      <c r="C64" s="6"/>
      <c r="D64" s="105"/>
    </row>
    <row r="65" spans="2:7" ht="30" x14ac:dyDescent="0.25">
      <c r="B65" s="7" t="s">
        <v>155</v>
      </c>
      <c r="C65" s="8" t="s">
        <v>156</v>
      </c>
      <c r="D65" s="7" t="s">
        <v>157</v>
      </c>
    </row>
    <row r="66" spans="2:7" x14ac:dyDescent="0.25">
      <c r="B66" s="105" t="s">
        <v>149</v>
      </c>
      <c r="C66" s="6" t="s">
        <v>149</v>
      </c>
      <c r="D66" s="105" t="s">
        <v>149</v>
      </c>
    </row>
    <row r="68" spans="2:7" x14ac:dyDescent="0.25">
      <c r="B68" s="13" t="s">
        <v>158</v>
      </c>
      <c r="C68" s="23">
        <v>45322</v>
      </c>
      <c r="D68" s="105"/>
      <c r="E68" s="16"/>
      <c r="F68" s="22"/>
    </row>
    <row r="69" spans="2:7" x14ac:dyDescent="0.25">
      <c r="B69" s="13" t="s">
        <v>159</v>
      </c>
      <c r="C69" s="14" t="s">
        <v>160</v>
      </c>
      <c r="D69" s="13" t="s">
        <v>161</v>
      </c>
      <c r="E69" s="17" t="s">
        <v>162</v>
      </c>
      <c r="F69" s="12" t="s">
        <v>163</v>
      </c>
      <c r="G69" s="11"/>
    </row>
    <row r="70" spans="2:7" x14ac:dyDescent="0.25">
      <c r="B70" s="20" t="s">
        <v>149</v>
      </c>
      <c r="C70" s="21" t="s">
        <v>149</v>
      </c>
      <c r="D70" s="20" t="s">
        <v>149</v>
      </c>
      <c r="E70" s="19" t="s">
        <v>149</v>
      </c>
      <c r="F70" s="18" t="s">
        <v>149</v>
      </c>
    </row>
    <row r="73" spans="2:7" x14ac:dyDescent="0.25">
      <c r="B73" s="3" t="s">
        <v>164</v>
      </c>
    </row>
    <row r="74" spans="2:7" x14ac:dyDescent="0.25">
      <c r="B74" s="3"/>
    </row>
    <row r="75" spans="2:7" x14ac:dyDescent="0.25">
      <c r="B75" s="3" t="s">
        <v>165</v>
      </c>
    </row>
    <row r="76" spans="2:7" x14ac:dyDescent="0.25">
      <c r="B76" s="13" t="s">
        <v>166</v>
      </c>
      <c r="C76" s="14" t="s">
        <v>167</v>
      </c>
      <c r="D76" s="3"/>
    </row>
    <row r="77" spans="2:7" x14ac:dyDescent="0.25">
      <c r="B77" s="105" t="s">
        <v>149</v>
      </c>
      <c r="C77" s="6" t="s">
        <v>149</v>
      </c>
    </row>
    <row r="79" spans="2:7" x14ac:dyDescent="0.25">
      <c r="B79" s="13" t="s">
        <v>168</v>
      </c>
      <c r="C79" s="14" t="s">
        <v>167</v>
      </c>
    </row>
    <row r="80" spans="2:7" x14ac:dyDescent="0.25">
      <c r="B80" s="105" t="s">
        <v>149</v>
      </c>
      <c r="C80" s="6" t="s">
        <v>149</v>
      </c>
    </row>
    <row r="82" spans="2:7" x14ac:dyDescent="0.25">
      <c r="B82" s="13" t="s">
        <v>149</v>
      </c>
      <c r="C82" s="14" t="s">
        <v>149</v>
      </c>
    </row>
    <row r="83" spans="2:7" x14ac:dyDescent="0.25">
      <c r="B83" s="105" t="s">
        <v>149</v>
      </c>
      <c r="C83" s="6" t="s">
        <v>149</v>
      </c>
    </row>
    <row r="85" spans="2:7" x14ac:dyDescent="0.25">
      <c r="B85" s="17" t="s">
        <v>169</v>
      </c>
      <c r="C85" s="14" t="s">
        <v>170</v>
      </c>
    </row>
    <row r="86" spans="2:7" x14ac:dyDescent="0.25">
      <c r="B86" s="16" t="s">
        <v>149</v>
      </c>
      <c r="C86" s="6" t="s">
        <v>149</v>
      </c>
    </row>
    <row r="88" spans="2:7" x14ac:dyDescent="0.25">
      <c r="B88" s="13" t="s">
        <v>171</v>
      </c>
      <c r="C88" s="14" t="s">
        <v>149</v>
      </c>
    </row>
    <row r="90" spans="2:7" x14ac:dyDescent="0.25">
      <c r="B90" s="13" t="s">
        <v>172</v>
      </c>
      <c r="C90" s="23">
        <v>45322</v>
      </c>
      <c r="D90" s="105"/>
      <c r="E90" s="16"/>
      <c r="F90" s="22"/>
    </row>
    <row r="91" spans="2:7" x14ac:dyDescent="0.25">
      <c r="B91" s="13" t="s">
        <v>159</v>
      </c>
      <c r="C91" s="14" t="s">
        <v>160</v>
      </c>
      <c r="D91" s="13" t="s">
        <v>161</v>
      </c>
      <c r="E91" s="17" t="s">
        <v>162</v>
      </c>
      <c r="F91" s="12" t="s">
        <v>163</v>
      </c>
      <c r="G91" s="11"/>
    </row>
    <row r="92" spans="2:7" x14ac:dyDescent="0.25">
      <c r="B92" s="20" t="s">
        <v>149</v>
      </c>
      <c r="C92" s="21" t="s">
        <v>149</v>
      </c>
      <c r="D92" s="20" t="s">
        <v>149</v>
      </c>
      <c r="E92" s="19" t="s">
        <v>149</v>
      </c>
      <c r="F92" s="18" t="s">
        <v>149</v>
      </c>
    </row>
    <row r="93" spans="2:7" x14ac:dyDescent="0.25">
      <c r="B93" s="3" t="s">
        <v>164</v>
      </c>
    </row>
    <row r="94" spans="2:7" x14ac:dyDescent="0.25">
      <c r="B94" s="3"/>
    </row>
    <row r="95" spans="2:7" x14ac:dyDescent="0.25">
      <c r="B95" s="3" t="s">
        <v>165</v>
      </c>
    </row>
    <row r="96" spans="2:7" x14ac:dyDescent="0.25">
      <c r="B96" s="13" t="s">
        <v>166</v>
      </c>
      <c r="C96" s="14" t="s">
        <v>167</v>
      </c>
      <c r="D96" s="3"/>
    </row>
    <row r="97" spans="2:3" x14ac:dyDescent="0.25">
      <c r="B97" s="105" t="s">
        <v>149</v>
      </c>
      <c r="C97" s="6" t="s">
        <v>149</v>
      </c>
    </row>
    <row r="99" spans="2:3" x14ac:dyDescent="0.25">
      <c r="B99" s="13" t="s">
        <v>168</v>
      </c>
      <c r="C99" s="14" t="s">
        <v>167</v>
      </c>
    </row>
    <row r="100" spans="2:3" x14ac:dyDescent="0.25">
      <c r="B100" s="105" t="s">
        <v>149</v>
      </c>
      <c r="C100" s="6" t="s">
        <v>149</v>
      </c>
    </row>
    <row r="102" spans="2:3" x14ac:dyDescent="0.25">
      <c r="B102" s="13" t="s">
        <v>149</v>
      </c>
      <c r="C102" s="14" t="s">
        <v>149</v>
      </c>
    </row>
    <row r="103" spans="2:3" x14ac:dyDescent="0.25">
      <c r="B103" s="105" t="s">
        <v>149</v>
      </c>
      <c r="C103" s="6" t="s">
        <v>149</v>
      </c>
    </row>
    <row r="105" spans="2:3" x14ac:dyDescent="0.25">
      <c r="B105" s="17" t="s">
        <v>169</v>
      </c>
      <c r="C105" s="14" t="s">
        <v>170</v>
      </c>
    </row>
    <row r="106" spans="2:3" x14ac:dyDescent="0.25">
      <c r="B106" s="16" t="s">
        <v>149</v>
      </c>
      <c r="C106" s="6" t="s">
        <v>149</v>
      </c>
    </row>
    <row r="108" spans="2:3" x14ac:dyDescent="0.25">
      <c r="B108" s="13" t="s">
        <v>171</v>
      </c>
      <c r="C108" s="14" t="s">
        <v>149</v>
      </c>
    </row>
    <row r="111" spans="2:3" x14ac:dyDescent="0.25">
      <c r="B111" s="3" t="s">
        <v>173</v>
      </c>
    </row>
    <row r="113" spans="2:80" x14ac:dyDescent="0.25">
      <c r="B113" s="13" t="s">
        <v>159</v>
      </c>
      <c r="C113" s="14" t="s">
        <v>174</v>
      </c>
      <c r="D113" s="13" t="s">
        <v>175</v>
      </c>
      <c r="E113" s="13" t="s">
        <v>176</v>
      </c>
      <c r="F113" s="11"/>
    </row>
    <row r="114" spans="2:80" x14ac:dyDescent="0.25">
      <c r="B114" s="105" t="s">
        <v>149</v>
      </c>
      <c r="C114" s="6" t="s">
        <v>149</v>
      </c>
      <c r="D114" s="105" t="s">
        <v>149</v>
      </c>
      <c r="E114" s="105" t="s">
        <v>149</v>
      </c>
    </row>
    <row r="117" spans="2:80" x14ac:dyDescent="0.25">
      <c r="B117" s="3" t="s">
        <v>177</v>
      </c>
      <c r="C117" s="15" t="s">
        <v>149</v>
      </c>
      <c r="D117" s="3"/>
      <c r="E117" s="3"/>
      <c r="F117" s="11"/>
      <c r="G117" s="11"/>
      <c r="H117" s="11"/>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row>
    <row r="119" spans="2:80" x14ac:dyDescent="0.25">
      <c r="B119" s="3" t="s">
        <v>178</v>
      </c>
    </row>
    <row r="121" spans="2:80" x14ac:dyDescent="0.25">
      <c r="B121" s="13" t="s">
        <v>179</v>
      </c>
      <c r="C121" s="14" t="s">
        <v>167</v>
      </c>
      <c r="D121" s="3"/>
    </row>
    <row r="122" spans="2:80" x14ac:dyDescent="0.25">
      <c r="B122" s="105" t="s">
        <v>149</v>
      </c>
      <c r="C122" s="6" t="s">
        <v>149</v>
      </c>
    </row>
    <row r="125" spans="2:80" x14ac:dyDescent="0.25">
      <c r="B125" s="13" t="s">
        <v>180</v>
      </c>
      <c r="C125" s="14" t="s">
        <v>181</v>
      </c>
      <c r="D125" s="3"/>
    </row>
    <row r="126" spans="2:80" x14ac:dyDescent="0.25">
      <c r="B126" s="105" t="s">
        <v>149</v>
      </c>
      <c r="C126" s="6" t="s">
        <v>149</v>
      </c>
    </row>
    <row r="129" spans="2:80" x14ac:dyDescent="0.25">
      <c r="B129" s="3" t="s">
        <v>182</v>
      </c>
    </row>
    <row r="132" spans="2:80" x14ac:dyDescent="0.25">
      <c r="B132" s="3" t="s">
        <v>183</v>
      </c>
    </row>
    <row r="134" spans="2:80" x14ac:dyDescent="0.25">
      <c r="B134" s="13" t="s">
        <v>159</v>
      </c>
      <c r="C134" s="14" t="s">
        <v>184</v>
      </c>
      <c r="D134" s="13" t="s">
        <v>174</v>
      </c>
      <c r="E134" s="13" t="s">
        <v>175</v>
      </c>
      <c r="F134" s="12" t="s">
        <v>176</v>
      </c>
      <c r="G134" s="11"/>
    </row>
    <row r="135" spans="2:80" x14ac:dyDescent="0.25">
      <c r="B135" s="105" t="s">
        <v>149</v>
      </c>
      <c r="C135" s="6" t="s">
        <v>149</v>
      </c>
      <c r="D135" s="105" t="s">
        <v>149</v>
      </c>
      <c r="E135" s="105" t="s">
        <v>149</v>
      </c>
      <c r="F135" s="10" t="s">
        <v>149</v>
      </c>
    </row>
    <row r="138" spans="2:80" x14ac:dyDescent="0.25">
      <c r="B138" s="3" t="s">
        <v>177</v>
      </c>
      <c r="C138" s="15" t="s">
        <v>149</v>
      </c>
      <c r="D138" s="3"/>
      <c r="E138" s="3"/>
      <c r="F138" s="11"/>
      <c r="G138" s="11"/>
      <c r="H138" s="11"/>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row>
    <row r="140" spans="2:80" x14ac:dyDescent="0.25">
      <c r="B140" s="3" t="s">
        <v>178</v>
      </c>
    </row>
    <row r="142" spans="2:80" x14ac:dyDescent="0.25">
      <c r="B142" s="13" t="s">
        <v>179</v>
      </c>
      <c r="C142" s="14" t="s">
        <v>167</v>
      </c>
      <c r="D142" s="3"/>
    </row>
    <row r="143" spans="2:80" x14ac:dyDescent="0.25">
      <c r="B143" s="105" t="s">
        <v>149</v>
      </c>
      <c r="C143" s="6" t="s">
        <v>149</v>
      </c>
    </row>
    <row r="146" spans="2:7" x14ac:dyDescent="0.25">
      <c r="B146" s="13" t="s">
        <v>180</v>
      </c>
      <c r="C146" s="14" t="s">
        <v>181</v>
      </c>
      <c r="D146" s="3"/>
    </row>
    <row r="147" spans="2:7" x14ac:dyDescent="0.25">
      <c r="B147" s="105" t="s">
        <v>149</v>
      </c>
      <c r="C147" s="6" t="s">
        <v>149</v>
      </c>
    </row>
    <row r="150" spans="2:7" x14ac:dyDescent="0.25">
      <c r="B150" s="3" t="s">
        <v>182</v>
      </c>
    </row>
    <row r="153" spans="2:7" x14ac:dyDescent="0.25">
      <c r="B153" s="3" t="s">
        <v>185</v>
      </c>
    </row>
    <row r="154" spans="2:7" x14ac:dyDescent="0.25">
      <c r="B154" s="13" t="s">
        <v>159</v>
      </c>
      <c r="C154" s="14" t="s">
        <v>186</v>
      </c>
      <c r="D154" s="13" t="s">
        <v>187</v>
      </c>
      <c r="E154" s="13" t="s">
        <v>188</v>
      </c>
      <c r="F154" s="12" t="s">
        <v>189</v>
      </c>
      <c r="G154" s="11"/>
    </row>
    <row r="155" spans="2:7" x14ac:dyDescent="0.25">
      <c r="B155" s="105" t="s">
        <v>149</v>
      </c>
      <c r="C155" s="6" t="s">
        <v>149</v>
      </c>
      <c r="D155" s="105" t="s">
        <v>149</v>
      </c>
      <c r="E155" s="105" t="s">
        <v>149</v>
      </c>
      <c r="F155" s="10" t="s">
        <v>149</v>
      </c>
    </row>
    <row r="156" spans="2:7" x14ac:dyDescent="0.25">
      <c r="B156" s="2" t="s">
        <v>190</v>
      </c>
    </row>
  </sheetData>
  <mergeCells count="8">
    <mergeCell ref="B62:C62"/>
    <mergeCell ref="B1:E1"/>
    <mergeCell ref="C3:C7"/>
    <mergeCell ref="D3:D7"/>
    <mergeCell ref="B11:E11"/>
    <mergeCell ref="C12:C13"/>
    <mergeCell ref="D12:D13"/>
    <mergeCell ref="E12:E13"/>
  </mergeCells>
  <hyperlinks>
    <hyperlink ref="A1" location="Index!A1" display="Index" xr:uid="{73D0661F-D876-450F-B737-712F29743942}"/>
  </hyperlinks>
  <pageMargins left="0.7" right="0.7" top="0.75" bottom="0.75" header="0.3" footer="0.3"/>
  <pageSetup orientation="portrait"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94669-070B-4D47-BC19-DAF1CC38AC70}">
  <dimension ref="A1:CB157"/>
  <sheetViews>
    <sheetView workbookViewId="0">
      <selection activeCell="F9" sqref="F9"/>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18</v>
      </c>
      <c r="C1" s="206"/>
      <c r="D1" s="206"/>
      <c r="E1" s="206"/>
    </row>
    <row r="3" spans="1:5" x14ac:dyDescent="0.25">
      <c r="B3" s="13" t="s">
        <v>18</v>
      </c>
      <c r="C3" s="207"/>
      <c r="D3" s="208"/>
    </row>
    <row r="4" spans="1:5" ht="30" x14ac:dyDescent="0.25">
      <c r="B4" s="109" t="s">
        <v>2126</v>
      </c>
      <c r="C4" s="207"/>
      <c r="D4" s="208"/>
      <c r="E4" s="90"/>
    </row>
    <row r="5" spans="1:5" x14ac:dyDescent="0.25">
      <c r="B5" s="109" t="s">
        <v>115</v>
      </c>
      <c r="C5" s="207"/>
      <c r="D5" s="208"/>
    </row>
    <row r="6" spans="1:5" x14ac:dyDescent="0.25">
      <c r="B6" s="109" t="s">
        <v>2095</v>
      </c>
      <c r="C6" s="207"/>
      <c r="D6" s="208"/>
    </row>
    <row r="7" spans="1:5" x14ac:dyDescent="0.25">
      <c r="B7" s="91" t="s">
        <v>2125</v>
      </c>
      <c r="C7" s="207"/>
      <c r="D7" s="208"/>
      <c r="E7" s="90"/>
    </row>
    <row r="8" spans="1:5" x14ac:dyDescent="0.25">
      <c r="B8" s="19" t="s">
        <v>116</v>
      </c>
      <c r="C8" s="85" t="s">
        <v>117</v>
      </c>
      <c r="D8" s="84" t="s">
        <v>118</v>
      </c>
    </row>
    <row r="10" spans="1:5" x14ac:dyDescent="0.25">
      <c r="B10" s="221"/>
      <c r="C10" s="221"/>
      <c r="D10" s="221"/>
      <c r="E10" s="221"/>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35" t="s">
        <v>1577</v>
      </c>
      <c r="C14" s="34"/>
      <c r="D14" s="33"/>
      <c r="E14" s="33"/>
    </row>
    <row r="15" spans="1:5" x14ac:dyDescent="0.25">
      <c r="B15" s="35" t="s">
        <v>1575</v>
      </c>
      <c r="C15" s="34"/>
      <c r="D15" s="33"/>
      <c r="E15" s="33"/>
    </row>
    <row r="16" spans="1:5" x14ac:dyDescent="0.25">
      <c r="B16" s="35" t="s">
        <v>1574</v>
      </c>
      <c r="C16" s="34" t="s">
        <v>2093</v>
      </c>
      <c r="D16" s="33"/>
      <c r="E16" s="33"/>
    </row>
    <row r="17" spans="2:8" x14ac:dyDescent="0.25">
      <c r="B17" s="13" t="s">
        <v>1573</v>
      </c>
      <c r="C17" s="108"/>
      <c r="D17" s="107"/>
      <c r="E17" s="107"/>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2124</v>
      </c>
      <c r="C26" s="4">
        <v>7.06</v>
      </c>
      <c r="D26" s="2" t="s">
        <v>130</v>
      </c>
      <c r="E26" s="2" t="s">
        <v>2123</v>
      </c>
      <c r="F26" s="5">
        <v>5000000</v>
      </c>
      <c r="G26" s="5">
        <v>5136.63</v>
      </c>
      <c r="H26" s="5">
        <v>46.38</v>
      </c>
    </row>
    <row r="27" spans="2:8" x14ac:dyDescent="0.25">
      <c r="B27" s="2" t="s">
        <v>1916</v>
      </c>
      <c r="C27" s="4">
        <v>7.03</v>
      </c>
      <c r="D27" s="2" t="s">
        <v>130</v>
      </c>
      <c r="E27" s="2" t="s">
        <v>1074</v>
      </c>
      <c r="F27" s="5">
        <v>4300000</v>
      </c>
      <c r="G27" s="5">
        <v>4161.59</v>
      </c>
      <c r="H27" s="5">
        <v>37.58</v>
      </c>
    </row>
    <row r="28" spans="2:8" x14ac:dyDescent="0.25">
      <c r="B28" s="2" t="s">
        <v>2122</v>
      </c>
      <c r="C28" s="4">
        <v>7.03</v>
      </c>
      <c r="D28" s="2" t="s">
        <v>130</v>
      </c>
      <c r="E28" s="2" t="s">
        <v>1209</v>
      </c>
      <c r="F28" s="5">
        <v>1500000</v>
      </c>
      <c r="G28" s="5">
        <v>1497.93</v>
      </c>
      <c r="H28" s="5">
        <v>13.53</v>
      </c>
    </row>
    <row r="29" spans="2:8" x14ac:dyDescent="0.25">
      <c r="B29" s="3" t="s">
        <v>131</v>
      </c>
      <c r="C29" s="15"/>
      <c r="D29" s="3"/>
      <c r="E29" s="3"/>
      <c r="F29" s="11"/>
      <c r="G29" s="11">
        <f>SUM(G22:G28)</f>
        <v>10796.150000000001</v>
      </c>
      <c r="H29" s="11">
        <f>SUM(H22:H28)</f>
        <v>97.490000000000009</v>
      </c>
    </row>
    <row r="30" spans="2:8" x14ac:dyDescent="0.25">
      <c r="B30" s="3" t="s">
        <v>981</v>
      </c>
      <c r="C30" s="15"/>
      <c r="D30" s="3"/>
      <c r="E30" s="3"/>
      <c r="F30" s="11"/>
      <c r="G30" s="11">
        <v>109</v>
      </c>
      <c r="H30" s="11">
        <v>0.98</v>
      </c>
    </row>
    <row r="31" spans="2:8" x14ac:dyDescent="0.25">
      <c r="B31" s="3" t="s">
        <v>142</v>
      </c>
      <c r="C31" s="15"/>
      <c r="D31" s="3"/>
      <c r="E31" s="3"/>
      <c r="F31" s="11"/>
      <c r="G31" s="11">
        <v>10905.15</v>
      </c>
      <c r="H31" s="11">
        <v>98.47</v>
      </c>
    </row>
    <row r="32" spans="2:8" x14ac:dyDescent="0.25">
      <c r="B32" s="3" t="s">
        <v>143</v>
      </c>
      <c r="C32" s="15"/>
      <c r="D32" s="3"/>
      <c r="E32" s="3"/>
      <c r="F32" s="11"/>
      <c r="G32" s="11">
        <v>169.58550430000105</v>
      </c>
      <c r="H32" s="11">
        <v>1.5300000000000011</v>
      </c>
    </row>
    <row r="33" spans="2:8" x14ac:dyDescent="0.25">
      <c r="B33" s="3" t="s">
        <v>144</v>
      </c>
      <c r="C33" s="15"/>
      <c r="D33" s="3"/>
      <c r="E33" s="3"/>
      <c r="F33" s="11"/>
      <c r="G33" s="11">
        <v>11074.735504300001</v>
      </c>
      <c r="H33" s="11">
        <v>100</v>
      </c>
    </row>
    <row r="34" spans="2:8" x14ac:dyDescent="0.25">
      <c r="B34" s="2" t="s">
        <v>145</v>
      </c>
    </row>
    <row r="35" spans="2:8" x14ac:dyDescent="0.25">
      <c r="B35" s="2" t="s">
        <v>146</v>
      </c>
    </row>
    <row r="36" spans="2:8" x14ac:dyDescent="0.25">
      <c r="B36" s="2" t="s">
        <v>147</v>
      </c>
      <c r="C36" s="4" t="s">
        <v>1395</v>
      </c>
    </row>
    <row r="37" spans="2:8" x14ac:dyDescent="0.25">
      <c r="B37" s="3"/>
    </row>
    <row r="38" spans="2:8" ht="30" x14ac:dyDescent="0.25">
      <c r="B38" s="29" t="s">
        <v>1394</v>
      </c>
      <c r="C38" s="4" t="s">
        <v>149</v>
      </c>
    </row>
    <row r="39" spans="2:8" x14ac:dyDescent="0.25">
      <c r="B39" s="3"/>
    </row>
    <row r="40" spans="2:8" x14ac:dyDescent="0.25">
      <c r="B40" s="3" t="s">
        <v>150</v>
      </c>
      <c r="C40" s="4" t="s">
        <v>149</v>
      </c>
    </row>
    <row r="41" spans="2:8" x14ac:dyDescent="0.25">
      <c r="B41" s="3" t="s">
        <v>151</v>
      </c>
      <c r="C41" s="4" t="s">
        <v>152</v>
      </c>
    </row>
    <row r="42" spans="2:8" x14ac:dyDescent="0.25">
      <c r="B42" s="3" t="s">
        <v>2121</v>
      </c>
      <c r="C42" s="15"/>
    </row>
    <row r="43" spans="2:8" x14ac:dyDescent="0.25">
      <c r="B43" s="3" t="s">
        <v>2120</v>
      </c>
      <c r="C43" s="15"/>
    </row>
    <row r="44" spans="2:8" x14ac:dyDescent="0.25">
      <c r="B44" s="3" t="s">
        <v>2119</v>
      </c>
      <c r="C44" s="15"/>
    </row>
    <row r="45" spans="2:8" x14ac:dyDescent="0.25">
      <c r="B45" s="3" t="s">
        <v>2118</v>
      </c>
      <c r="C45" s="15"/>
    </row>
    <row r="46" spans="2:8" x14ac:dyDescent="0.25">
      <c r="B46" s="3" t="s">
        <v>2117</v>
      </c>
      <c r="C46" s="15"/>
    </row>
    <row r="47" spans="2:8" x14ac:dyDescent="0.25">
      <c r="B47" s="3" t="s">
        <v>2116</v>
      </c>
      <c r="C47" s="15"/>
    </row>
    <row r="48" spans="2:8" x14ac:dyDescent="0.25">
      <c r="B48" s="3" t="s">
        <v>2115</v>
      </c>
      <c r="C48" s="15"/>
    </row>
    <row r="49" spans="2:3" x14ac:dyDescent="0.25">
      <c r="B49" s="3" t="s">
        <v>2114</v>
      </c>
      <c r="C49" s="15"/>
    </row>
    <row r="50" spans="2:3" x14ac:dyDescent="0.25">
      <c r="B50" s="3" t="s">
        <v>2113</v>
      </c>
      <c r="C50" s="15"/>
    </row>
    <row r="51" spans="2:3" x14ac:dyDescent="0.25">
      <c r="B51" s="2" t="s">
        <v>153</v>
      </c>
    </row>
    <row r="53" spans="2:3" x14ac:dyDescent="0.25">
      <c r="B53" s="105"/>
      <c r="C53" s="6" t="s">
        <v>1383</v>
      </c>
    </row>
    <row r="54" spans="2:3" ht="30" x14ac:dyDescent="0.25">
      <c r="B54" s="105" t="s">
        <v>1382</v>
      </c>
      <c r="C54" s="8" t="s">
        <v>18</v>
      </c>
    </row>
    <row r="55" spans="2:3" x14ac:dyDescent="0.25">
      <c r="B55" s="105" t="s">
        <v>1381</v>
      </c>
      <c r="C55" s="6"/>
    </row>
    <row r="56" spans="2:3" x14ac:dyDescent="0.25">
      <c r="B56" s="105"/>
      <c r="C56" s="6"/>
    </row>
    <row r="57" spans="2:3" x14ac:dyDescent="0.25">
      <c r="B57" s="105" t="s">
        <v>1380</v>
      </c>
      <c r="C57" s="27">
        <v>7.1599999999999997E-2</v>
      </c>
    </row>
    <row r="58" spans="2:3" x14ac:dyDescent="0.25">
      <c r="B58" s="105"/>
      <c r="C58" s="6"/>
    </row>
    <row r="59" spans="2:3" x14ac:dyDescent="0.25">
      <c r="B59" s="105" t="s">
        <v>1379</v>
      </c>
      <c r="C59" s="6" t="s">
        <v>2112</v>
      </c>
    </row>
    <row r="60" spans="2:3" x14ac:dyDescent="0.25">
      <c r="B60" s="105" t="s">
        <v>1378</v>
      </c>
      <c r="C60" s="6" t="s">
        <v>2111</v>
      </c>
    </row>
    <row r="61" spans="2:3" x14ac:dyDescent="0.25">
      <c r="B61" s="105"/>
      <c r="C61" s="6"/>
    </row>
    <row r="62" spans="2:3" x14ac:dyDescent="0.25">
      <c r="B62" s="105" t="s">
        <v>1376</v>
      </c>
      <c r="C62" s="6" t="s">
        <v>148</v>
      </c>
    </row>
    <row r="63" spans="2:3" x14ac:dyDescent="0.25">
      <c r="B63" s="217" t="s">
        <v>1375</v>
      </c>
      <c r="C63" s="217"/>
    </row>
    <row r="65" spans="2:7" x14ac:dyDescent="0.25">
      <c r="B65" s="105" t="s">
        <v>154</v>
      </c>
      <c r="C65" s="6"/>
      <c r="D65" s="105"/>
    </row>
    <row r="66" spans="2:7" ht="30" x14ac:dyDescent="0.25">
      <c r="B66" s="7" t="s">
        <v>155</v>
      </c>
      <c r="C66" s="8" t="s">
        <v>156</v>
      </c>
      <c r="D66" s="7" t="s">
        <v>157</v>
      </c>
    </row>
    <row r="67" spans="2:7" x14ac:dyDescent="0.25">
      <c r="B67" s="105" t="s">
        <v>1180</v>
      </c>
      <c r="C67" s="111">
        <v>15</v>
      </c>
      <c r="D67" s="106">
        <v>0.18</v>
      </c>
    </row>
    <row r="69" spans="2:7" x14ac:dyDescent="0.25">
      <c r="B69" s="13" t="s">
        <v>158</v>
      </c>
      <c r="C69" s="23">
        <v>45322</v>
      </c>
      <c r="D69" s="105"/>
      <c r="E69" s="16"/>
      <c r="F69" s="22"/>
    </row>
    <row r="70" spans="2:7" x14ac:dyDescent="0.25">
      <c r="B70" s="13" t="s">
        <v>159</v>
      </c>
      <c r="C70" s="14" t="s">
        <v>160</v>
      </c>
      <c r="D70" s="13" t="s">
        <v>161</v>
      </c>
      <c r="E70" s="17" t="s">
        <v>162</v>
      </c>
      <c r="F70" s="12" t="s">
        <v>163</v>
      </c>
      <c r="G70" s="11"/>
    </row>
    <row r="71" spans="2:7" x14ac:dyDescent="0.25">
      <c r="B71" s="20" t="s">
        <v>149</v>
      </c>
      <c r="C71" s="21" t="s">
        <v>149</v>
      </c>
      <c r="D71" s="20" t="s">
        <v>149</v>
      </c>
      <c r="E71" s="19" t="s">
        <v>149</v>
      </c>
      <c r="F71" s="18" t="s">
        <v>149</v>
      </c>
    </row>
    <row r="74" spans="2:7" x14ac:dyDescent="0.25">
      <c r="B74" s="3" t="s">
        <v>164</v>
      </c>
    </row>
    <row r="75" spans="2:7" x14ac:dyDescent="0.25">
      <c r="B75" s="3"/>
    </row>
    <row r="76" spans="2:7" x14ac:dyDescent="0.25">
      <c r="B76" s="3" t="s">
        <v>165</v>
      </c>
    </row>
    <row r="77" spans="2:7" x14ac:dyDescent="0.25">
      <c r="B77" s="13" t="s">
        <v>166</v>
      </c>
      <c r="C77" s="14" t="s">
        <v>167</v>
      </c>
      <c r="D77" s="3"/>
    </row>
    <row r="78" spans="2:7" x14ac:dyDescent="0.25">
      <c r="B78" s="105" t="s">
        <v>149</v>
      </c>
      <c r="C78" s="6" t="s">
        <v>149</v>
      </c>
    </row>
    <row r="80" spans="2:7" x14ac:dyDescent="0.25">
      <c r="B80" s="13" t="s">
        <v>168</v>
      </c>
      <c r="C80" s="14" t="s">
        <v>167</v>
      </c>
    </row>
    <row r="81" spans="2:7" x14ac:dyDescent="0.25">
      <c r="B81" s="105" t="s">
        <v>149</v>
      </c>
      <c r="C81" s="6" t="s">
        <v>149</v>
      </c>
    </row>
    <row r="83" spans="2:7" x14ac:dyDescent="0.25">
      <c r="B83" s="13" t="s">
        <v>149</v>
      </c>
      <c r="C83" s="14" t="s">
        <v>149</v>
      </c>
    </row>
    <row r="84" spans="2:7" x14ac:dyDescent="0.25">
      <c r="B84" s="105" t="s">
        <v>149</v>
      </c>
      <c r="C84" s="6" t="s">
        <v>149</v>
      </c>
    </row>
    <row r="86" spans="2:7" x14ac:dyDescent="0.25">
      <c r="B86" s="17" t="s">
        <v>169</v>
      </c>
      <c r="C86" s="14" t="s">
        <v>170</v>
      </c>
    </row>
    <row r="87" spans="2:7" x14ac:dyDescent="0.25">
      <c r="B87" s="16" t="s">
        <v>149</v>
      </c>
      <c r="C87" s="6" t="s">
        <v>149</v>
      </c>
    </row>
    <row r="89" spans="2:7" x14ac:dyDescent="0.25">
      <c r="B89" s="13" t="s">
        <v>171</v>
      </c>
      <c r="C89" s="14" t="s">
        <v>149</v>
      </c>
    </row>
    <row r="91" spans="2:7" x14ac:dyDescent="0.25">
      <c r="B91" s="13" t="s">
        <v>172</v>
      </c>
      <c r="C91" s="23">
        <v>45322</v>
      </c>
      <c r="D91" s="105"/>
      <c r="E91" s="16"/>
      <c r="F91" s="22"/>
    </row>
    <row r="92" spans="2:7" x14ac:dyDescent="0.25">
      <c r="B92" s="13" t="s">
        <v>159</v>
      </c>
      <c r="C92" s="14" t="s">
        <v>160</v>
      </c>
      <c r="D92" s="13" t="s">
        <v>161</v>
      </c>
      <c r="E92" s="17" t="s">
        <v>162</v>
      </c>
      <c r="F92" s="12" t="s">
        <v>163</v>
      </c>
      <c r="G92" s="11"/>
    </row>
    <row r="93" spans="2:7" x14ac:dyDescent="0.25">
      <c r="B93" s="20" t="s">
        <v>149</v>
      </c>
      <c r="C93" s="21" t="s">
        <v>149</v>
      </c>
      <c r="D93" s="20" t="s">
        <v>149</v>
      </c>
      <c r="E93" s="19" t="s">
        <v>149</v>
      </c>
      <c r="F93" s="18" t="s">
        <v>149</v>
      </c>
    </row>
    <row r="94" spans="2:7" x14ac:dyDescent="0.25">
      <c r="B94" s="3" t="s">
        <v>164</v>
      </c>
    </row>
    <row r="95" spans="2:7" x14ac:dyDescent="0.25">
      <c r="B95" s="3"/>
    </row>
    <row r="96" spans="2:7" x14ac:dyDescent="0.25">
      <c r="B96" s="3" t="s">
        <v>165</v>
      </c>
    </row>
    <row r="97" spans="2:4" x14ac:dyDescent="0.25">
      <c r="B97" s="13" t="s">
        <v>166</v>
      </c>
      <c r="C97" s="14" t="s">
        <v>167</v>
      </c>
      <c r="D97" s="3"/>
    </row>
    <row r="98" spans="2:4" x14ac:dyDescent="0.25">
      <c r="B98" s="105" t="s">
        <v>149</v>
      </c>
      <c r="C98" s="6" t="s">
        <v>149</v>
      </c>
    </row>
    <row r="100" spans="2:4" x14ac:dyDescent="0.25">
      <c r="B100" s="13" t="s">
        <v>168</v>
      </c>
      <c r="C100" s="14" t="s">
        <v>167</v>
      </c>
    </row>
    <row r="101" spans="2:4" x14ac:dyDescent="0.25">
      <c r="B101" s="105" t="s">
        <v>149</v>
      </c>
      <c r="C101" s="6" t="s">
        <v>149</v>
      </c>
    </row>
    <row r="103" spans="2:4" x14ac:dyDescent="0.25">
      <c r="B103" s="13" t="s">
        <v>149</v>
      </c>
      <c r="C103" s="14" t="s">
        <v>149</v>
      </c>
    </row>
    <row r="104" spans="2:4" x14ac:dyDescent="0.25">
      <c r="B104" s="105" t="s">
        <v>149</v>
      </c>
      <c r="C104" s="6" t="s">
        <v>149</v>
      </c>
    </row>
    <row r="106" spans="2:4" x14ac:dyDescent="0.25">
      <c r="B106" s="17" t="s">
        <v>169</v>
      </c>
      <c r="C106" s="14" t="s">
        <v>170</v>
      </c>
    </row>
    <row r="107" spans="2:4" x14ac:dyDescent="0.25">
      <c r="B107" s="16" t="s">
        <v>149</v>
      </c>
      <c r="C107" s="6" t="s">
        <v>149</v>
      </c>
    </row>
    <row r="109" spans="2:4" x14ac:dyDescent="0.25">
      <c r="B109" s="13" t="s">
        <v>171</v>
      </c>
      <c r="C109" s="14" t="s">
        <v>149</v>
      </c>
    </row>
    <row r="112" spans="2:4" x14ac:dyDescent="0.25">
      <c r="B112" s="3" t="s">
        <v>173</v>
      </c>
    </row>
    <row r="114" spans="2:80" x14ac:dyDescent="0.25">
      <c r="B114" s="13" t="s">
        <v>159</v>
      </c>
      <c r="C114" s="14" t="s">
        <v>174</v>
      </c>
      <c r="D114" s="13" t="s">
        <v>175</v>
      </c>
      <c r="E114" s="13" t="s">
        <v>176</v>
      </c>
      <c r="F114" s="11"/>
    </row>
    <row r="115" spans="2:80" x14ac:dyDescent="0.25">
      <c r="B115" s="105" t="s">
        <v>149</v>
      </c>
      <c r="C115" s="6" t="s">
        <v>149</v>
      </c>
      <c r="D115" s="105" t="s">
        <v>149</v>
      </c>
      <c r="E115" s="105" t="s">
        <v>149</v>
      </c>
    </row>
    <row r="118" spans="2:80" x14ac:dyDescent="0.25">
      <c r="B118" s="3" t="s">
        <v>177</v>
      </c>
      <c r="C118" s="15" t="s">
        <v>149</v>
      </c>
      <c r="D118" s="3"/>
      <c r="E118" s="3"/>
      <c r="F118" s="11"/>
      <c r="G118" s="11"/>
      <c r="H118" s="11"/>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row>
    <row r="120" spans="2:80" x14ac:dyDescent="0.25">
      <c r="B120" s="3" t="s">
        <v>178</v>
      </c>
    </row>
    <row r="122" spans="2:80" x14ac:dyDescent="0.25">
      <c r="B122" s="13" t="s">
        <v>179</v>
      </c>
      <c r="C122" s="14" t="s">
        <v>167</v>
      </c>
      <c r="D122" s="3"/>
    </row>
    <row r="123" spans="2:80" x14ac:dyDescent="0.25">
      <c r="B123" s="105" t="s">
        <v>149</v>
      </c>
      <c r="C123" s="6" t="s">
        <v>149</v>
      </c>
    </row>
    <row r="126" spans="2:80" x14ac:dyDescent="0.25">
      <c r="B126" s="13" t="s">
        <v>180</v>
      </c>
      <c r="C126" s="14" t="s">
        <v>181</v>
      </c>
      <c r="D126" s="3"/>
    </row>
    <row r="127" spans="2:80" x14ac:dyDescent="0.25">
      <c r="B127" s="105" t="s">
        <v>149</v>
      </c>
      <c r="C127" s="6" t="s">
        <v>149</v>
      </c>
    </row>
    <row r="130" spans="2:80" x14ac:dyDescent="0.25">
      <c r="B130" s="3" t="s">
        <v>182</v>
      </c>
    </row>
    <row r="133" spans="2:80" x14ac:dyDescent="0.25">
      <c r="B133" s="3" t="s">
        <v>183</v>
      </c>
    </row>
    <row r="135" spans="2:80" x14ac:dyDescent="0.25">
      <c r="B135" s="13" t="s">
        <v>159</v>
      </c>
      <c r="C135" s="14" t="s">
        <v>184</v>
      </c>
      <c r="D135" s="13" t="s">
        <v>174</v>
      </c>
      <c r="E135" s="13" t="s">
        <v>175</v>
      </c>
      <c r="F135" s="12" t="s">
        <v>176</v>
      </c>
      <c r="G135" s="11"/>
    </row>
    <row r="136" spans="2:80" x14ac:dyDescent="0.25">
      <c r="B136" s="105" t="s">
        <v>149</v>
      </c>
      <c r="C136" s="6" t="s">
        <v>149</v>
      </c>
      <c r="D136" s="105" t="s">
        <v>149</v>
      </c>
      <c r="E136" s="105" t="s">
        <v>149</v>
      </c>
      <c r="F136" s="10" t="s">
        <v>149</v>
      </c>
    </row>
    <row r="139" spans="2:80" x14ac:dyDescent="0.25">
      <c r="B139" s="3" t="s">
        <v>177</v>
      </c>
      <c r="C139" s="15" t="s">
        <v>149</v>
      </c>
      <c r="D139" s="3"/>
      <c r="E139" s="3"/>
      <c r="F139" s="11"/>
      <c r="G139" s="11"/>
      <c r="H139" s="11"/>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x14ac:dyDescent="0.25">
      <c r="B141" s="3" t="s">
        <v>178</v>
      </c>
    </row>
    <row r="143" spans="2:80" x14ac:dyDescent="0.25">
      <c r="B143" s="13" t="s">
        <v>179</v>
      </c>
      <c r="C143" s="14" t="s">
        <v>167</v>
      </c>
      <c r="D143" s="3"/>
    </row>
    <row r="144" spans="2:80" x14ac:dyDescent="0.25">
      <c r="B144" s="105" t="s">
        <v>149</v>
      </c>
      <c r="C144" s="6" t="s">
        <v>149</v>
      </c>
    </row>
    <row r="147" spans="2:7" x14ac:dyDescent="0.25">
      <c r="B147" s="13" t="s">
        <v>180</v>
      </c>
      <c r="C147" s="14" t="s">
        <v>181</v>
      </c>
      <c r="D147" s="3"/>
    </row>
    <row r="148" spans="2:7" x14ac:dyDescent="0.25">
      <c r="B148" s="105" t="s">
        <v>149</v>
      </c>
      <c r="C148" s="6" t="s">
        <v>149</v>
      </c>
    </row>
    <row r="151" spans="2:7" x14ac:dyDescent="0.25">
      <c r="B151" s="3" t="s">
        <v>182</v>
      </c>
    </row>
    <row r="154" spans="2:7" x14ac:dyDescent="0.25">
      <c r="B154" s="3" t="s">
        <v>185</v>
      </c>
    </row>
    <row r="155" spans="2:7" x14ac:dyDescent="0.25">
      <c r="B155" s="13" t="s">
        <v>159</v>
      </c>
      <c r="C155" s="14" t="s">
        <v>186</v>
      </c>
      <c r="D155" s="13" t="s">
        <v>187</v>
      </c>
      <c r="E155" s="13" t="s">
        <v>188</v>
      </c>
      <c r="F155" s="12" t="s">
        <v>189</v>
      </c>
      <c r="G155" s="11"/>
    </row>
    <row r="156" spans="2:7" x14ac:dyDescent="0.25">
      <c r="B156" s="105" t="s">
        <v>149</v>
      </c>
      <c r="C156" s="6" t="s">
        <v>149</v>
      </c>
      <c r="D156" s="105" t="s">
        <v>149</v>
      </c>
      <c r="E156" s="105" t="s">
        <v>149</v>
      </c>
      <c r="F156" s="10" t="s">
        <v>149</v>
      </c>
    </row>
    <row r="157" spans="2:7" x14ac:dyDescent="0.25">
      <c r="B157" s="2" t="s">
        <v>190</v>
      </c>
    </row>
  </sheetData>
  <mergeCells count="9">
    <mergeCell ref="B63:C63"/>
    <mergeCell ref="B1:E1"/>
    <mergeCell ref="C3:C7"/>
    <mergeCell ref="D3:D7"/>
    <mergeCell ref="B10:E10"/>
    <mergeCell ref="B11:E11"/>
    <mergeCell ref="C12:C13"/>
    <mergeCell ref="D12:D13"/>
    <mergeCell ref="E12:E13"/>
  </mergeCells>
  <hyperlinks>
    <hyperlink ref="A1" location="Index!A1" display="Index" xr:uid="{9A389ECE-CB7F-4EBB-B185-1F16D087E7C8}"/>
  </hyperlinks>
  <pageMargins left="0.7" right="0.7" top="0.75" bottom="0.75" header="0.3" footer="0.3"/>
  <pageSetup orientation="portrait"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96F3-6B8C-427A-BD7F-585DD64284A9}">
  <dimension ref="A1:CB259"/>
  <sheetViews>
    <sheetView workbookViewId="0">
      <selection activeCell="E7" sqref="E7"/>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16</v>
      </c>
      <c r="C1" s="206"/>
      <c r="D1" s="206"/>
      <c r="E1" s="206"/>
    </row>
    <row r="3" spans="1:5" x14ac:dyDescent="0.25">
      <c r="B3" s="35" t="s">
        <v>2276</v>
      </c>
      <c r="C3" s="207"/>
      <c r="D3" s="208"/>
    </row>
    <row r="4" spans="1:5" ht="30" x14ac:dyDescent="0.25">
      <c r="B4" s="109" t="s">
        <v>2275</v>
      </c>
      <c r="C4" s="207"/>
      <c r="D4" s="208"/>
    </row>
    <row r="5" spans="1:5" x14ac:dyDescent="0.25">
      <c r="B5" s="109"/>
      <c r="C5" s="207"/>
      <c r="D5" s="208"/>
    </row>
    <row r="6" spans="1:5" x14ac:dyDescent="0.25">
      <c r="B6" s="109" t="s">
        <v>115</v>
      </c>
      <c r="C6" s="207"/>
      <c r="D6" s="208"/>
    </row>
    <row r="7" spans="1:5" x14ac:dyDescent="0.25">
      <c r="B7" s="109" t="s">
        <v>1689</v>
      </c>
      <c r="C7" s="207"/>
      <c r="D7" s="208"/>
    </row>
    <row r="8" spans="1:5" x14ac:dyDescent="0.25">
      <c r="B8" s="109" t="s">
        <v>2274</v>
      </c>
      <c r="C8" s="207"/>
      <c r="D8" s="208"/>
    </row>
    <row r="9" spans="1:5" x14ac:dyDescent="0.25">
      <c r="B9" s="105" t="s">
        <v>116</v>
      </c>
      <c r="C9" s="38" t="s">
        <v>117</v>
      </c>
      <c r="D9" s="38" t="s">
        <v>118</v>
      </c>
    </row>
    <row r="10" spans="1:5" x14ac:dyDescent="0.25">
      <c r="C10" s="37"/>
    </row>
    <row r="11" spans="1:5" x14ac:dyDescent="0.25">
      <c r="B11" s="221"/>
      <c r="C11" s="221"/>
      <c r="D11" s="221"/>
      <c r="E11" s="221"/>
    </row>
    <row r="12" spans="1:5" x14ac:dyDescent="0.25">
      <c r="B12" s="218" t="s">
        <v>1583</v>
      </c>
      <c r="C12" s="218"/>
      <c r="D12" s="218"/>
      <c r="E12" s="218"/>
    </row>
    <row r="13" spans="1:5" x14ac:dyDescent="0.25">
      <c r="B13" s="107" t="s">
        <v>1582</v>
      </c>
      <c r="C13" s="219" t="s">
        <v>1581</v>
      </c>
      <c r="D13" s="218" t="s">
        <v>1580</v>
      </c>
      <c r="E13" s="218" t="s">
        <v>1579</v>
      </c>
    </row>
    <row r="14" spans="1:5" x14ac:dyDescent="0.25">
      <c r="B14" s="107" t="s">
        <v>1578</v>
      </c>
      <c r="C14" s="219"/>
      <c r="D14" s="218"/>
      <c r="E14" s="218"/>
    </row>
    <row r="15" spans="1:5" x14ac:dyDescent="0.25">
      <c r="B15" s="35" t="s">
        <v>1577</v>
      </c>
      <c r="C15" s="34"/>
      <c r="D15" s="33" t="s">
        <v>1576</v>
      </c>
      <c r="E15" s="33"/>
    </row>
    <row r="16" spans="1:5" x14ac:dyDescent="0.25">
      <c r="B16" s="35" t="s">
        <v>1575</v>
      </c>
      <c r="C16" s="34"/>
      <c r="D16" s="33"/>
      <c r="E16" s="33"/>
    </row>
    <row r="17" spans="2:8" x14ac:dyDescent="0.25">
      <c r="B17" s="35" t="s">
        <v>1574</v>
      </c>
      <c r="C17" s="34"/>
      <c r="D17" s="33"/>
      <c r="E17" s="33"/>
    </row>
    <row r="18" spans="2:8" x14ac:dyDescent="0.25">
      <c r="B18" s="13" t="s">
        <v>1573</v>
      </c>
      <c r="C18" s="108"/>
      <c r="D18" s="107"/>
      <c r="E18" s="107"/>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2273</v>
      </c>
      <c r="C26" s="4">
        <v>7.24</v>
      </c>
      <c r="D26" s="2" t="s">
        <v>130</v>
      </c>
      <c r="E26" s="2" t="s">
        <v>2272</v>
      </c>
      <c r="F26" s="5">
        <v>1634500</v>
      </c>
      <c r="G26" s="5">
        <v>1645.55</v>
      </c>
      <c r="H26" s="5">
        <v>0.1</v>
      </c>
    </row>
    <row r="27" spans="2:8" x14ac:dyDescent="0.25">
      <c r="B27" s="2" t="s">
        <v>1797</v>
      </c>
      <c r="C27" s="4">
        <v>7.02</v>
      </c>
      <c r="D27" s="2" t="s">
        <v>130</v>
      </c>
      <c r="E27" s="2" t="s">
        <v>1796</v>
      </c>
      <c r="F27" s="5">
        <v>1500000</v>
      </c>
      <c r="G27" s="5">
        <v>1505.55</v>
      </c>
      <c r="H27" s="5">
        <v>0.09</v>
      </c>
    </row>
    <row r="28" spans="2:8" x14ac:dyDescent="0.25">
      <c r="B28" s="2" t="s">
        <v>2271</v>
      </c>
      <c r="C28" s="4">
        <v>7.38</v>
      </c>
      <c r="D28" s="2" t="s">
        <v>130</v>
      </c>
      <c r="E28" s="2" t="s">
        <v>2270</v>
      </c>
      <c r="F28" s="5">
        <v>1000000</v>
      </c>
      <c r="G28" s="5">
        <v>1009.42</v>
      </c>
      <c r="H28" s="5">
        <v>0.06</v>
      </c>
    </row>
    <row r="29" spans="2:8" x14ac:dyDescent="0.25">
      <c r="B29" s="2" t="s">
        <v>2269</v>
      </c>
      <c r="C29" s="4">
        <v>7.23</v>
      </c>
      <c r="D29" s="2" t="s">
        <v>130</v>
      </c>
      <c r="E29" s="2" t="s">
        <v>2268</v>
      </c>
      <c r="F29" s="5">
        <v>500000</v>
      </c>
      <c r="G29" s="5">
        <v>502.74</v>
      </c>
      <c r="H29" s="5">
        <v>0.03</v>
      </c>
    </row>
    <row r="30" spans="2:8" x14ac:dyDescent="0.25">
      <c r="B30" s="2" t="s">
        <v>1205</v>
      </c>
      <c r="C30" s="4">
        <v>7.19</v>
      </c>
      <c r="D30" s="2" t="s">
        <v>130</v>
      </c>
      <c r="E30" s="2" t="s">
        <v>1206</v>
      </c>
      <c r="F30" s="5">
        <v>500000</v>
      </c>
      <c r="G30" s="5">
        <v>502.37</v>
      </c>
      <c r="H30" s="5">
        <v>0.03</v>
      </c>
    </row>
    <row r="31" spans="2:8" x14ac:dyDescent="0.25">
      <c r="B31" s="3" t="s">
        <v>131</v>
      </c>
      <c r="C31" s="15"/>
      <c r="D31" s="3"/>
      <c r="E31" s="3"/>
      <c r="F31" s="11"/>
      <c r="G31" s="11">
        <f>SUM(G22:G30)</f>
        <v>5165.6299999999992</v>
      </c>
      <c r="H31" s="11">
        <f>SUM(H22:H30)</f>
        <v>0.31000000000000005</v>
      </c>
    </row>
    <row r="32" spans="2:8" x14ac:dyDescent="0.25">
      <c r="B32" s="3" t="s">
        <v>136</v>
      </c>
    </row>
    <row r="33" spans="2:8" x14ac:dyDescent="0.25">
      <c r="B33" s="2" t="s">
        <v>1506</v>
      </c>
      <c r="C33" s="4">
        <v>7.39</v>
      </c>
      <c r="D33" s="2" t="s">
        <v>137</v>
      </c>
      <c r="E33" s="2" t="s">
        <v>1505</v>
      </c>
      <c r="F33" s="5">
        <v>25000</v>
      </c>
      <c r="G33" s="5">
        <v>124295.38</v>
      </c>
      <c r="H33" s="5">
        <v>7.3</v>
      </c>
    </row>
    <row r="34" spans="2:8" x14ac:dyDescent="0.25">
      <c r="B34" s="2" t="s">
        <v>2267</v>
      </c>
      <c r="C34" s="4">
        <v>8.65</v>
      </c>
      <c r="D34" s="2" t="s">
        <v>137</v>
      </c>
      <c r="E34" s="2" t="s">
        <v>2266</v>
      </c>
      <c r="F34" s="5">
        <v>15000</v>
      </c>
      <c r="G34" s="5">
        <v>69149.63</v>
      </c>
      <c r="H34" s="5">
        <v>4.0599999999999996</v>
      </c>
    </row>
    <row r="35" spans="2:8" x14ac:dyDescent="0.25">
      <c r="B35" s="2" t="s">
        <v>2265</v>
      </c>
      <c r="C35" s="4">
        <v>7.9</v>
      </c>
      <c r="D35" s="2" t="s">
        <v>137</v>
      </c>
      <c r="E35" s="2" t="s">
        <v>2264</v>
      </c>
      <c r="F35" s="5">
        <v>10000</v>
      </c>
      <c r="G35" s="5">
        <v>48672.65</v>
      </c>
      <c r="H35" s="5">
        <v>2.86</v>
      </c>
    </row>
    <row r="36" spans="2:8" x14ac:dyDescent="0.25">
      <c r="B36" s="2" t="s">
        <v>2263</v>
      </c>
      <c r="C36" s="4">
        <v>7.13</v>
      </c>
      <c r="D36" s="2" t="s">
        <v>130</v>
      </c>
      <c r="E36" s="2" t="s">
        <v>2262</v>
      </c>
      <c r="F36" s="5">
        <v>49500000</v>
      </c>
      <c r="G36" s="5">
        <v>48182.95</v>
      </c>
      <c r="H36" s="5">
        <v>2.83</v>
      </c>
    </row>
    <row r="37" spans="2:8" x14ac:dyDescent="0.25">
      <c r="B37" s="2" t="s">
        <v>2261</v>
      </c>
      <c r="C37" s="4">
        <v>8.0399999999999991</v>
      </c>
      <c r="D37" s="2" t="s">
        <v>137</v>
      </c>
      <c r="E37" s="2" t="s">
        <v>2260</v>
      </c>
      <c r="F37" s="5">
        <v>10000</v>
      </c>
      <c r="G37" s="5">
        <v>46478.2</v>
      </c>
      <c r="H37" s="5">
        <v>2.73</v>
      </c>
    </row>
    <row r="38" spans="2:8" x14ac:dyDescent="0.25">
      <c r="B38" s="2" t="s">
        <v>2259</v>
      </c>
      <c r="C38" s="4">
        <v>7.95</v>
      </c>
      <c r="D38" s="2" t="s">
        <v>137</v>
      </c>
      <c r="E38" s="2" t="s">
        <v>2258</v>
      </c>
      <c r="F38" s="5">
        <v>10000</v>
      </c>
      <c r="G38" s="5">
        <v>46477.15</v>
      </c>
      <c r="H38" s="5">
        <v>2.73</v>
      </c>
    </row>
    <row r="39" spans="2:8" x14ac:dyDescent="0.25">
      <c r="B39" s="2" t="s">
        <v>2257</v>
      </c>
      <c r="C39" s="4">
        <v>7.91</v>
      </c>
      <c r="D39" s="2" t="s">
        <v>137</v>
      </c>
      <c r="E39" s="2" t="s">
        <v>2256</v>
      </c>
      <c r="F39" s="5">
        <v>10000</v>
      </c>
      <c r="G39" s="5">
        <v>46467.65</v>
      </c>
      <c r="H39" s="5">
        <v>2.73</v>
      </c>
    </row>
    <row r="40" spans="2:8" x14ac:dyDescent="0.25">
      <c r="B40" s="2" t="s">
        <v>1657</v>
      </c>
      <c r="C40" s="4">
        <v>7.84</v>
      </c>
      <c r="D40" s="2" t="s">
        <v>137</v>
      </c>
      <c r="E40" s="2" t="s">
        <v>1656</v>
      </c>
      <c r="F40" s="5">
        <v>9500</v>
      </c>
      <c r="G40" s="5">
        <v>46171.09</v>
      </c>
      <c r="H40" s="5">
        <v>2.71</v>
      </c>
    </row>
    <row r="41" spans="2:8" x14ac:dyDescent="0.25">
      <c r="B41" s="2" t="s">
        <v>1534</v>
      </c>
      <c r="C41" s="4">
        <v>7.85</v>
      </c>
      <c r="D41" s="2" t="s">
        <v>137</v>
      </c>
      <c r="E41" s="2" t="s">
        <v>1533</v>
      </c>
      <c r="F41" s="5">
        <v>8000</v>
      </c>
      <c r="G41" s="5">
        <v>39482.36</v>
      </c>
      <c r="H41" s="5">
        <v>2.3199999999999998</v>
      </c>
    </row>
    <row r="42" spans="2:8" x14ac:dyDescent="0.25">
      <c r="B42" s="2" t="s">
        <v>1633</v>
      </c>
      <c r="C42" s="4">
        <v>7.95</v>
      </c>
      <c r="D42" s="2" t="s">
        <v>137</v>
      </c>
      <c r="E42" s="2" t="s">
        <v>1632</v>
      </c>
      <c r="F42" s="5">
        <v>8000</v>
      </c>
      <c r="G42" s="5">
        <v>37061.68</v>
      </c>
      <c r="H42" s="5">
        <v>2.1800000000000002</v>
      </c>
    </row>
    <row r="43" spans="2:8" x14ac:dyDescent="0.25">
      <c r="B43" s="2" t="s">
        <v>2255</v>
      </c>
      <c r="C43" s="4">
        <v>7.14</v>
      </c>
      <c r="D43" s="2" t="s">
        <v>130</v>
      </c>
      <c r="E43" s="2" t="s">
        <v>2254</v>
      </c>
      <c r="F43" s="5">
        <v>36000000</v>
      </c>
      <c r="G43" s="5">
        <v>34808</v>
      </c>
      <c r="H43" s="5">
        <v>2.04</v>
      </c>
    </row>
    <row r="44" spans="2:8" x14ac:dyDescent="0.25">
      <c r="B44" s="2" t="s">
        <v>2253</v>
      </c>
      <c r="C44" s="4">
        <v>7.92</v>
      </c>
      <c r="D44" s="2" t="s">
        <v>137</v>
      </c>
      <c r="E44" s="2" t="s">
        <v>2252</v>
      </c>
      <c r="F44" s="5">
        <v>7000</v>
      </c>
      <c r="G44" s="5">
        <v>32531</v>
      </c>
      <c r="H44" s="5">
        <v>1.91</v>
      </c>
    </row>
    <row r="45" spans="2:8" x14ac:dyDescent="0.25">
      <c r="B45" s="2" t="s">
        <v>1434</v>
      </c>
      <c r="C45" s="4">
        <v>7.34</v>
      </c>
      <c r="D45" s="2" t="s">
        <v>137</v>
      </c>
      <c r="E45" s="2" t="s">
        <v>1433</v>
      </c>
      <c r="F45" s="5">
        <v>6500</v>
      </c>
      <c r="G45" s="5">
        <v>32324.400000000001</v>
      </c>
      <c r="H45" s="5">
        <v>1.9</v>
      </c>
    </row>
    <row r="46" spans="2:8" x14ac:dyDescent="0.25">
      <c r="B46" s="2" t="s">
        <v>2251</v>
      </c>
      <c r="C46" s="4">
        <v>7.6</v>
      </c>
      <c r="D46" s="2" t="s">
        <v>137</v>
      </c>
      <c r="E46" s="2" t="s">
        <v>2250</v>
      </c>
      <c r="F46" s="5">
        <v>6500</v>
      </c>
      <c r="G46" s="5">
        <v>32318.33</v>
      </c>
      <c r="H46" s="5">
        <v>1.9</v>
      </c>
    </row>
    <row r="47" spans="2:8" x14ac:dyDescent="0.25">
      <c r="B47" s="2" t="s">
        <v>2249</v>
      </c>
      <c r="C47" s="4">
        <v>7.11</v>
      </c>
      <c r="D47" s="2" t="s">
        <v>130</v>
      </c>
      <c r="E47" s="2" t="s">
        <v>2248</v>
      </c>
      <c r="F47" s="5">
        <v>32500000</v>
      </c>
      <c r="G47" s="5">
        <v>31679.279999999999</v>
      </c>
      <c r="H47" s="5">
        <v>1.86</v>
      </c>
    </row>
    <row r="48" spans="2:8" x14ac:dyDescent="0.25">
      <c r="B48" s="2" t="s">
        <v>2247</v>
      </c>
      <c r="C48" s="4">
        <v>7.11</v>
      </c>
      <c r="D48" s="2" t="s">
        <v>130</v>
      </c>
      <c r="E48" s="2" t="s">
        <v>2246</v>
      </c>
      <c r="F48" s="5">
        <v>30000000</v>
      </c>
      <c r="G48" s="5">
        <v>29281.38</v>
      </c>
      <c r="H48" s="5">
        <v>1.72</v>
      </c>
    </row>
    <row r="49" spans="2:8" x14ac:dyDescent="0.25">
      <c r="B49" s="2" t="s">
        <v>1637</v>
      </c>
      <c r="C49" s="4">
        <v>7.91</v>
      </c>
      <c r="D49" s="2" t="s">
        <v>137</v>
      </c>
      <c r="E49" s="2" t="s">
        <v>1636</v>
      </c>
      <c r="F49" s="5">
        <v>5600</v>
      </c>
      <c r="G49" s="5">
        <v>26241.99</v>
      </c>
      <c r="H49" s="5">
        <v>1.54</v>
      </c>
    </row>
    <row r="50" spans="2:8" x14ac:dyDescent="0.25">
      <c r="B50" s="2" t="s">
        <v>2245</v>
      </c>
      <c r="C50" s="4">
        <v>7.3</v>
      </c>
      <c r="D50" s="2" t="s">
        <v>137</v>
      </c>
      <c r="E50" s="2" t="s">
        <v>2244</v>
      </c>
      <c r="F50" s="5">
        <v>5000</v>
      </c>
      <c r="G50" s="5">
        <v>24965.05</v>
      </c>
      <c r="H50" s="5">
        <v>1.47</v>
      </c>
    </row>
    <row r="51" spans="2:8" x14ac:dyDescent="0.25">
      <c r="B51" s="2" t="s">
        <v>2243</v>
      </c>
      <c r="C51" s="4">
        <v>8.31</v>
      </c>
      <c r="D51" s="2" t="s">
        <v>137</v>
      </c>
      <c r="E51" s="2" t="s">
        <v>2242</v>
      </c>
      <c r="F51" s="5">
        <v>5000</v>
      </c>
      <c r="G51" s="5">
        <v>24847.18</v>
      </c>
      <c r="H51" s="5">
        <v>1.46</v>
      </c>
    </row>
    <row r="52" spans="2:8" x14ac:dyDescent="0.25">
      <c r="B52" s="2" t="s">
        <v>1536</v>
      </c>
      <c r="C52" s="4">
        <v>7.3</v>
      </c>
      <c r="D52" s="2" t="s">
        <v>137</v>
      </c>
      <c r="E52" s="2" t="s">
        <v>1535</v>
      </c>
      <c r="F52" s="5">
        <v>5000</v>
      </c>
      <c r="G52" s="5">
        <v>24762.28</v>
      </c>
      <c r="H52" s="5">
        <v>1.45</v>
      </c>
    </row>
    <row r="53" spans="2:8" x14ac:dyDescent="0.25">
      <c r="B53" s="2" t="s">
        <v>1492</v>
      </c>
      <c r="C53" s="4">
        <v>7.39</v>
      </c>
      <c r="D53" s="2" t="s">
        <v>137</v>
      </c>
      <c r="E53" s="2" t="s">
        <v>1491</v>
      </c>
      <c r="F53" s="5">
        <v>5000</v>
      </c>
      <c r="G53" s="5">
        <v>24759.48</v>
      </c>
      <c r="H53" s="5">
        <v>1.45</v>
      </c>
    </row>
    <row r="54" spans="2:8" x14ac:dyDescent="0.25">
      <c r="B54" s="2" t="s">
        <v>1560</v>
      </c>
      <c r="C54" s="4">
        <v>7.79</v>
      </c>
      <c r="D54" s="2" t="s">
        <v>137</v>
      </c>
      <c r="E54" s="2" t="s">
        <v>1559</v>
      </c>
      <c r="F54" s="5">
        <v>5000</v>
      </c>
      <c r="G54" s="5">
        <v>24678.55</v>
      </c>
      <c r="H54" s="5">
        <v>1.45</v>
      </c>
    </row>
    <row r="55" spans="2:8" x14ac:dyDescent="0.25">
      <c r="B55" s="2" t="s">
        <v>2241</v>
      </c>
      <c r="C55" s="4">
        <v>7.83</v>
      </c>
      <c r="D55" s="2" t="s">
        <v>138</v>
      </c>
      <c r="E55" s="2" t="s">
        <v>2240</v>
      </c>
      <c r="F55" s="5">
        <v>5000</v>
      </c>
      <c r="G55" s="5">
        <v>24677.1</v>
      </c>
      <c r="H55" s="5">
        <v>1.45</v>
      </c>
    </row>
    <row r="56" spans="2:8" x14ac:dyDescent="0.25">
      <c r="B56" s="2" t="s">
        <v>2239</v>
      </c>
      <c r="C56" s="4">
        <v>7.02</v>
      </c>
      <c r="D56" s="2" t="s">
        <v>130</v>
      </c>
      <c r="E56" s="2" t="s">
        <v>2238</v>
      </c>
      <c r="F56" s="5">
        <v>25000000</v>
      </c>
      <c r="G56" s="5">
        <v>24602.53</v>
      </c>
      <c r="H56" s="5">
        <v>1.44</v>
      </c>
    </row>
    <row r="57" spans="2:8" x14ac:dyDescent="0.25">
      <c r="B57" s="2" t="s">
        <v>2237</v>
      </c>
      <c r="C57" s="4">
        <v>9.0299999999999994</v>
      </c>
      <c r="D57" s="2" t="s">
        <v>137</v>
      </c>
      <c r="E57" s="2" t="s">
        <v>2236</v>
      </c>
      <c r="F57" s="5">
        <v>5000</v>
      </c>
      <c r="G57" s="5">
        <v>24467.33</v>
      </c>
      <c r="H57" s="5">
        <v>1.44</v>
      </c>
    </row>
    <row r="58" spans="2:8" x14ac:dyDescent="0.25">
      <c r="B58" s="2" t="s">
        <v>2235</v>
      </c>
      <c r="C58" s="4">
        <v>7.76</v>
      </c>
      <c r="D58" s="2" t="s">
        <v>138</v>
      </c>
      <c r="E58" s="2" t="s">
        <v>2234</v>
      </c>
      <c r="F58" s="5">
        <v>5000</v>
      </c>
      <c r="G58" s="5">
        <v>24317.15</v>
      </c>
      <c r="H58" s="5">
        <v>1.43</v>
      </c>
    </row>
    <row r="59" spans="2:8" x14ac:dyDescent="0.25">
      <c r="B59" s="2" t="s">
        <v>2233</v>
      </c>
      <c r="C59" s="4">
        <v>7.18</v>
      </c>
      <c r="D59" s="2" t="s">
        <v>130</v>
      </c>
      <c r="E59" s="2" t="s">
        <v>2232</v>
      </c>
      <c r="F59" s="5">
        <v>25000000</v>
      </c>
      <c r="G59" s="5">
        <v>24136.48</v>
      </c>
      <c r="H59" s="5">
        <v>1.42</v>
      </c>
    </row>
    <row r="60" spans="2:8" x14ac:dyDescent="0.25">
      <c r="B60" s="2" t="s">
        <v>2231</v>
      </c>
      <c r="C60" s="4">
        <v>7.03</v>
      </c>
      <c r="D60" s="2" t="s">
        <v>130</v>
      </c>
      <c r="E60" s="2" t="s">
        <v>2230</v>
      </c>
      <c r="F60" s="5">
        <v>24500000</v>
      </c>
      <c r="G60" s="5">
        <v>23950.93</v>
      </c>
      <c r="H60" s="5">
        <v>1.41</v>
      </c>
    </row>
    <row r="61" spans="2:8" x14ac:dyDescent="0.25">
      <c r="B61" s="2" t="s">
        <v>2229</v>
      </c>
      <c r="C61" s="4">
        <v>7.91</v>
      </c>
      <c r="D61" s="2" t="s">
        <v>137</v>
      </c>
      <c r="E61" s="2" t="s">
        <v>2228</v>
      </c>
      <c r="F61" s="5">
        <v>5000</v>
      </c>
      <c r="G61" s="5">
        <v>23374</v>
      </c>
      <c r="H61" s="5">
        <v>1.37</v>
      </c>
    </row>
    <row r="62" spans="2:8" x14ac:dyDescent="0.25">
      <c r="B62" s="2" t="s">
        <v>2227</v>
      </c>
      <c r="C62" s="4">
        <v>7.86</v>
      </c>
      <c r="D62" s="2" t="s">
        <v>137</v>
      </c>
      <c r="E62" s="2" t="s">
        <v>2226</v>
      </c>
      <c r="F62" s="5">
        <v>5000</v>
      </c>
      <c r="G62" s="5">
        <v>23220.98</v>
      </c>
      <c r="H62" s="5">
        <v>1.36</v>
      </c>
    </row>
    <row r="63" spans="2:8" x14ac:dyDescent="0.25">
      <c r="B63" s="2" t="s">
        <v>2225</v>
      </c>
      <c r="C63" s="4">
        <v>8.65</v>
      </c>
      <c r="D63" s="2" t="s">
        <v>137</v>
      </c>
      <c r="E63" s="2" t="s">
        <v>2224</v>
      </c>
      <c r="F63" s="5">
        <v>5000</v>
      </c>
      <c r="G63" s="5">
        <v>23019.7</v>
      </c>
      <c r="H63" s="5">
        <v>1.35</v>
      </c>
    </row>
    <row r="64" spans="2:8" x14ac:dyDescent="0.25">
      <c r="B64" s="2" t="s">
        <v>2223</v>
      </c>
      <c r="C64" s="4">
        <v>6.77</v>
      </c>
      <c r="D64" s="2" t="s">
        <v>137</v>
      </c>
      <c r="E64" s="2" t="s">
        <v>2222</v>
      </c>
      <c r="F64" s="5">
        <v>4500</v>
      </c>
      <c r="G64" s="5">
        <v>22500</v>
      </c>
      <c r="H64" s="5">
        <v>1.32</v>
      </c>
    </row>
    <row r="65" spans="2:8" x14ac:dyDescent="0.25">
      <c r="B65" s="2" t="s">
        <v>2221</v>
      </c>
      <c r="C65" s="4">
        <v>7.32</v>
      </c>
      <c r="D65" s="2" t="s">
        <v>137</v>
      </c>
      <c r="E65" s="2" t="s">
        <v>2220</v>
      </c>
      <c r="F65" s="5">
        <v>4500</v>
      </c>
      <c r="G65" s="5">
        <v>22352</v>
      </c>
      <c r="H65" s="5">
        <v>1.31</v>
      </c>
    </row>
    <row r="66" spans="2:8" x14ac:dyDescent="0.25">
      <c r="B66" s="2" t="s">
        <v>2219</v>
      </c>
      <c r="C66" s="4">
        <v>7.29</v>
      </c>
      <c r="D66" s="2" t="s">
        <v>137</v>
      </c>
      <c r="E66" s="2" t="s">
        <v>2218</v>
      </c>
      <c r="F66" s="5">
        <v>4000</v>
      </c>
      <c r="G66" s="5">
        <v>19924.419999999998</v>
      </c>
      <c r="H66" s="5">
        <v>1.17</v>
      </c>
    </row>
    <row r="67" spans="2:8" x14ac:dyDescent="0.25">
      <c r="B67" s="2" t="s">
        <v>2217</v>
      </c>
      <c r="C67" s="4">
        <v>7.83</v>
      </c>
      <c r="D67" s="2" t="s">
        <v>137</v>
      </c>
      <c r="E67" s="2" t="s">
        <v>2216</v>
      </c>
      <c r="F67" s="5">
        <v>4000</v>
      </c>
      <c r="G67" s="5">
        <v>19884.900000000001</v>
      </c>
      <c r="H67" s="5">
        <v>1.17</v>
      </c>
    </row>
    <row r="68" spans="2:8" x14ac:dyDescent="0.25">
      <c r="B68" s="2" t="s">
        <v>2215</v>
      </c>
      <c r="C68" s="4">
        <v>7.31</v>
      </c>
      <c r="D68" s="2" t="s">
        <v>137</v>
      </c>
      <c r="E68" s="2" t="s">
        <v>2214</v>
      </c>
      <c r="F68" s="5">
        <v>4000</v>
      </c>
      <c r="G68" s="5">
        <v>19856.78</v>
      </c>
      <c r="H68" s="5">
        <v>1.17</v>
      </c>
    </row>
    <row r="69" spans="2:8" x14ac:dyDescent="0.25">
      <c r="B69" s="2" t="s">
        <v>1422</v>
      </c>
      <c r="C69" s="4">
        <v>7.33</v>
      </c>
      <c r="D69" s="2" t="s">
        <v>137</v>
      </c>
      <c r="E69" s="2" t="s">
        <v>1421</v>
      </c>
      <c r="F69" s="5">
        <v>4000</v>
      </c>
      <c r="G69" s="5">
        <v>19856.54</v>
      </c>
      <c r="H69" s="5">
        <v>1.17</v>
      </c>
    </row>
    <row r="70" spans="2:8" x14ac:dyDescent="0.25">
      <c r="B70" s="2" t="s">
        <v>2213</v>
      </c>
      <c r="C70" s="4">
        <v>8.07</v>
      </c>
      <c r="D70" s="2" t="s">
        <v>137</v>
      </c>
      <c r="E70" s="2" t="s">
        <v>2212</v>
      </c>
      <c r="F70" s="5">
        <v>4000</v>
      </c>
      <c r="G70" s="5">
        <v>19846.34</v>
      </c>
      <c r="H70" s="5">
        <v>1.17</v>
      </c>
    </row>
    <row r="71" spans="2:8" x14ac:dyDescent="0.25">
      <c r="B71" s="2" t="s">
        <v>1428</v>
      </c>
      <c r="C71" s="4">
        <v>7.37</v>
      </c>
      <c r="D71" s="2" t="s">
        <v>137</v>
      </c>
      <c r="E71" s="2" t="s">
        <v>1427</v>
      </c>
      <c r="F71" s="5">
        <v>4000</v>
      </c>
      <c r="G71" s="5">
        <v>19831.84</v>
      </c>
      <c r="H71" s="5">
        <v>1.1599999999999999</v>
      </c>
    </row>
    <row r="72" spans="2:8" x14ac:dyDescent="0.25">
      <c r="B72" s="2" t="s">
        <v>2211</v>
      </c>
      <c r="C72" s="4">
        <v>7.76</v>
      </c>
      <c r="D72" s="2" t="s">
        <v>138</v>
      </c>
      <c r="E72" s="2" t="s">
        <v>2210</v>
      </c>
      <c r="F72" s="5">
        <v>4000</v>
      </c>
      <c r="G72" s="5">
        <v>19449.7</v>
      </c>
      <c r="H72" s="5">
        <v>1.1399999999999999</v>
      </c>
    </row>
    <row r="73" spans="2:8" x14ac:dyDescent="0.25">
      <c r="B73" s="2" t="s">
        <v>2209</v>
      </c>
      <c r="C73" s="4">
        <v>7.13</v>
      </c>
      <c r="D73" s="2" t="s">
        <v>130</v>
      </c>
      <c r="E73" s="2" t="s">
        <v>2208</v>
      </c>
      <c r="F73" s="5">
        <v>20000000</v>
      </c>
      <c r="G73" s="5">
        <v>18672.32</v>
      </c>
      <c r="H73" s="5">
        <v>1.1000000000000001</v>
      </c>
    </row>
    <row r="74" spans="2:8" x14ac:dyDescent="0.25">
      <c r="B74" s="2" t="s">
        <v>1651</v>
      </c>
      <c r="C74" s="4">
        <v>7.31</v>
      </c>
      <c r="D74" s="2" t="s">
        <v>137</v>
      </c>
      <c r="E74" s="2" t="s">
        <v>1650</v>
      </c>
      <c r="F74" s="5">
        <v>3500</v>
      </c>
      <c r="G74" s="5">
        <v>17398.96</v>
      </c>
      <c r="H74" s="5">
        <v>1.02</v>
      </c>
    </row>
    <row r="75" spans="2:8" x14ac:dyDescent="0.25">
      <c r="B75" s="2" t="s">
        <v>2207</v>
      </c>
      <c r="C75" s="4">
        <v>7.9</v>
      </c>
      <c r="D75" s="2" t="s">
        <v>137</v>
      </c>
      <c r="E75" s="2" t="s">
        <v>2206</v>
      </c>
      <c r="F75" s="5">
        <v>3500</v>
      </c>
      <c r="G75" s="5">
        <v>17064.2</v>
      </c>
      <c r="H75" s="5">
        <v>1</v>
      </c>
    </row>
    <row r="76" spans="2:8" x14ac:dyDescent="0.25">
      <c r="B76" s="2" t="s">
        <v>2205</v>
      </c>
      <c r="C76" s="4">
        <v>7.95</v>
      </c>
      <c r="D76" s="2" t="s">
        <v>138</v>
      </c>
      <c r="E76" s="2" t="s">
        <v>2204</v>
      </c>
      <c r="F76" s="5">
        <v>3500</v>
      </c>
      <c r="G76" s="5">
        <v>17007.62</v>
      </c>
      <c r="H76" s="5">
        <v>1</v>
      </c>
    </row>
    <row r="77" spans="2:8" x14ac:dyDescent="0.25">
      <c r="B77" s="2" t="s">
        <v>1411</v>
      </c>
      <c r="C77" s="4">
        <v>7.33</v>
      </c>
      <c r="D77" s="2" t="s">
        <v>137</v>
      </c>
      <c r="E77" s="2" t="s">
        <v>1410</v>
      </c>
      <c r="F77" s="5">
        <v>3000</v>
      </c>
      <c r="G77" s="5">
        <v>14922.09</v>
      </c>
      <c r="H77" s="5">
        <v>0.88</v>
      </c>
    </row>
    <row r="78" spans="2:8" x14ac:dyDescent="0.25">
      <c r="B78" s="2" t="s">
        <v>2203</v>
      </c>
      <c r="C78" s="4">
        <v>7.38</v>
      </c>
      <c r="D78" s="2" t="s">
        <v>137</v>
      </c>
      <c r="E78" s="2" t="s">
        <v>2202</v>
      </c>
      <c r="F78" s="5">
        <v>3000</v>
      </c>
      <c r="G78" s="5">
        <v>14918.61</v>
      </c>
      <c r="H78" s="5">
        <v>0.88</v>
      </c>
    </row>
    <row r="79" spans="2:8" x14ac:dyDescent="0.25">
      <c r="B79" s="2" t="s">
        <v>2201</v>
      </c>
      <c r="C79" s="4">
        <v>7.37</v>
      </c>
      <c r="D79" s="2" t="s">
        <v>137</v>
      </c>
      <c r="E79" s="2" t="s">
        <v>2200</v>
      </c>
      <c r="F79" s="5">
        <v>3000</v>
      </c>
      <c r="G79" s="5">
        <v>14876.93</v>
      </c>
      <c r="H79" s="5">
        <v>0.87</v>
      </c>
    </row>
    <row r="80" spans="2:8" x14ac:dyDescent="0.25">
      <c r="B80" s="2" t="s">
        <v>2199</v>
      </c>
      <c r="C80" s="4">
        <v>9.1</v>
      </c>
      <c r="D80" s="2" t="s">
        <v>137</v>
      </c>
      <c r="E80" s="2" t="s">
        <v>2198</v>
      </c>
      <c r="F80" s="5">
        <v>3000</v>
      </c>
      <c r="G80" s="5">
        <v>13758.29</v>
      </c>
      <c r="H80" s="5">
        <v>0.81</v>
      </c>
    </row>
    <row r="81" spans="2:8" x14ac:dyDescent="0.25">
      <c r="B81" s="2" t="s">
        <v>2197</v>
      </c>
      <c r="C81" s="4">
        <v>9.3800000000000008</v>
      </c>
      <c r="D81" s="2" t="s">
        <v>137</v>
      </c>
      <c r="E81" s="2" t="s">
        <v>2196</v>
      </c>
      <c r="F81" s="5">
        <v>3000</v>
      </c>
      <c r="G81" s="5">
        <v>13720.73</v>
      </c>
      <c r="H81" s="5">
        <v>0.81</v>
      </c>
    </row>
    <row r="82" spans="2:8" x14ac:dyDescent="0.25">
      <c r="B82" s="2" t="s">
        <v>2195</v>
      </c>
      <c r="C82" s="4">
        <v>8.8800000000000008</v>
      </c>
      <c r="D82" s="2" t="s">
        <v>137</v>
      </c>
      <c r="E82" s="2" t="s">
        <v>2194</v>
      </c>
      <c r="F82" s="5">
        <v>2700</v>
      </c>
      <c r="G82" s="5">
        <v>13411.95</v>
      </c>
      <c r="H82" s="5">
        <v>0.79</v>
      </c>
    </row>
    <row r="83" spans="2:8" x14ac:dyDescent="0.25">
      <c r="B83" s="2" t="s">
        <v>2193</v>
      </c>
      <c r="C83" s="4">
        <v>8.48</v>
      </c>
      <c r="D83" s="2" t="s">
        <v>137</v>
      </c>
      <c r="E83" s="2" t="s">
        <v>2192</v>
      </c>
      <c r="F83" s="5">
        <v>2500</v>
      </c>
      <c r="G83" s="5">
        <v>12422.13</v>
      </c>
      <c r="H83" s="5">
        <v>0.73</v>
      </c>
    </row>
    <row r="84" spans="2:8" x14ac:dyDescent="0.25">
      <c r="B84" s="2" t="s">
        <v>2191</v>
      </c>
      <c r="C84" s="4">
        <v>8.7799999999999994</v>
      </c>
      <c r="D84" s="2" t="s">
        <v>137</v>
      </c>
      <c r="E84" s="2" t="s">
        <v>2190</v>
      </c>
      <c r="F84" s="5">
        <v>2500</v>
      </c>
      <c r="G84" s="5">
        <v>12372.1</v>
      </c>
      <c r="H84" s="5">
        <v>0.73</v>
      </c>
    </row>
    <row r="85" spans="2:8" x14ac:dyDescent="0.25">
      <c r="B85" s="2" t="s">
        <v>2189</v>
      </c>
      <c r="C85" s="4">
        <v>7.44</v>
      </c>
      <c r="D85" s="2" t="s">
        <v>137</v>
      </c>
      <c r="E85" s="2" t="s">
        <v>2188</v>
      </c>
      <c r="F85" s="5">
        <v>2500</v>
      </c>
      <c r="G85" s="5">
        <v>12359.03</v>
      </c>
      <c r="H85" s="5">
        <v>0.73</v>
      </c>
    </row>
    <row r="86" spans="2:8" x14ac:dyDescent="0.25">
      <c r="B86" s="2" t="s">
        <v>2187</v>
      </c>
      <c r="C86" s="4">
        <v>9.3800000000000008</v>
      </c>
      <c r="D86" s="2" t="s">
        <v>137</v>
      </c>
      <c r="E86" s="2" t="s">
        <v>2186</v>
      </c>
      <c r="F86" s="5">
        <v>2500</v>
      </c>
      <c r="G86" s="5">
        <v>11452.79</v>
      </c>
      <c r="H86" s="5">
        <v>0.67</v>
      </c>
    </row>
    <row r="87" spans="2:8" x14ac:dyDescent="0.25">
      <c r="B87" s="2" t="s">
        <v>2185</v>
      </c>
      <c r="C87" s="4">
        <v>6.95</v>
      </c>
      <c r="D87" s="2" t="s">
        <v>130</v>
      </c>
      <c r="E87" s="2" t="s">
        <v>2184</v>
      </c>
      <c r="F87" s="5">
        <v>11000000</v>
      </c>
      <c r="G87" s="5">
        <v>10869.71</v>
      </c>
      <c r="H87" s="5">
        <v>0.64</v>
      </c>
    </row>
    <row r="88" spans="2:8" x14ac:dyDescent="0.25">
      <c r="B88" s="2" t="s">
        <v>2183</v>
      </c>
      <c r="C88" s="4">
        <v>7.3</v>
      </c>
      <c r="D88" s="2" t="s">
        <v>137</v>
      </c>
      <c r="E88" s="2" t="s">
        <v>2182</v>
      </c>
      <c r="F88" s="5">
        <v>2000</v>
      </c>
      <c r="G88" s="5">
        <v>9990.01</v>
      </c>
      <c r="H88" s="5">
        <v>0.59</v>
      </c>
    </row>
    <row r="89" spans="2:8" x14ac:dyDescent="0.25">
      <c r="B89" s="2" t="s">
        <v>2181</v>
      </c>
      <c r="C89" s="4">
        <v>7.32</v>
      </c>
      <c r="D89" s="2" t="s">
        <v>138</v>
      </c>
      <c r="E89" s="2" t="s">
        <v>2180</v>
      </c>
      <c r="F89" s="5">
        <v>2000</v>
      </c>
      <c r="G89" s="5">
        <v>9974.01</v>
      </c>
      <c r="H89" s="5">
        <v>0.59</v>
      </c>
    </row>
    <row r="90" spans="2:8" x14ac:dyDescent="0.25">
      <c r="B90" s="2" t="s">
        <v>2179</v>
      </c>
      <c r="C90" s="4">
        <v>7.99</v>
      </c>
      <c r="D90" s="2" t="s">
        <v>137</v>
      </c>
      <c r="E90" s="2" t="s">
        <v>2178</v>
      </c>
      <c r="F90" s="5">
        <v>2000</v>
      </c>
      <c r="G90" s="5">
        <v>9943.44</v>
      </c>
      <c r="H90" s="5">
        <v>0.57999999999999996</v>
      </c>
    </row>
    <row r="91" spans="2:8" x14ac:dyDescent="0.25">
      <c r="B91" s="2" t="s">
        <v>2177</v>
      </c>
      <c r="C91" s="4">
        <v>7.99</v>
      </c>
      <c r="D91" s="2" t="s">
        <v>137</v>
      </c>
      <c r="E91" s="2" t="s">
        <v>2176</v>
      </c>
      <c r="F91" s="5">
        <v>2000</v>
      </c>
      <c r="G91" s="5">
        <v>9939.1200000000008</v>
      </c>
      <c r="H91" s="5">
        <v>0.57999999999999996</v>
      </c>
    </row>
    <row r="92" spans="2:8" x14ac:dyDescent="0.25">
      <c r="B92" s="2" t="s">
        <v>2175</v>
      </c>
      <c r="C92" s="4">
        <v>8.08</v>
      </c>
      <c r="D92" s="2" t="s">
        <v>137</v>
      </c>
      <c r="E92" s="2" t="s">
        <v>2174</v>
      </c>
      <c r="F92" s="5">
        <v>2000</v>
      </c>
      <c r="G92" s="5">
        <v>9938.39</v>
      </c>
      <c r="H92" s="5">
        <v>0.57999999999999996</v>
      </c>
    </row>
    <row r="93" spans="2:8" x14ac:dyDescent="0.25">
      <c r="B93" s="2" t="s">
        <v>2173</v>
      </c>
      <c r="C93" s="4">
        <v>8.16</v>
      </c>
      <c r="D93" s="2" t="s">
        <v>137</v>
      </c>
      <c r="E93" s="2" t="s">
        <v>2172</v>
      </c>
      <c r="F93" s="5">
        <v>2000</v>
      </c>
      <c r="G93" s="5">
        <v>9922.3700000000008</v>
      </c>
      <c r="H93" s="5">
        <v>0.57999999999999996</v>
      </c>
    </row>
    <row r="94" spans="2:8" x14ac:dyDescent="0.25">
      <c r="B94" s="2" t="s">
        <v>1538</v>
      </c>
      <c r="C94" s="4">
        <v>7.96</v>
      </c>
      <c r="D94" s="2" t="s">
        <v>137</v>
      </c>
      <c r="E94" s="2" t="s">
        <v>1537</v>
      </c>
      <c r="F94" s="5">
        <v>2000</v>
      </c>
      <c r="G94" s="5">
        <v>9911.35</v>
      </c>
      <c r="H94" s="5">
        <v>0.57999999999999996</v>
      </c>
    </row>
    <row r="95" spans="2:8" x14ac:dyDescent="0.25">
      <c r="B95" s="2" t="s">
        <v>2171</v>
      </c>
      <c r="C95" s="4">
        <v>8.7200000000000006</v>
      </c>
      <c r="D95" s="2" t="s">
        <v>137</v>
      </c>
      <c r="E95" s="2" t="s">
        <v>2170</v>
      </c>
      <c r="F95" s="5">
        <v>2000</v>
      </c>
      <c r="G95" s="5">
        <v>9275.59</v>
      </c>
      <c r="H95" s="5">
        <v>0.54</v>
      </c>
    </row>
    <row r="96" spans="2:8" x14ac:dyDescent="0.25">
      <c r="B96" s="2" t="s">
        <v>2169</v>
      </c>
      <c r="C96" s="4">
        <v>9.24</v>
      </c>
      <c r="D96" s="2" t="s">
        <v>137</v>
      </c>
      <c r="E96" s="2" t="s">
        <v>2168</v>
      </c>
      <c r="F96" s="5">
        <v>2000</v>
      </c>
      <c r="G96" s="5">
        <v>9235.8700000000008</v>
      </c>
      <c r="H96" s="5">
        <v>0.54</v>
      </c>
    </row>
    <row r="97" spans="2:8" x14ac:dyDescent="0.25">
      <c r="B97" s="2" t="s">
        <v>1486</v>
      </c>
      <c r="C97" s="4">
        <v>7.93</v>
      </c>
      <c r="D97" s="2" t="s">
        <v>137</v>
      </c>
      <c r="E97" s="2" t="s">
        <v>1485</v>
      </c>
      <c r="F97" s="5">
        <v>1500</v>
      </c>
      <c r="G97" s="5">
        <v>7448.25</v>
      </c>
      <c r="H97" s="5">
        <v>0.44</v>
      </c>
    </row>
    <row r="98" spans="2:8" x14ac:dyDescent="0.25">
      <c r="B98" s="2" t="s">
        <v>2167</v>
      </c>
      <c r="C98" s="4">
        <v>7.78</v>
      </c>
      <c r="D98" s="2" t="s">
        <v>137</v>
      </c>
      <c r="E98" s="2" t="s">
        <v>2166</v>
      </c>
      <c r="F98" s="5">
        <v>1400</v>
      </c>
      <c r="G98" s="5">
        <v>6959.97</v>
      </c>
      <c r="H98" s="5">
        <v>0.41</v>
      </c>
    </row>
    <row r="99" spans="2:8" x14ac:dyDescent="0.25">
      <c r="B99" s="2" t="s">
        <v>1629</v>
      </c>
      <c r="C99" s="4">
        <v>7.99</v>
      </c>
      <c r="D99" s="2" t="s">
        <v>137</v>
      </c>
      <c r="E99" s="2" t="s">
        <v>1628</v>
      </c>
      <c r="F99" s="5">
        <v>1200</v>
      </c>
      <c r="G99" s="5">
        <v>5964.77</v>
      </c>
      <c r="H99" s="5">
        <v>0.35</v>
      </c>
    </row>
    <row r="100" spans="2:8" x14ac:dyDescent="0.25">
      <c r="B100" s="2" t="s">
        <v>2165</v>
      </c>
      <c r="C100" s="4">
        <v>7.28</v>
      </c>
      <c r="D100" s="2" t="s">
        <v>137</v>
      </c>
      <c r="E100" s="2" t="s">
        <v>2164</v>
      </c>
      <c r="F100" s="5">
        <v>1000</v>
      </c>
      <c r="G100" s="5">
        <v>4996.0200000000004</v>
      </c>
      <c r="H100" s="5">
        <v>0.28999999999999998</v>
      </c>
    </row>
    <row r="101" spans="2:8" x14ac:dyDescent="0.25">
      <c r="B101" s="2" t="s">
        <v>2163</v>
      </c>
      <c r="C101" s="4">
        <v>7.35</v>
      </c>
      <c r="D101" s="2" t="s">
        <v>137</v>
      </c>
      <c r="E101" s="2" t="s">
        <v>2162</v>
      </c>
      <c r="F101" s="5">
        <v>1000</v>
      </c>
      <c r="G101" s="5">
        <v>4994.97</v>
      </c>
      <c r="H101" s="5">
        <v>0.28999999999999998</v>
      </c>
    </row>
    <row r="102" spans="2:8" x14ac:dyDescent="0.25">
      <c r="B102" s="2" t="s">
        <v>2161</v>
      </c>
      <c r="C102" s="4">
        <v>7.4</v>
      </c>
      <c r="D102" s="2" t="s">
        <v>138</v>
      </c>
      <c r="E102" s="2" t="s">
        <v>2160</v>
      </c>
      <c r="F102" s="5">
        <v>1000</v>
      </c>
      <c r="G102" s="5">
        <v>4991.91</v>
      </c>
      <c r="H102" s="5">
        <v>0.28999999999999998</v>
      </c>
    </row>
    <row r="103" spans="2:8" x14ac:dyDescent="0.25">
      <c r="B103" s="2" t="s">
        <v>2159</v>
      </c>
      <c r="C103" s="4">
        <v>7.96</v>
      </c>
      <c r="D103" s="2" t="s">
        <v>137</v>
      </c>
      <c r="E103" s="2" t="s">
        <v>2158</v>
      </c>
      <c r="F103" s="5">
        <v>1000</v>
      </c>
      <c r="G103" s="5">
        <v>4984.79</v>
      </c>
      <c r="H103" s="5">
        <v>0.28999999999999998</v>
      </c>
    </row>
    <row r="104" spans="2:8" x14ac:dyDescent="0.25">
      <c r="B104" s="2" t="s">
        <v>2157</v>
      </c>
      <c r="C104" s="4">
        <v>7.38</v>
      </c>
      <c r="D104" s="2" t="s">
        <v>137</v>
      </c>
      <c r="E104" s="2" t="s">
        <v>2156</v>
      </c>
      <c r="F104" s="5">
        <v>1000</v>
      </c>
      <c r="G104" s="5">
        <v>4966.88</v>
      </c>
      <c r="H104" s="5">
        <v>0.28999999999999998</v>
      </c>
    </row>
    <row r="105" spans="2:8" x14ac:dyDescent="0.25">
      <c r="B105" s="2" t="s">
        <v>1659</v>
      </c>
      <c r="C105" s="4">
        <v>7.3</v>
      </c>
      <c r="D105" s="2" t="s">
        <v>1417</v>
      </c>
      <c r="E105" s="2" t="s">
        <v>1658</v>
      </c>
      <c r="F105" s="5">
        <v>1000</v>
      </c>
      <c r="G105" s="5">
        <v>4957.37</v>
      </c>
      <c r="H105" s="5">
        <v>0.28999999999999998</v>
      </c>
    </row>
    <row r="106" spans="2:8" x14ac:dyDescent="0.25">
      <c r="B106" s="2" t="s">
        <v>2155</v>
      </c>
      <c r="C106" s="4">
        <v>7.4</v>
      </c>
      <c r="D106" s="2" t="s">
        <v>137</v>
      </c>
      <c r="E106" s="2" t="s">
        <v>2154</v>
      </c>
      <c r="F106" s="5">
        <v>1000</v>
      </c>
      <c r="G106" s="5">
        <v>4956.79</v>
      </c>
      <c r="H106" s="5">
        <v>0.28999999999999998</v>
      </c>
    </row>
    <row r="107" spans="2:8" x14ac:dyDescent="0.25">
      <c r="B107" s="2" t="s">
        <v>1625</v>
      </c>
      <c r="C107" s="4">
        <v>8.9600000000000009</v>
      </c>
      <c r="D107" s="2" t="s">
        <v>137</v>
      </c>
      <c r="E107" s="2" t="s">
        <v>1624</v>
      </c>
      <c r="F107" s="5">
        <v>1000</v>
      </c>
      <c r="G107" s="5">
        <v>4893.16</v>
      </c>
      <c r="H107" s="5">
        <v>0.28999999999999998</v>
      </c>
    </row>
    <row r="108" spans="2:8" x14ac:dyDescent="0.25">
      <c r="B108" s="2" t="s">
        <v>2153</v>
      </c>
      <c r="C108" s="4">
        <v>7.03</v>
      </c>
      <c r="D108" s="2" t="s">
        <v>130</v>
      </c>
      <c r="E108" s="2" t="s">
        <v>2152</v>
      </c>
      <c r="F108" s="5">
        <v>4000000</v>
      </c>
      <c r="G108" s="5">
        <v>3915.52</v>
      </c>
      <c r="H108" s="5">
        <v>0.23</v>
      </c>
    </row>
    <row r="109" spans="2:8" x14ac:dyDescent="0.25">
      <c r="B109" s="2" t="s">
        <v>1613</v>
      </c>
      <c r="C109" s="4">
        <v>8.3800000000000008</v>
      </c>
      <c r="D109" s="2" t="s">
        <v>137</v>
      </c>
      <c r="E109" s="2" t="s">
        <v>1612</v>
      </c>
      <c r="F109" s="5">
        <v>600</v>
      </c>
      <c r="G109" s="5">
        <v>2977.44</v>
      </c>
      <c r="H109" s="5">
        <v>0.17</v>
      </c>
    </row>
    <row r="110" spans="2:8" x14ac:dyDescent="0.25">
      <c r="B110" s="2" t="s">
        <v>2151</v>
      </c>
      <c r="C110" s="4">
        <v>7.33</v>
      </c>
      <c r="D110" s="2" t="s">
        <v>137</v>
      </c>
      <c r="E110" s="2" t="s">
        <v>2150</v>
      </c>
      <c r="F110" s="5">
        <v>500</v>
      </c>
      <c r="G110" s="5">
        <v>2486.5100000000002</v>
      </c>
      <c r="H110" s="5">
        <v>0.15</v>
      </c>
    </row>
    <row r="111" spans="2:8" x14ac:dyDescent="0.25">
      <c r="B111" s="2" t="s">
        <v>2149</v>
      </c>
      <c r="C111" s="4">
        <v>7.37</v>
      </c>
      <c r="D111" s="2" t="s">
        <v>137</v>
      </c>
      <c r="E111" s="2" t="s">
        <v>2148</v>
      </c>
      <c r="F111" s="5">
        <v>500</v>
      </c>
      <c r="G111" s="5">
        <v>2480.4699999999998</v>
      </c>
      <c r="H111" s="5">
        <v>0.15</v>
      </c>
    </row>
    <row r="112" spans="2:8" x14ac:dyDescent="0.25">
      <c r="B112" s="2" t="s">
        <v>2147</v>
      </c>
      <c r="C112" s="4">
        <v>7.32</v>
      </c>
      <c r="D112" s="2" t="s">
        <v>137</v>
      </c>
      <c r="E112" s="2" t="s">
        <v>2146</v>
      </c>
      <c r="F112" s="5">
        <v>500</v>
      </c>
      <c r="G112" s="5">
        <v>2475.67</v>
      </c>
      <c r="H112" s="5">
        <v>0.15</v>
      </c>
    </row>
    <row r="113" spans="2:8" x14ac:dyDescent="0.25">
      <c r="B113" s="2" t="s">
        <v>2145</v>
      </c>
      <c r="C113" s="4">
        <v>7.79</v>
      </c>
      <c r="D113" s="2" t="s">
        <v>137</v>
      </c>
      <c r="E113" s="2" t="s">
        <v>2144</v>
      </c>
      <c r="F113" s="5">
        <v>500</v>
      </c>
      <c r="G113" s="5">
        <v>2434.0300000000002</v>
      </c>
      <c r="H113" s="5">
        <v>0.14000000000000001</v>
      </c>
    </row>
    <row r="114" spans="2:8" x14ac:dyDescent="0.25">
      <c r="B114" s="2" t="s">
        <v>2143</v>
      </c>
      <c r="C114" s="4">
        <v>7.03</v>
      </c>
      <c r="D114" s="2" t="s">
        <v>130</v>
      </c>
      <c r="E114" s="2" t="s">
        <v>2142</v>
      </c>
      <c r="F114" s="5">
        <v>1000000</v>
      </c>
      <c r="G114" s="5">
        <v>980.17</v>
      </c>
      <c r="H114" s="5">
        <v>0.06</v>
      </c>
    </row>
    <row r="115" spans="2:8" x14ac:dyDescent="0.25">
      <c r="B115" s="2" t="s">
        <v>1741</v>
      </c>
      <c r="C115" s="4">
        <v>6.79</v>
      </c>
      <c r="D115" s="2" t="s">
        <v>130</v>
      </c>
      <c r="E115" s="2" t="s">
        <v>1740</v>
      </c>
      <c r="F115" s="5">
        <v>500000</v>
      </c>
      <c r="G115" s="5">
        <v>497.41</v>
      </c>
      <c r="H115" s="5">
        <v>0.03</v>
      </c>
    </row>
    <row r="116" spans="2:8" x14ac:dyDescent="0.25">
      <c r="B116" s="3" t="s">
        <v>139</v>
      </c>
      <c r="C116" s="15"/>
      <c r="D116" s="3"/>
      <c r="E116" s="3"/>
      <c r="F116" s="11"/>
      <c r="G116" s="11">
        <f>SUM(G32:G115)</f>
        <v>1676624.0900000003</v>
      </c>
      <c r="H116" s="11">
        <f>SUM(H32:H115)</f>
        <v>98.470000000000084</v>
      </c>
    </row>
    <row r="117" spans="2:8" x14ac:dyDescent="0.25">
      <c r="B117" s="3" t="s">
        <v>1399</v>
      </c>
    </row>
    <row r="118" spans="2:8" x14ac:dyDescent="0.25">
      <c r="B118" s="2" t="s">
        <v>1398</v>
      </c>
      <c r="C118" s="4" t="s">
        <v>140</v>
      </c>
      <c r="E118" s="2" t="s">
        <v>1397</v>
      </c>
      <c r="F118" s="5">
        <v>39333.608</v>
      </c>
      <c r="G118" s="5">
        <v>3980.38</v>
      </c>
      <c r="H118" s="5">
        <v>0.23</v>
      </c>
    </row>
    <row r="119" spans="2:8" x14ac:dyDescent="0.25">
      <c r="B119" s="3" t="s">
        <v>1396</v>
      </c>
      <c r="C119" s="15"/>
      <c r="D119" s="3"/>
      <c r="E119" s="3"/>
      <c r="F119" s="11"/>
      <c r="G119" s="11">
        <f>SUM(G117:G118)</f>
        <v>3980.38</v>
      </c>
      <c r="H119" s="11">
        <f>SUM(H117:H118)</f>
        <v>0.23</v>
      </c>
    </row>
    <row r="120" spans="2:8" x14ac:dyDescent="0.25">
      <c r="B120" s="3" t="s">
        <v>141</v>
      </c>
      <c r="C120" s="15"/>
      <c r="D120" s="3"/>
      <c r="E120" s="3"/>
      <c r="F120" s="11"/>
      <c r="G120" s="11">
        <v>23572</v>
      </c>
      <c r="H120" s="11">
        <v>1.38</v>
      </c>
    </row>
    <row r="121" spans="2:8" x14ac:dyDescent="0.25">
      <c r="B121" s="3" t="s">
        <v>1275</v>
      </c>
      <c r="C121" s="15"/>
      <c r="D121" s="3"/>
      <c r="E121" s="3"/>
      <c r="F121" s="11"/>
      <c r="G121" s="11">
        <v>76686.240000000005</v>
      </c>
      <c r="H121" s="11">
        <v>4.5</v>
      </c>
    </row>
    <row r="122" spans="2:8" x14ac:dyDescent="0.25">
      <c r="B122" s="3" t="s">
        <v>142</v>
      </c>
      <c r="C122" s="15"/>
      <c r="D122" s="3"/>
      <c r="E122" s="3"/>
      <c r="F122" s="11"/>
      <c r="G122" s="11">
        <v>1786028.34</v>
      </c>
      <c r="H122" s="11">
        <v>104.89</v>
      </c>
    </row>
    <row r="123" spans="2:8" x14ac:dyDescent="0.25">
      <c r="B123" s="3" t="s">
        <v>143</v>
      </c>
      <c r="C123" s="15"/>
      <c r="D123" s="3"/>
      <c r="E123" s="3"/>
      <c r="F123" s="11"/>
      <c r="G123" s="11">
        <v>-83021.670299210135</v>
      </c>
      <c r="H123" s="11">
        <v>-4.8900000000000006</v>
      </c>
    </row>
    <row r="124" spans="2:8" x14ac:dyDescent="0.25">
      <c r="B124" s="3" t="s">
        <v>144</v>
      </c>
      <c r="C124" s="15"/>
      <c r="D124" s="3"/>
      <c r="E124" s="3"/>
      <c r="F124" s="11"/>
      <c r="G124" s="11">
        <v>1703006.66970079</v>
      </c>
      <c r="H124" s="11">
        <v>100</v>
      </c>
    </row>
    <row r="125" spans="2:8" x14ac:dyDescent="0.25">
      <c r="B125" s="2" t="s">
        <v>145</v>
      </c>
    </row>
    <row r="126" spans="2:8" x14ac:dyDescent="0.25">
      <c r="B126" s="2" t="s">
        <v>146</v>
      </c>
    </row>
    <row r="127" spans="2:8" x14ac:dyDescent="0.25">
      <c r="B127" s="2" t="s">
        <v>147</v>
      </c>
      <c r="C127" s="4" t="s">
        <v>1395</v>
      </c>
    </row>
    <row r="128" spans="2:8" x14ac:dyDescent="0.25">
      <c r="B128" s="3"/>
    </row>
    <row r="129" spans="2:3" ht="30" x14ac:dyDescent="0.25">
      <c r="B129" s="29" t="s">
        <v>1394</v>
      </c>
      <c r="C129" s="4" t="s">
        <v>149</v>
      </c>
    </row>
    <row r="130" spans="2:3" x14ac:dyDescent="0.25">
      <c r="B130" s="3"/>
    </row>
    <row r="131" spans="2:3" x14ac:dyDescent="0.25">
      <c r="B131" s="3" t="s">
        <v>150</v>
      </c>
      <c r="C131" s="4" t="s">
        <v>149</v>
      </c>
    </row>
    <row r="132" spans="2:3" x14ac:dyDescent="0.25">
      <c r="B132" s="3" t="s">
        <v>151</v>
      </c>
      <c r="C132" s="4" t="s">
        <v>152</v>
      </c>
    </row>
    <row r="133" spans="2:3" x14ac:dyDescent="0.25">
      <c r="B133" s="3" t="s">
        <v>2141</v>
      </c>
      <c r="C133" s="15"/>
    </row>
    <row r="134" spans="2:3" x14ac:dyDescent="0.25">
      <c r="B134" s="3" t="s">
        <v>2140</v>
      </c>
      <c r="C134" s="15"/>
    </row>
    <row r="135" spans="2:3" x14ac:dyDescent="0.25">
      <c r="B135" s="3" t="s">
        <v>2139</v>
      </c>
      <c r="C135" s="15"/>
    </row>
    <row r="136" spans="2:3" x14ac:dyDescent="0.25">
      <c r="B136" s="3" t="s">
        <v>2138</v>
      </c>
      <c r="C136" s="15"/>
    </row>
    <row r="137" spans="2:3" x14ac:dyDescent="0.25">
      <c r="B137" s="3" t="s">
        <v>2137</v>
      </c>
      <c r="C137" s="15"/>
    </row>
    <row r="138" spans="2:3" x14ac:dyDescent="0.25">
      <c r="B138" s="3" t="s">
        <v>2136</v>
      </c>
      <c r="C138" s="15"/>
    </row>
    <row r="139" spans="2:3" x14ac:dyDescent="0.25">
      <c r="B139" s="3" t="s">
        <v>2135</v>
      </c>
      <c r="C139" s="15"/>
    </row>
    <row r="140" spans="2:3" x14ac:dyDescent="0.25">
      <c r="B140" s="3" t="s">
        <v>2134</v>
      </c>
      <c r="C140" s="15"/>
    </row>
    <row r="141" spans="2:3" x14ac:dyDescent="0.25">
      <c r="B141" s="3" t="s">
        <v>2133</v>
      </c>
      <c r="C141" s="15"/>
    </row>
    <row r="142" spans="2:3" x14ac:dyDescent="0.25">
      <c r="B142" s="28" t="s">
        <v>1384</v>
      </c>
    </row>
    <row r="144" spans="2:3" x14ac:dyDescent="0.25">
      <c r="B144" s="105"/>
      <c r="C144" s="6" t="s">
        <v>1383</v>
      </c>
    </row>
    <row r="145" spans="2:8" x14ac:dyDescent="0.25">
      <c r="B145" s="105" t="s">
        <v>1382</v>
      </c>
      <c r="C145" s="8" t="s">
        <v>16</v>
      </c>
    </row>
    <row r="146" spans="2:8" x14ac:dyDescent="0.25">
      <c r="B146" s="105" t="s">
        <v>1381</v>
      </c>
      <c r="C146" s="6"/>
    </row>
    <row r="147" spans="2:8" x14ac:dyDescent="0.25">
      <c r="B147" s="105"/>
      <c r="C147" s="6"/>
    </row>
    <row r="148" spans="2:8" x14ac:dyDescent="0.25">
      <c r="B148" s="105" t="s">
        <v>1380</v>
      </c>
      <c r="C148" s="27">
        <v>7.6899999999999996E-2</v>
      </c>
    </row>
    <row r="149" spans="2:8" x14ac:dyDescent="0.25">
      <c r="B149" s="105"/>
      <c r="C149" s="94"/>
    </row>
    <row r="150" spans="2:8" x14ac:dyDescent="0.25">
      <c r="B150" s="105" t="s">
        <v>1379</v>
      </c>
      <c r="C150" s="94" t="s">
        <v>2132</v>
      </c>
    </row>
    <row r="151" spans="2:8" x14ac:dyDescent="0.25">
      <c r="B151" s="105" t="s">
        <v>1378</v>
      </c>
      <c r="C151" s="94" t="s">
        <v>2132</v>
      </c>
    </row>
    <row r="152" spans="2:8" x14ac:dyDescent="0.25">
      <c r="B152" s="105"/>
      <c r="C152" s="6"/>
    </row>
    <row r="153" spans="2:8" x14ac:dyDescent="0.25">
      <c r="B153" s="105" t="s">
        <v>1376</v>
      </c>
      <c r="C153" s="6" t="s">
        <v>148</v>
      </c>
    </row>
    <row r="154" spans="2:8" x14ac:dyDescent="0.25">
      <c r="B154" s="217" t="s">
        <v>1375</v>
      </c>
      <c r="C154" s="217"/>
    </row>
    <row r="156" spans="2:8" s="24" customFormat="1" x14ac:dyDescent="0.25">
      <c r="B156" s="213" t="s">
        <v>2131</v>
      </c>
      <c r="C156" s="213"/>
      <c r="D156" s="213"/>
      <c r="E156" s="213"/>
      <c r="F156" s="25"/>
      <c r="G156" s="25"/>
      <c r="H156" s="25"/>
    </row>
    <row r="158" spans="2:8" x14ac:dyDescent="0.25">
      <c r="B158" s="105" t="s">
        <v>154</v>
      </c>
      <c r="C158" s="6"/>
      <c r="D158" s="105"/>
    </row>
    <row r="159" spans="2:8" ht="30" x14ac:dyDescent="0.25">
      <c r="B159" s="7" t="s">
        <v>155</v>
      </c>
      <c r="C159" s="8" t="s">
        <v>156</v>
      </c>
      <c r="D159" s="7" t="s">
        <v>157</v>
      </c>
    </row>
    <row r="160" spans="2:8" s="24" customFormat="1" x14ac:dyDescent="0.25">
      <c r="B160" s="45" t="s">
        <v>1287</v>
      </c>
      <c r="C160" s="89">
        <v>993.79878643600011</v>
      </c>
      <c r="D160" s="93">
        <v>10.31</v>
      </c>
      <c r="F160" s="25"/>
      <c r="G160" s="25"/>
      <c r="H160" s="25"/>
    </row>
    <row r="161" spans="2:8" s="24" customFormat="1" x14ac:dyDescent="0.25">
      <c r="B161" s="45" t="s">
        <v>2130</v>
      </c>
      <c r="C161" s="89">
        <v>2.9998498530000002</v>
      </c>
      <c r="D161" s="93">
        <v>0.38</v>
      </c>
      <c r="F161" s="25"/>
      <c r="G161" s="25"/>
      <c r="H161" s="25"/>
    </row>
    <row r="162" spans="2:8" s="24" customFormat="1" x14ac:dyDescent="0.25">
      <c r="B162" s="45" t="s">
        <v>1066</v>
      </c>
      <c r="C162" s="89">
        <v>6.6518965510000001</v>
      </c>
      <c r="D162" s="93">
        <v>4.8899999999999997</v>
      </c>
      <c r="F162" s="25"/>
      <c r="G162" s="25"/>
      <c r="H162" s="25"/>
    </row>
    <row r="164" spans="2:8" x14ac:dyDescent="0.25">
      <c r="B164" s="13" t="s">
        <v>158</v>
      </c>
      <c r="C164" s="23">
        <v>45322</v>
      </c>
      <c r="D164" s="105"/>
      <c r="E164" s="16"/>
      <c r="F164" s="22"/>
    </row>
    <row r="165" spans="2:8" x14ac:dyDescent="0.25">
      <c r="B165" s="13" t="s">
        <v>159</v>
      </c>
      <c r="C165" s="14" t="s">
        <v>160</v>
      </c>
      <c r="D165" s="13" t="s">
        <v>161</v>
      </c>
      <c r="E165" s="17" t="s">
        <v>162</v>
      </c>
      <c r="F165" s="12" t="s">
        <v>163</v>
      </c>
      <c r="G165" s="11"/>
    </row>
    <row r="166" spans="2:8" x14ac:dyDescent="0.25">
      <c r="B166" s="20" t="s">
        <v>149</v>
      </c>
      <c r="C166" s="21" t="s">
        <v>149</v>
      </c>
      <c r="D166" s="20" t="s">
        <v>149</v>
      </c>
      <c r="E166" s="19" t="s">
        <v>149</v>
      </c>
      <c r="F166" s="18" t="s">
        <v>149</v>
      </c>
    </row>
    <row r="169" spans="2:8" x14ac:dyDescent="0.25">
      <c r="B169" s="3" t="s">
        <v>164</v>
      </c>
    </row>
    <row r="170" spans="2:8" x14ac:dyDescent="0.25">
      <c r="B170" s="3"/>
    </row>
    <row r="171" spans="2:8" x14ac:dyDescent="0.25">
      <c r="B171" s="3" t="s">
        <v>165</v>
      </c>
    </row>
    <row r="172" spans="2:8" x14ac:dyDescent="0.25">
      <c r="B172" s="13" t="s">
        <v>166</v>
      </c>
      <c r="C172" s="14" t="s">
        <v>167</v>
      </c>
      <c r="D172" s="3"/>
    </row>
    <row r="173" spans="2:8" x14ac:dyDescent="0.25">
      <c r="B173" s="105" t="s">
        <v>149</v>
      </c>
      <c r="C173" s="6" t="s">
        <v>149</v>
      </c>
    </row>
    <row r="175" spans="2:8" x14ac:dyDescent="0.25">
      <c r="B175" s="13" t="s">
        <v>168</v>
      </c>
      <c r="C175" s="14" t="s">
        <v>167</v>
      </c>
    </row>
    <row r="176" spans="2:8" x14ac:dyDescent="0.25">
      <c r="B176" s="105" t="s">
        <v>149</v>
      </c>
      <c r="C176" s="6" t="s">
        <v>149</v>
      </c>
    </row>
    <row r="178" spans="2:7" x14ac:dyDescent="0.25">
      <c r="B178" s="13" t="s">
        <v>149</v>
      </c>
      <c r="C178" s="14" t="s">
        <v>149</v>
      </c>
    </row>
    <row r="179" spans="2:7" x14ac:dyDescent="0.25">
      <c r="B179" s="105" t="s">
        <v>149</v>
      </c>
      <c r="C179" s="6" t="s">
        <v>149</v>
      </c>
    </row>
    <row r="181" spans="2:7" x14ac:dyDescent="0.25">
      <c r="B181" s="17" t="s">
        <v>169</v>
      </c>
      <c r="C181" s="14" t="s">
        <v>170</v>
      </c>
    </row>
    <row r="182" spans="2:7" x14ac:dyDescent="0.25">
      <c r="B182" s="16" t="s">
        <v>149</v>
      </c>
      <c r="C182" s="6" t="s">
        <v>149</v>
      </c>
    </row>
    <row r="184" spans="2:7" x14ac:dyDescent="0.25">
      <c r="B184" s="13" t="s">
        <v>171</v>
      </c>
      <c r="C184" s="14" t="s">
        <v>149</v>
      </c>
    </row>
    <row r="186" spans="2:7" x14ac:dyDescent="0.25">
      <c r="B186" s="13" t="s">
        <v>172</v>
      </c>
      <c r="C186" s="23">
        <v>45322</v>
      </c>
      <c r="D186" s="105"/>
      <c r="E186" s="16"/>
      <c r="F186" s="22"/>
    </row>
    <row r="187" spans="2:7" x14ac:dyDescent="0.25">
      <c r="B187" s="13" t="s">
        <v>159</v>
      </c>
      <c r="C187" s="14" t="s">
        <v>160</v>
      </c>
      <c r="D187" s="13" t="s">
        <v>161</v>
      </c>
      <c r="E187" s="17" t="s">
        <v>162</v>
      </c>
      <c r="F187" s="12" t="s">
        <v>163</v>
      </c>
      <c r="G187" s="11"/>
    </row>
    <row r="188" spans="2:7" x14ac:dyDescent="0.25">
      <c r="B188" s="20" t="s">
        <v>149</v>
      </c>
      <c r="C188" s="21" t="s">
        <v>149</v>
      </c>
      <c r="D188" s="20" t="s">
        <v>149</v>
      </c>
      <c r="E188" s="19" t="s">
        <v>149</v>
      </c>
      <c r="F188" s="18" t="s">
        <v>149</v>
      </c>
    </row>
    <row r="189" spans="2:7" x14ac:dyDescent="0.25">
      <c r="B189" s="3" t="s">
        <v>164</v>
      </c>
    </row>
    <row r="190" spans="2:7" x14ac:dyDescent="0.25">
      <c r="B190" s="3"/>
    </row>
    <row r="191" spans="2:7" x14ac:dyDescent="0.25">
      <c r="B191" s="3" t="s">
        <v>165</v>
      </c>
    </row>
    <row r="192" spans="2:7" x14ac:dyDescent="0.25">
      <c r="B192" s="13" t="s">
        <v>166</v>
      </c>
      <c r="C192" s="14" t="s">
        <v>167</v>
      </c>
      <c r="D192" s="3"/>
    </row>
    <row r="193" spans="2:3" x14ac:dyDescent="0.25">
      <c r="B193" s="105" t="s">
        <v>149</v>
      </c>
      <c r="C193" s="6" t="s">
        <v>149</v>
      </c>
    </row>
    <row r="195" spans="2:3" x14ac:dyDescent="0.25">
      <c r="B195" s="13" t="s">
        <v>168</v>
      </c>
      <c r="C195" s="14" t="s">
        <v>167</v>
      </c>
    </row>
    <row r="196" spans="2:3" x14ac:dyDescent="0.25">
      <c r="B196" s="105" t="s">
        <v>149</v>
      </c>
      <c r="C196" s="6" t="s">
        <v>149</v>
      </c>
    </row>
    <row r="198" spans="2:3" x14ac:dyDescent="0.25">
      <c r="B198" s="13" t="s">
        <v>149</v>
      </c>
      <c r="C198" s="14" t="s">
        <v>149</v>
      </c>
    </row>
    <row r="199" spans="2:3" x14ac:dyDescent="0.25">
      <c r="B199" s="105" t="s">
        <v>149</v>
      </c>
      <c r="C199" s="6" t="s">
        <v>149</v>
      </c>
    </row>
    <row r="201" spans="2:3" x14ac:dyDescent="0.25">
      <c r="B201" s="17" t="s">
        <v>169</v>
      </c>
      <c r="C201" s="14" t="s">
        <v>170</v>
      </c>
    </row>
    <row r="202" spans="2:3" x14ac:dyDescent="0.25">
      <c r="B202" s="16" t="s">
        <v>149</v>
      </c>
      <c r="C202" s="6" t="s">
        <v>149</v>
      </c>
    </row>
    <row r="204" spans="2:3" x14ac:dyDescent="0.25">
      <c r="B204" s="13" t="s">
        <v>171</v>
      </c>
      <c r="C204" s="14" t="s">
        <v>149</v>
      </c>
    </row>
    <row r="207" spans="2:3" x14ac:dyDescent="0.25">
      <c r="B207" s="3" t="s">
        <v>173</v>
      </c>
    </row>
    <row r="209" spans="2:80" x14ac:dyDescent="0.25">
      <c r="B209" s="13" t="s">
        <v>159</v>
      </c>
      <c r="C209" s="14" t="s">
        <v>174</v>
      </c>
      <c r="D209" s="13" t="s">
        <v>175</v>
      </c>
      <c r="E209" s="13" t="s">
        <v>176</v>
      </c>
      <c r="F209" s="11"/>
    </row>
    <row r="210" spans="2:80" x14ac:dyDescent="0.25">
      <c r="B210" s="105" t="s">
        <v>149</v>
      </c>
      <c r="C210" s="6" t="s">
        <v>149</v>
      </c>
      <c r="D210" s="105" t="s">
        <v>149</v>
      </c>
      <c r="E210" s="105" t="s">
        <v>149</v>
      </c>
    </row>
    <row r="213" spans="2:80" x14ac:dyDescent="0.25">
      <c r="B213" s="3" t="s">
        <v>177</v>
      </c>
      <c r="C213" s="15" t="s">
        <v>149</v>
      </c>
      <c r="D213" s="3"/>
      <c r="E213" s="3"/>
      <c r="F213" s="11"/>
      <c r="G213" s="11"/>
      <c r="H213" s="11"/>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row>
    <row r="215" spans="2:80" x14ac:dyDescent="0.25">
      <c r="B215" s="3" t="s">
        <v>178</v>
      </c>
    </row>
    <row r="217" spans="2:80" x14ac:dyDescent="0.25">
      <c r="B217" s="13" t="s">
        <v>179</v>
      </c>
      <c r="C217" s="14" t="s">
        <v>167</v>
      </c>
      <c r="D217" s="3"/>
    </row>
    <row r="218" spans="2:80" x14ac:dyDescent="0.25">
      <c r="B218" s="105" t="s">
        <v>149</v>
      </c>
      <c r="C218" s="6" t="s">
        <v>149</v>
      </c>
    </row>
    <row r="221" spans="2:80" x14ac:dyDescent="0.25">
      <c r="B221" s="13" t="s">
        <v>180</v>
      </c>
      <c r="C221" s="14" t="s">
        <v>181</v>
      </c>
      <c r="D221" s="3"/>
    </row>
    <row r="222" spans="2:80" x14ac:dyDescent="0.25">
      <c r="B222" s="105" t="s">
        <v>149</v>
      </c>
      <c r="C222" s="6" t="s">
        <v>149</v>
      </c>
    </row>
    <row r="225" spans="2:80" x14ac:dyDescent="0.25">
      <c r="B225" s="3" t="s">
        <v>182</v>
      </c>
    </row>
    <row r="228" spans="2:80" x14ac:dyDescent="0.25">
      <c r="B228" s="3" t="s">
        <v>183</v>
      </c>
    </row>
    <row r="230" spans="2:80" x14ac:dyDescent="0.25">
      <c r="B230" s="13" t="s">
        <v>159</v>
      </c>
      <c r="C230" s="14" t="s">
        <v>184</v>
      </c>
      <c r="D230" s="13" t="s">
        <v>174</v>
      </c>
      <c r="E230" s="13" t="s">
        <v>175</v>
      </c>
      <c r="F230" s="12" t="s">
        <v>176</v>
      </c>
      <c r="G230" s="11"/>
    </row>
    <row r="231" spans="2:80" x14ac:dyDescent="0.25">
      <c r="B231" s="105" t="s">
        <v>149</v>
      </c>
      <c r="C231" s="6" t="s">
        <v>149</v>
      </c>
      <c r="D231" s="105" t="s">
        <v>149</v>
      </c>
      <c r="E231" s="105" t="s">
        <v>149</v>
      </c>
      <c r="F231" s="10" t="s">
        <v>149</v>
      </c>
    </row>
    <row r="234" spans="2:80" x14ac:dyDescent="0.25">
      <c r="B234" s="3" t="s">
        <v>177</v>
      </c>
      <c r="C234" s="15" t="s">
        <v>149</v>
      </c>
      <c r="D234" s="3"/>
      <c r="E234" s="3"/>
      <c r="F234" s="11"/>
      <c r="G234" s="11"/>
      <c r="H234" s="11"/>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row>
    <row r="236" spans="2:80" x14ac:dyDescent="0.25">
      <c r="B236" s="3" t="s">
        <v>178</v>
      </c>
    </row>
    <row r="238" spans="2:80" x14ac:dyDescent="0.25">
      <c r="B238" s="13" t="s">
        <v>179</v>
      </c>
      <c r="C238" s="14" t="s">
        <v>167</v>
      </c>
      <c r="D238" s="3"/>
    </row>
    <row r="239" spans="2:80" x14ac:dyDescent="0.25">
      <c r="B239" s="105" t="s">
        <v>149</v>
      </c>
      <c r="C239" s="6" t="s">
        <v>149</v>
      </c>
    </row>
    <row r="242" spans="2:8" x14ac:dyDescent="0.25">
      <c r="B242" s="13" t="s">
        <v>180</v>
      </c>
      <c r="C242" s="14" t="s">
        <v>181</v>
      </c>
      <c r="D242" s="3"/>
    </row>
    <row r="243" spans="2:8" x14ac:dyDescent="0.25">
      <c r="B243" s="105" t="s">
        <v>149</v>
      </c>
      <c r="C243" s="6" t="s">
        <v>149</v>
      </c>
    </row>
    <row r="246" spans="2:8" x14ac:dyDescent="0.25">
      <c r="B246" s="3" t="s">
        <v>182</v>
      </c>
    </row>
    <row r="249" spans="2:8" x14ac:dyDescent="0.25">
      <c r="B249" s="3" t="s">
        <v>185</v>
      </c>
    </row>
    <row r="250" spans="2:8" x14ac:dyDescent="0.25">
      <c r="B250" s="13" t="s">
        <v>159</v>
      </c>
      <c r="C250" s="14" t="s">
        <v>186</v>
      </c>
      <c r="D250" s="13" t="s">
        <v>187</v>
      </c>
      <c r="E250" s="13" t="s">
        <v>188</v>
      </c>
      <c r="F250" s="12" t="s">
        <v>189</v>
      </c>
      <c r="G250" s="11"/>
    </row>
    <row r="251" spans="2:8" x14ac:dyDescent="0.25">
      <c r="B251" s="105" t="s">
        <v>149</v>
      </c>
      <c r="C251" s="6" t="s">
        <v>149</v>
      </c>
      <c r="D251" s="105" t="s">
        <v>149</v>
      </c>
      <c r="E251" s="105" t="s">
        <v>149</v>
      </c>
      <c r="F251" s="10" t="s">
        <v>149</v>
      </c>
    </row>
    <row r="252" spans="2:8" x14ac:dyDescent="0.25">
      <c r="B252" s="2" t="s">
        <v>190</v>
      </c>
    </row>
    <row r="254" spans="2:8" s="24" customFormat="1" x14ac:dyDescent="0.25">
      <c r="B254" s="92" t="s">
        <v>1850</v>
      </c>
      <c r="C254" s="54"/>
      <c r="D254" s="75"/>
      <c r="E254" s="75"/>
      <c r="F254" s="74"/>
      <c r="G254" s="74"/>
      <c r="H254" s="25"/>
    </row>
    <row r="255" spans="2:8" s="24" customFormat="1" ht="60" x14ac:dyDescent="0.25">
      <c r="B255" s="81" t="s">
        <v>1849</v>
      </c>
      <c r="C255" s="82" t="s">
        <v>1848</v>
      </c>
      <c r="D255" s="81" t="s">
        <v>1847</v>
      </c>
      <c r="E255" s="81" t="s">
        <v>1846</v>
      </c>
      <c r="F255" s="80" t="s">
        <v>1845</v>
      </c>
      <c r="G255" s="74"/>
      <c r="H255" s="25"/>
    </row>
    <row r="256" spans="2:8" s="24" customFormat="1" x14ac:dyDescent="0.25">
      <c r="B256" s="78" t="s">
        <v>2129</v>
      </c>
      <c r="C256" s="77" t="s">
        <v>2128</v>
      </c>
      <c r="D256" s="43" t="s">
        <v>1836</v>
      </c>
      <c r="E256" s="43" t="s">
        <v>1835</v>
      </c>
      <c r="F256" s="79">
        <v>5000</v>
      </c>
      <c r="G256" s="74" t="s">
        <v>1842</v>
      </c>
      <c r="H256" s="25"/>
    </row>
    <row r="257" spans="2:8" s="24" customFormat="1" x14ac:dyDescent="0.25">
      <c r="B257" s="75"/>
      <c r="C257" s="54"/>
      <c r="D257" s="75"/>
      <c r="E257" s="75"/>
      <c r="F257" s="74"/>
      <c r="G257" s="74"/>
      <c r="H257" s="25"/>
    </row>
    <row r="258" spans="2:8" s="24" customFormat="1" x14ac:dyDescent="0.25">
      <c r="B258" s="75" t="s">
        <v>2127</v>
      </c>
      <c r="C258" s="54"/>
      <c r="D258" s="75"/>
      <c r="E258" s="75"/>
      <c r="F258" s="74"/>
      <c r="G258" s="74"/>
      <c r="H258" s="25"/>
    </row>
    <row r="259" spans="2:8" s="24" customFormat="1" x14ac:dyDescent="0.25">
      <c r="C259" s="46"/>
      <c r="F259" s="25"/>
      <c r="G259" s="25"/>
      <c r="H259" s="25"/>
    </row>
  </sheetData>
  <mergeCells count="10">
    <mergeCell ref="B156:E156"/>
    <mergeCell ref="B154:C154"/>
    <mergeCell ref="B1:E1"/>
    <mergeCell ref="C3:C8"/>
    <mergeCell ref="D3:D8"/>
    <mergeCell ref="B11:E11"/>
    <mergeCell ref="B12:E12"/>
    <mergeCell ref="C13:C14"/>
    <mergeCell ref="D13:D14"/>
    <mergeCell ref="E13:E14"/>
  </mergeCells>
  <hyperlinks>
    <hyperlink ref="A1" location="Index!A1" display="Index" xr:uid="{86EF110A-F48D-4433-8786-5B2FE12A8E8F}"/>
  </hyperlinks>
  <pageMargins left="0.7" right="0.7" top="0.75" bottom="0.75" header="0.3" footer="0.3"/>
  <pageSetup orientation="portrait"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4CCAF-5E38-447C-8E75-141A78D24FD6}">
  <dimension ref="A1:CB165"/>
  <sheetViews>
    <sheetView workbookViewId="0">
      <selection activeCell="C16" sqref="C16"/>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14</v>
      </c>
      <c r="C1" s="206"/>
      <c r="D1" s="206"/>
      <c r="E1" s="206"/>
    </row>
    <row r="3" spans="1:5" x14ac:dyDescent="0.25">
      <c r="B3" s="35" t="s">
        <v>2299</v>
      </c>
      <c r="C3" s="207"/>
      <c r="D3" s="208"/>
    </row>
    <row r="4" spans="1:5" ht="30" x14ac:dyDescent="0.25">
      <c r="B4" s="109" t="s">
        <v>2298</v>
      </c>
      <c r="C4" s="207"/>
      <c r="D4" s="208"/>
    </row>
    <row r="5" spans="1:5" x14ac:dyDescent="0.25">
      <c r="B5" s="109" t="s">
        <v>115</v>
      </c>
      <c r="C5" s="207"/>
      <c r="D5" s="208"/>
    </row>
    <row r="6" spans="1:5" x14ac:dyDescent="0.25">
      <c r="B6" s="109" t="s">
        <v>2297</v>
      </c>
      <c r="C6" s="207"/>
      <c r="D6" s="208"/>
    </row>
    <row r="7" spans="1:5" x14ac:dyDescent="0.25">
      <c r="B7" s="109" t="s">
        <v>2296</v>
      </c>
      <c r="C7" s="207"/>
      <c r="D7" s="208"/>
    </row>
    <row r="8" spans="1:5" x14ac:dyDescent="0.25">
      <c r="B8" s="105" t="s">
        <v>116</v>
      </c>
      <c r="C8" s="38" t="s">
        <v>117</v>
      </c>
      <c r="D8" s="38" t="s">
        <v>118</v>
      </c>
    </row>
    <row r="9" spans="1:5" x14ac:dyDescent="0.25">
      <c r="C9" s="37"/>
    </row>
    <row r="10" spans="1:5" x14ac:dyDescent="0.25">
      <c r="B10" s="221"/>
      <c r="C10" s="221"/>
      <c r="D10" s="221"/>
      <c r="E10" s="221"/>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35" t="s">
        <v>1577</v>
      </c>
      <c r="C14" s="34"/>
      <c r="D14" s="33"/>
      <c r="E14" s="33"/>
    </row>
    <row r="15" spans="1:5" x14ac:dyDescent="0.25">
      <c r="B15" s="35" t="s">
        <v>1575</v>
      </c>
      <c r="C15" s="34"/>
      <c r="D15" s="33"/>
      <c r="E15" s="33"/>
    </row>
    <row r="16" spans="1:5" x14ac:dyDescent="0.25">
      <c r="B16" s="35" t="s">
        <v>1574</v>
      </c>
      <c r="C16" s="34" t="s">
        <v>2093</v>
      </c>
      <c r="D16" s="33"/>
      <c r="E16" s="33"/>
    </row>
    <row r="17" spans="2:8" x14ac:dyDescent="0.25">
      <c r="B17" s="13" t="s">
        <v>1573</v>
      </c>
      <c r="C17" s="108"/>
      <c r="D17" s="107"/>
      <c r="E17" s="107"/>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1194</v>
      </c>
      <c r="C26" s="4">
        <v>7.14</v>
      </c>
      <c r="D26" s="2" t="s">
        <v>130</v>
      </c>
      <c r="E26" s="2" t="s">
        <v>1195</v>
      </c>
      <c r="F26" s="5">
        <v>10000000</v>
      </c>
      <c r="G26" s="5">
        <v>10023.69</v>
      </c>
      <c r="H26" s="5">
        <v>30.05</v>
      </c>
    </row>
    <row r="27" spans="2:8" x14ac:dyDescent="0.25">
      <c r="B27" s="2" t="s">
        <v>766</v>
      </c>
      <c r="C27" s="4">
        <v>7.23</v>
      </c>
      <c r="D27" s="2" t="s">
        <v>130</v>
      </c>
      <c r="E27" s="2" t="s">
        <v>767</v>
      </c>
      <c r="F27" s="5">
        <v>10000000</v>
      </c>
      <c r="G27" s="5">
        <v>9956.64</v>
      </c>
      <c r="H27" s="5">
        <v>29.85</v>
      </c>
    </row>
    <row r="28" spans="2:8" x14ac:dyDescent="0.25">
      <c r="B28" s="2" t="s">
        <v>2295</v>
      </c>
      <c r="C28" s="4">
        <v>7.62</v>
      </c>
      <c r="D28" s="2" t="s">
        <v>130</v>
      </c>
      <c r="E28" s="2" t="s">
        <v>2294</v>
      </c>
      <c r="F28" s="5">
        <v>2500000</v>
      </c>
      <c r="G28" s="5">
        <v>2524</v>
      </c>
      <c r="H28" s="5">
        <v>7.57</v>
      </c>
    </row>
    <row r="29" spans="2:8" x14ac:dyDescent="0.25">
      <c r="B29" s="3" t="s">
        <v>131</v>
      </c>
      <c r="C29" s="15"/>
      <c r="D29" s="3"/>
      <c r="E29" s="3"/>
      <c r="F29" s="11"/>
      <c r="G29" s="11">
        <f>SUM(G22:G28)</f>
        <v>22504.33</v>
      </c>
      <c r="H29" s="11">
        <f>SUM(H22:H28)</f>
        <v>67.47</v>
      </c>
    </row>
    <row r="30" spans="2:8" x14ac:dyDescent="0.25">
      <c r="B30" s="3" t="s">
        <v>136</v>
      </c>
    </row>
    <row r="31" spans="2:8" x14ac:dyDescent="0.25">
      <c r="B31" s="2" t="s">
        <v>1518</v>
      </c>
      <c r="C31" s="4">
        <v>6.84</v>
      </c>
      <c r="D31" s="2" t="s">
        <v>130</v>
      </c>
      <c r="E31" s="2" t="s">
        <v>1517</v>
      </c>
      <c r="F31" s="5">
        <v>2500000</v>
      </c>
      <c r="G31" s="5">
        <v>2500</v>
      </c>
      <c r="H31" s="5">
        <v>7.5</v>
      </c>
    </row>
    <row r="32" spans="2:8" x14ac:dyDescent="0.25">
      <c r="B32" s="2" t="s">
        <v>2293</v>
      </c>
      <c r="C32" s="4">
        <v>6.84</v>
      </c>
      <c r="D32" s="2" t="s">
        <v>130</v>
      </c>
      <c r="E32" s="2" t="s">
        <v>2292</v>
      </c>
      <c r="F32" s="5">
        <v>2500000</v>
      </c>
      <c r="G32" s="5">
        <v>2500</v>
      </c>
      <c r="H32" s="5">
        <v>7.5</v>
      </c>
    </row>
    <row r="33" spans="2:8" x14ac:dyDescent="0.25">
      <c r="B33" s="3" t="s">
        <v>139</v>
      </c>
      <c r="C33" s="15"/>
      <c r="D33" s="3"/>
      <c r="E33" s="3"/>
      <c r="F33" s="11"/>
      <c r="G33" s="11">
        <f>SUM(G30:G32)</f>
        <v>5000</v>
      </c>
      <c r="H33" s="11">
        <f>SUM(H30:H32)</f>
        <v>15</v>
      </c>
    </row>
    <row r="34" spans="2:8" x14ac:dyDescent="0.25">
      <c r="B34" s="3" t="s">
        <v>141</v>
      </c>
      <c r="C34" s="15"/>
      <c r="D34" s="3"/>
      <c r="E34" s="3"/>
      <c r="F34" s="11"/>
      <c r="G34" s="11">
        <v>3004</v>
      </c>
      <c r="H34" s="11">
        <v>9.01</v>
      </c>
    </row>
    <row r="35" spans="2:8" x14ac:dyDescent="0.25">
      <c r="B35" s="3" t="s">
        <v>142</v>
      </c>
      <c r="C35" s="15"/>
      <c r="D35" s="3"/>
      <c r="E35" s="3"/>
      <c r="F35" s="11"/>
      <c r="G35" s="11">
        <v>30508.33</v>
      </c>
      <c r="H35" s="11">
        <v>91.48</v>
      </c>
    </row>
    <row r="36" spans="2:8" x14ac:dyDescent="0.25">
      <c r="B36" s="3" t="s">
        <v>143</v>
      </c>
      <c r="C36" s="15"/>
      <c r="D36" s="3"/>
      <c r="E36" s="3"/>
      <c r="F36" s="11"/>
      <c r="G36" s="11">
        <v>2844.5783586699981</v>
      </c>
      <c r="H36" s="11">
        <v>8.519999999999996</v>
      </c>
    </row>
    <row r="37" spans="2:8" x14ac:dyDescent="0.25">
      <c r="B37" s="3" t="s">
        <v>144</v>
      </c>
      <c r="C37" s="15"/>
      <c r="D37" s="3"/>
      <c r="E37" s="3"/>
      <c r="F37" s="11"/>
      <c r="G37" s="11">
        <v>33352.90835867</v>
      </c>
      <c r="H37" s="11">
        <v>100</v>
      </c>
    </row>
    <row r="38" spans="2:8" x14ac:dyDescent="0.25">
      <c r="B38" s="2" t="s">
        <v>145</v>
      </c>
    </row>
    <row r="39" spans="2:8" x14ac:dyDescent="0.25">
      <c r="B39" s="2" t="s">
        <v>146</v>
      </c>
    </row>
    <row r="40" spans="2:8" x14ac:dyDescent="0.25">
      <c r="B40" s="2" t="s">
        <v>147</v>
      </c>
      <c r="C40" s="4" t="s">
        <v>1395</v>
      </c>
    </row>
    <row r="41" spans="2:8" x14ac:dyDescent="0.25">
      <c r="B41" s="3"/>
    </row>
    <row r="42" spans="2:8" ht="30" x14ac:dyDescent="0.25">
      <c r="B42" s="29" t="s">
        <v>1394</v>
      </c>
      <c r="C42" s="4" t="s">
        <v>149</v>
      </c>
    </row>
    <row r="43" spans="2:8" x14ac:dyDescent="0.25">
      <c r="B43" s="3"/>
    </row>
    <row r="44" spans="2:8" x14ac:dyDescent="0.25">
      <c r="B44" s="3" t="s">
        <v>150</v>
      </c>
      <c r="C44" s="4" t="s">
        <v>149</v>
      </c>
    </row>
    <row r="45" spans="2:8" x14ac:dyDescent="0.25">
      <c r="B45" s="3" t="s">
        <v>151</v>
      </c>
      <c r="C45" s="4" t="s">
        <v>152</v>
      </c>
    </row>
    <row r="46" spans="2:8" x14ac:dyDescent="0.25">
      <c r="B46" s="3" t="s">
        <v>2291</v>
      </c>
      <c r="C46" s="15"/>
    </row>
    <row r="47" spans="2:8" x14ac:dyDescent="0.25">
      <c r="B47" s="3" t="s">
        <v>2290</v>
      </c>
      <c r="C47" s="15"/>
    </row>
    <row r="48" spans="2:8" x14ac:dyDescent="0.25">
      <c r="B48" s="3" t="s">
        <v>2289</v>
      </c>
      <c r="C48" s="15"/>
    </row>
    <row r="49" spans="2:3" x14ac:dyDescent="0.25">
      <c r="B49" s="3" t="s">
        <v>2288</v>
      </c>
      <c r="C49" s="15"/>
    </row>
    <row r="50" spans="2:3" x14ac:dyDescent="0.25">
      <c r="B50" s="3" t="s">
        <v>2287</v>
      </c>
      <c r="C50" s="15"/>
    </row>
    <row r="51" spans="2:3" x14ac:dyDescent="0.25">
      <c r="B51" s="3" t="s">
        <v>2286</v>
      </c>
      <c r="C51" s="15"/>
    </row>
    <row r="52" spans="2:3" x14ac:dyDescent="0.25">
      <c r="B52" s="3" t="s">
        <v>2285</v>
      </c>
      <c r="C52" s="15"/>
    </row>
    <row r="53" spans="2:3" x14ac:dyDescent="0.25">
      <c r="B53" s="3" t="s">
        <v>2284</v>
      </c>
      <c r="C53" s="15"/>
    </row>
    <row r="54" spans="2:3" x14ac:dyDescent="0.25">
      <c r="B54" s="3" t="s">
        <v>2283</v>
      </c>
      <c r="C54" s="15"/>
    </row>
    <row r="55" spans="2:3" x14ac:dyDescent="0.25">
      <c r="B55" s="3" t="s">
        <v>2282</v>
      </c>
      <c r="C55" s="15"/>
    </row>
    <row r="56" spans="2:3" x14ac:dyDescent="0.25">
      <c r="B56" s="3" t="s">
        <v>2281</v>
      </c>
      <c r="C56" s="15"/>
    </row>
    <row r="57" spans="2:3" x14ac:dyDescent="0.25">
      <c r="B57" s="3" t="s">
        <v>2280</v>
      </c>
      <c r="C57" s="15"/>
    </row>
    <row r="58" spans="2:3" x14ac:dyDescent="0.25">
      <c r="B58" s="3" t="s">
        <v>2279</v>
      </c>
      <c r="C58" s="15"/>
    </row>
    <row r="59" spans="2:3" x14ac:dyDescent="0.25">
      <c r="B59" s="2" t="s">
        <v>153</v>
      </c>
    </row>
    <row r="61" spans="2:3" x14ac:dyDescent="0.25">
      <c r="B61" s="105"/>
      <c r="C61" s="6" t="s">
        <v>1383</v>
      </c>
    </row>
    <row r="62" spans="2:3" x14ac:dyDescent="0.25">
      <c r="B62" s="105" t="s">
        <v>1382</v>
      </c>
      <c r="C62" s="8" t="s">
        <v>14</v>
      </c>
    </row>
    <row r="63" spans="2:3" x14ac:dyDescent="0.25">
      <c r="B63" s="105" t="s">
        <v>1381</v>
      </c>
      <c r="C63" s="6"/>
    </row>
    <row r="64" spans="2:3" x14ac:dyDescent="0.25">
      <c r="B64" s="105"/>
      <c r="C64" s="6"/>
    </row>
    <row r="65" spans="2:7" x14ac:dyDescent="0.25">
      <c r="B65" s="105" t="s">
        <v>1380</v>
      </c>
      <c r="C65" s="27">
        <v>7.17E-2</v>
      </c>
    </row>
    <row r="66" spans="2:7" x14ac:dyDescent="0.25">
      <c r="B66" s="105"/>
      <c r="C66" s="6"/>
    </row>
    <row r="67" spans="2:7" x14ac:dyDescent="0.25">
      <c r="B67" s="105" t="s">
        <v>1379</v>
      </c>
      <c r="C67" s="6" t="s">
        <v>2278</v>
      </c>
    </row>
    <row r="68" spans="2:7" x14ac:dyDescent="0.25">
      <c r="B68" s="105" t="s">
        <v>1378</v>
      </c>
      <c r="C68" s="6" t="s">
        <v>2277</v>
      </c>
    </row>
    <row r="69" spans="2:7" x14ac:dyDescent="0.25">
      <c r="B69" s="105"/>
      <c r="C69" s="6"/>
    </row>
    <row r="70" spans="2:7" x14ac:dyDescent="0.25">
      <c r="B70" s="105" t="s">
        <v>1376</v>
      </c>
      <c r="C70" s="6" t="s">
        <v>148</v>
      </c>
    </row>
    <row r="71" spans="2:7" x14ac:dyDescent="0.25">
      <c r="B71" s="217" t="s">
        <v>1375</v>
      </c>
      <c r="C71" s="217"/>
    </row>
    <row r="73" spans="2:7" x14ac:dyDescent="0.25">
      <c r="B73" s="105" t="s">
        <v>154</v>
      </c>
      <c r="C73" s="6"/>
      <c r="D73" s="105"/>
    </row>
    <row r="74" spans="2:7" ht="30" x14ac:dyDescent="0.25">
      <c r="B74" s="7" t="s">
        <v>155</v>
      </c>
      <c r="C74" s="8" t="s">
        <v>156</v>
      </c>
      <c r="D74" s="7" t="s">
        <v>157</v>
      </c>
    </row>
    <row r="75" spans="2:7" x14ac:dyDescent="0.25">
      <c r="B75" s="105" t="s">
        <v>149</v>
      </c>
      <c r="C75" s="6" t="s">
        <v>149</v>
      </c>
      <c r="D75" s="105" t="s">
        <v>149</v>
      </c>
    </row>
    <row r="77" spans="2:7" x14ac:dyDescent="0.25">
      <c r="B77" s="13" t="s">
        <v>158</v>
      </c>
      <c r="C77" s="23">
        <v>45322</v>
      </c>
      <c r="D77" s="105"/>
      <c r="E77" s="16"/>
      <c r="F77" s="22"/>
    </row>
    <row r="78" spans="2:7" x14ac:dyDescent="0.25">
      <c r="B78" s="13" t="s">
        <v>159</v>
      </c>
      <c r="C78" s="14" t="s">
        <v>160</v>
      </c>
      <c r="D78" s="13" t="s">
        <v>161</v>
      </c>
      <c r="E78" s="17" t="s">
        <v>162</v>
      </c>
      <c r="F78" s="12" t="s">
        <v>163</v>
      </c>
      <c r="G78" s="11"/>
    </row>
    <row r="79" spans="2:7" x14ac:dyDescent="0.25">
      <c r="B79" s="20" t="s">
        <v>149</v>
      </c>
      <c r="C79" s="21" t="s">
        <v>149</v>
      </c>
      <c r="D79" s="20" t="s">
        <v>149</v>
      </c>
      <c r="E79" s="19" t="s">
        <v>149</v>
      </c>
      <c r="F79" s="18" t="s">
        <v>149</v>
      </c>
    </row>
    <row r="82" spans="2:4" x14ac:dyDescent="0.25">
      <c r="B82" s="3" t="s">
        <v>164</v>
      </c>
    </row>
    <row r="83" spans="2:4" x14ac:dyDescent="0.25">
      <c r="B83" s="3"/>
    </row>
    <row r="84" spans="2:4" x14ac:dyDescent="0.25">
      <c r="B84" s="3" t="s">
        <v>165</v>
      </c>
    </row>
    <row r="85" spans="2:4" x14ac:dyDescent="0.25">
      <c r="B85" s="13" t="s">
        <v>166</v>
      </c>
      <c r="C85" s="14" t="s">
        <v>167</v>
      </c>
      <c r="D85" s="3"/>
    </row>
    <row r="86" spans="2:4" x14ac:dyDescent="0.25">
      <c r="B86" s="105" t="s">
        <v>149</v>
      </c>
      <c r="C86" s="6" t="s">
        <v>149</v>
      </c>
    </row>
    <row r="88" spans="2:4" x14ac:dyDescent="0.25">
      <c r="B88" s="13" t="s">
        <v>168</v>
      </c>
      <c r="C88" s="14" t="s">
        <v>167</v>
      </c>
    </row>
    <row r="89" spans="2:4" x14ac:dyDescent="0.25">
      <c r="B89" s="105" t="s">
        <v>149</v>
      </c>
      <c r="C89" s="6" t="s">
        <v>149</v>
      </c>
    </row>
    <row r="91" spans="2:4" x14ac:dyDescent="0.25">
      <c r="B91" s="13" t="s">
        <v>149</v>
      </c>
      <c r="C91" s="14" t="s">
        <v>149</v>
      </c>
    </row>
    <row r="92" spans="2:4" x14ac:dyDescent="0.25">
      <c r="B92" s="105" t="s">
        <v>149</v>
      </c>
      <c r="C92" s="6" t="s">
        <v>149</v>
      </c>
    </row>
    <row r="94" spans="2:4" x14ac:dyDescent="0.25">
      <c r="B94" s="17" t="s">
        <v>169</v>
      </c>
      <c r="C94" s="14" t="s">
        <v>170</v>
      </c>
    </row>
    <row r="95" spans="2:4" x14ac:dyDescent="0.25">
      <c r="B95" s="16" t="s">
        <v>149</v>
      </c>
      <c r="C95" s="6" t="s">
        <v>149</v>
      </c>
    </row>
    <row r="97" spans="2:7" x14ac:dyDescent="0.25">
      <c r="B97" s="13" t="s">
        <v>171</v>
      </c>
      <c r="C97" s="14" t="s">
        <v>149</v>
      </c>
    </row>
    <row r="99" spans="2:7" x14ac:dyDescent="0.25">
      <c r="B99" s="13" t="s">
        <v>172</v>
      </c>
      <c r="C99" s="23">
        <v>45322</v>
      </c>
      <c r="D99" s="105"/>
      <c r="E99" s="16"/>
      <c r="F99" s="22"/>
    </row>
    <row r="100" spans="2:7" x14ac:dyDescent="0.25">
      <c r="B100" s="13" t="s">
        <v>159</v>
      </c>
      <c r="C100" s="14" t="s">
        <v>160</v>
      </c>
      <c r="D100" s="13" t="s">
        <v>161</v>
      </c>
      <c r="E100" s="17" t="s">
        <v>162</v>
      </c>
      <c r="F100" s="12" t="s">
        <v>163</v>
      </c>
      <c r="G100" s="11"/>
    </row>
    <row r="101" spans="2:7" x14ac:dyDescent="0.25">
      <c r="B101" s="20" t="s">
        <v>149</v>
      </c>
      <c r="C101" s="21" t="s">
        <v>149</v>
      </c>
      <c r="D101" s="20" t="s">
        <v>149</v>
      </c>
      <c r="E101" s="19" t="s">
        <v>149</v>
      </c>
      <c r="F101" s="18" t="s">
        <v>149</v>
      </c>
    </row>
    <row r="102" spans="2:7" x14ac:dyDescent="0.25">
      <c r="B102" s="3" t="s">
        <v>164</v>
      </c>
    </row>
    <row r="103" spans="2:7" x14ac:dyDescent="0.25">
      <c r="B103" s="3"/>
    </row>
    <row r="104" spans="2:7" x14ac:dyDescent="0.25">
      <c r="B104" s="3" t="s">
        <v>165</v>
      </c>
    </row>
    <row r="105" spans="2:7" x14ac:dyDescent="0.25">
      <c r="B105" s="13" t="s">
        <v>166</v>
      </c>
      <c r="C105" s="14" t="s">
        <v>167</v>
      </c>
      <c r="D105" s="3"/>
    </row>
    <row r="106" spans="2:7" x14ac:dyDescent="0.25">
      <c r="B106" s="105" t="s">
        <v>149</v>
      </c>
      <c r="C106" s="6" t="s">
        <v>149</v>
      </c>
    </row>
    <row r="108" spans="2:7" x14ac:dyDescent="0.25">
      <c r="B108" s="13" t="s">
        <v>168</v>
      </c>
      <c r="C108" s="14" t="s">
        <v>167</v>
      </c>
    </row>
    <row r="109" spans="2:7" x14ac:dyDescent="0.25">
      <c r="B109" s="105" t="s">
        <v>149</v>
      </c>
      <c r="C109" s="6" t="s">
        <v>149</v>
      </c>
    </row>
    <row r="111" spans="2:7" x14ac:dyDescent="0.25">
      <c r="B111" s="13" t="s">
        <v>149</v>
      </c>
      <c r="C111" s="14" t="s">
        <v>149</v>
      </c>
    </row>
    <row r="112" spans="2:7" x14ac:dyDescent="0.25">
      <c r="B112" s="105" t="s">
        <v>149</v>
      </c>
      <c r="C112" s="6" t="s">
        <v>149</v>
      </c>
    </row>
    <row r="114" spans="2:80" x14ac:dyDescent="0.25">
      <c r="B114" s="17" t="s">
        <v>169</v>
      </c>
      <c r="C114" s="14" t="s">
        <v>170</v>
      </c>
    </row>
    <row r="115" spans="2:80" x14ac:dyDescent="0.25">
      <c r="B115" s="16" t="s">
        <v>149</v>
      </c>
      <c r="C115" s="6" t="s">
        <v>149</v>
      </c>
    </row>
    <row r="117" spans="2:80" x14ac:dyDescent="0.25">
      <c r="B117" s="13" t="s">
        <v>171</v>
      </c>
      <c r="C117" s="14" t="s">
        <v>149</v>
      </c>
    </row>
    <row r="120" spans="2:80" x14ac:dyDescent="0.25">
      <c r="B120" s="3" t="s">
        <v>173</v>
      </c>
    </row>
    <row r="122" spans="2:80" x14ac:dyDescent="0.25">
      <c r="B122" s="13" t="s">
        <v>159</v>
      </c>
      <c r="C122" s="14" t="s">
        <v>174</v>
      </c>
      <c r="D122" s="13" t="s">
        <v>175</v>
      </c>
      <c r="E122" s="13" t="s">
        <v>176</v>
      </c>
      <c r="F122" s="11"/>
    </row>
    <row r="123" spans="2:80" x14ac:dyDescent="0.25">
      <c r="B123" s="105" t="s">
        <v>149</v>
      </c>
      <c r="C123" s="6" t="s">
        <v>149</v>
      </c>
      <c r="D123" s="105" t="s">
        <v>149</v>
      </c>
      <c r="E123" s="105" t="s">
        <v>149</v>
      </c>
    </row>
    <row r="126" spans="2:80" x14ac:dyDescent="0.25">
      <c r="B126" s="3" t="s">
        <v>177</v>
      </c>
      <c r="C126" s="15" t="s">
        <v>149</v>
      </c>
      <c r="D126" s="3"/>
      <c r="E126" s="3"/>
      <c r="F126" s="11"/>
      <c r="G126" s="11"/>
      <c r="H126" s="11"/>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row>
    <row r="128" spans="2:80" x14ac:dyDescent="0.25">
      <c r="B128" s="3" t="s">
        <v>178</v>
      </c>
    </row>
    <row r="130" spans="2:7" x14ac:dyDescent="0.25">
      <c r="B130" s="13" t="s">
        <v>179</v>
      </c>
      <c r="C130" s="14" t="s">
        <v>167</v>
      </c>
      <c r="D130" s="3"/>
    </row>
    <row r="131" spans="2:7" x14ac:dyDescent="0.25">
      <c r="B131" s="105" t="s">
        <v>149</v>
      </c>
      <c r="C131" s="6" t="s">
        <v>149</v>
      </c>
    </row>
    <row r="134" spans="2:7" x14ac:dyDescent="0.25">
      <c r="B134" s="13" t="s">
        <v>180</v>
      </c>
      <c r="C134" s="14" t="s">
        <v>181</v>
      </c>
      <c r="D134" s="3"/>
    </row>
    <row r="135" spans="2:7" x14ac:dyDescent="0.25">
      <c r="B135" s="105" t="s">
        <v>149</v>
      </c>
      <c r="C135" s="6" t="s">
        <v>149</v>
      </c>
    </row>
    <row r="138" spans="2:7" x14ac:dyDescent="0.25">
      <c r="B138" s="3" t="s">
        <v>182</v>
      </c>
    </row>
    <row r="141" spans="2:7" x14ac:dyDescent="0.25">
      <c r="B141" s="3" t="s">
        <v>183</v>
      </c>
    </row>
    <row r="143" spans="2:7" x14ac:dyDescent="0.25">
      <c r="B143" s="13" t="s">
        <v>159</v>
      </c>
      <c r="C143" s="14" t="s">
        <v>184</v>
      </c>
      <c r="D143" s="13" t="s">
        <v>174</v>
      </c>
      <c r="E143" s="13" t="s">
        <v>175</v>
      </c>
      <c r="F143" s="12" t="s">
        <v>176</v>
      </c>
      <c r="G143" s="11"/>
    </row>
    <row r="144" spans="2:7" x14ac:dyDescent="0.25">
      <c r="B144" s="105" t="s">
        <v>149</v>
      </c>
      <c r="C144" s="6" t="s">
        <v>149</v>
      </c>
      <c r="D144" s="105" t="s">
        <v>149</v>
      </c>
      <c r="E144" s="105" t="s">
        <v>149</v>
      </c>
      <c r="F144" s="10" t="s">
        <v>149</v>
      </c>
    </row>
    <row r="147" spans="2:80" x14ac:dyDescent="0.25">
      <c r="B147" s="3" t="s">
        <v>177</v>
      </c>
      <c r="C147" s="15" t="s">
        <v>149</v>
      </c>
      <c r="D147" s="3"/>
      <c r="E147" s="3"/>
      <c r="F147" s="11"/>
      <c r="G147" s="11"/>
      <c r="H147" s="11"/>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row>
    <row r="149" spans="2:80" x14ac:dyDescent="0.25">
      <c r="B149" s="3" t="s">
        <v>178</v>
      </c>
    </row>
    <row r="151" spans="2:80" x14ac:dyDescent="0.25">
      <c r="B151" s="13" t="s">
        <v>179</v>
      </c>
      <c r="C151" s="14" t="s">
        <v>167</v>
      </c>
      <c r="D151" s="3"/>
    </row>
    <row r="152" spans="2:80" x14ac:dyDescent="0.25">
      <c r="B152" s="105" t="s">
        <v>149</v>
      </c>
      <c r="C152" s="6" t="s">
        <v>149</v>
      </c>
    </row>
    <row r="155" spans="2:80" x14ac:dyDescent="0.25">
      <c r="B155" s="13" t="s">
        <v>180</v>
      </c>
      <c r="C155" s="14" t="s">
        <v>181</v>
      </c>
      <c r="D155" s="3"/>
    </row>
    <row r="156" spans="2:80" x14ac:dyDescent="0.25">
      <c r="B156" s="105" t="s">
        <v>149</v>
      </c>
      <c r="C156" s="6" t="s">
        <v>149</v>
      </c>
    </row>
    <row r="159" spans="2:80" x14ac:dyDescent="0.25">
      <c r="B159" s="3" t="s">
        <v>182</v>
      </c>
    </row>
    <row r="162" spans="2:7" x14ac:dyDescent="0.25">
      <c r="B162" s="3" t="s">
        <v>185</v>
      </c>
    </row>
    <row r="163" spans="2:7" x14ac:dyDescent="0.25">
      <c r="B163" s="13" t="s">
        <v>159</v>
      </c>
      <c r="C163" s="14" t="s">
        <v>186</v>
      </c>
      <c r="D163" s="13" t="s">
        <v>187</v>
      </c>
      <c r="E163" s="13" t="s">
        <v>188</v>
      </c>
      <c r="F163" s="12" t="s">
        <v>189</v>
      </c>
      <c r="G163" s="11"/>
    </row>
    <row r="164" spans="2:7" x14ac:dyDescent="0.25">
      <c r="B164" s="105" t="s">
        <v>149</v>
      </c>
      <c r="C164" s="6" t="s">
        <v>149</v>
      </c>
      <c r="D164" s="105" t="s">
        <v>149</v>
      </c>
      <c r="E164" s="105" t="s">
        <v>149</v>
      </c>
      <c r="F164" s="10" t="s">
        <v>149</v>
      </c>
    </row>
    <row r="165" spans="2:7" x14ac:dyDescent="0.25">
      <c r="B165" s="2" t="s">
        <v>190</v>
      </c>
    </row>
  </sheetData>
  <mergeCells count="9">
    <mergeCell ref="B71:C71"/>
    <mergeCell ref="B1:E1"/>
    <mergeCell ref="C3:C7"/>
    <mergeCell ref="D3:D7"/>
    <mergeCell ref="B10:E10"/>
    <mergeCell ref="B11:E11"/>
    <mergeCell ref="C12:C13"/>
    <mergeCell ref="D12:D13"/>
    <mergeCell ref="E12:E13"/>
  </mergeCells>
  <hyperlinks>
    <hyperlink ref="A1" location="Index!A1" display="Index" xr:uid="{60138201-1815-4AA2-9F0F-5F8B1DADEB0E}"/>
  </hyperlinks>
  <pageMargins left="0.7" right="0.7" top="0.75" bottom="0.75" header="0.3" footer="0.3"/>
  <pageSetup orientation="portrait" r:id="rId1"/>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15466-F5C2-4A0E-9860-1A050D5FCDCD}">
  <dimension ref="A1:CB201"/>
  <sheetViews>
    <sheetView workbookViewId="0">
      <selection activeCell="F10" sqref="F10"/>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12</v>
      </c>
      <c r="C1" s="206"/>
      <c r="D1" s="206"/>
      <c r="E1" s="206"/>
    </row>
    <row r="3" spans="1:5" x14ac:dyDescent="0.25">
      <c r="B3" s="35" t="s">
        <v>2341</v>
      </c>
      <c r="C3" s="207"/>
      <c r="D3" s="208"/>
    </row>
    <row r="4" spans="1:5" ht="45" x14ac:dyDescent="0.25">
      <c r="B4" s="109" t="s">
        <v>2340</v>
      </c>
      <c r="C4" s="207"/>
      <c r="D4" s="208"/>
    </row>
    <row r="5" spans="1:5" x14ac:dyDescent="0.25">
      <c r="B5" s="109" t="s">
        <v>2339</v>
      </c>
      <c r="C5" s="207"/>
      <c r="D5" s="208"/>
    </row>
    <row r="6" spans="1:5" ht="30" x14ac:dyDescent="0.25">
      <c r="B6" s="109" t="s">
        <v>2338</v>
      </c>
      <c r="C6" s="207"/>
      <c r="D6" s="208"/>
    </row>
    <row r="7" spans="1:5" x14ac:dyDescent="0.25">
      <c r="B7" s="105" t="s">
        <v>116</v>
      </c>
      <c r="C7" s="38" t="s">
        <v>117</v>
      </c>
      <c r="D7" s="38" t="s">
        <v>118</v>
      </c>
    </row>
    <row r="8" spans="1:5" x14ac:dyDescent="0.25">
      <c r="C8" s="69"/>
      <c r="D8" s="69"/>
    </row>
    <row r="9" spans="1:5" x14ac:dyDescent="0.25">
      <c r="C9" s="37"/>
    </row>
    <row r="10" spans="1:5" x14ac:dyDescent="0.25">
      <c r="B10" s="221"/>
      <c r="C10" s="221"/>
      <c r="D10" s="221"/>
      <c r="E10" s="221"/>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35" t="s">
        <v>1577</v>
      </c>
      <c r="C14" s="34"/>
      <c r="D14" s="33"/>
      <c r="E14" s="33"/>
    </row>
    <row r="15" spans="1:5" x14ac:dyDescent="0.25">
      <c r="B15" s="35" t="s">
        <v>1575</v>
      </c>
      <c r="C15" s="34"/>
      <c r="D15" s="33"/>
      <c r="E15" s="33"/>
    </row>
    <row r="16" spans="1:5" x14ac:dyDescent="0.25">
      <c r="B16" s="35" t="s">
        <v>1574</v>
      </c>
      <c r="C16" s="34"/>
      <c r="D16" s="33" t="s">
        <v>1919</v>
      </c>
      <c r="E16" s="33"/>
    </row>
    <row r="17" spans="2:8" x14ac:dyDescent="0.25">
      <c r="B17" s="13" t="s">
        <v>1573</v>
      </c>
      <c r="C17" s="34"/>
      <c r="D17" s="107"/>
      <c r="E17" s="107"/>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2337</v>
      </c>
      <c r="C26" s="4">
        <v>7.36</v>
      </c>
      <c r="D26" s="2" t="s">
        <v>130</v>
      </c>
      <c r="E26" s="2" t="s">
        <v>2336</v>
      </c>
      <c r="F26" s="5">
        <v>2000000</v>
      </c>
      <c r="G26" s="5">
        <v>1958.89</v>
      </c>
      <c r="H26" s="5">
        <v>7.83</v>
      </c>
    </row>
    <row r="27" spans="2:8" x14ac:dyDescent="0.25">
      <c r="B27" s="2" t="s">
        <v>2335</v>
      </c>
      <c r="C27" s="4">
        <v>7.36</v>
      </c>
      <c r="D27" s="2" t="s">
        <v>130</v>
      </c>
      <c r="E27" s="2" t="s">
        <v>2334</v>
      </c>
      <c r="F27" s="5">
        <v>500000</v>
      </c>
      <c r="G27" s="5">
        <v>503.41</v>
      </c>
      <c r="H27" s="5">
        <v>2.0099999999999998</v>
      </c>
    </row>
    <row r="28" spans="2:8" x14ac:dyDescent="0.25">
      <c r="B28" s="3" t="s">
        <v>131</v>
      </c>
      <c r="C28" s="15"/>
      <c r="D28" s="3"/>
      <c r="E28" s="3"/>
      <c r="F28" s="11"/>
      <c r="G28" s="11">
        <f>SUM(G22:G27)</f>
        <v>2462.3000000000002</v>
      </c>
      <c r="H28" s="11">
        <f>SUM(H22:H27)</f>
        <v>9.84</v>
      </c>
    </row>
    <row r="29" spans="2:8" x14ac:dyDescent="0.25">
      <c r="B29" s="3" t="s">
        <v>132</v>
      </c>
    </row>
    <row r="30" spans="2:8" x14ac:dyDescent="0.25">
      <c r="B30" s="2" t="s">
        <v>1935</v>
      </c>
      <c r="C30" s="4">
        <v>8.43</v>
      </c>
      <c r="D30" s="2" t="s">
        <v>974</v>
      </c>
      <c r="E30" s="2" t="s">
        <v>975</v>
      </c>
      <c r="F30" s="5">
        <v>340</v>
      </c>
      <c r="G30" s="5">
        <v>2927.07</v>
      </c>
      <c r="H30" s="5">
        <v>11.7</v>
      </c>
    </row>
    <row r="31" spans="2:8" x14ac:dyDescent="0.25">
      <c r="B31" s="2" t="s">
        <v>1763</v>
      </c>
      <c r="C31" s="4">
        <v>8.42</v>
      </c>
      <c r="D31" s="2" t="s">
        <v>134</v>
      </c>
      <c r="E31" s="2" t="s">
        <v>969</v>
      </c>
      <c r="F31" s="5">
        <v>250</v>
      </c>
      <c r="G31" s="5">
        <v>2487.7399999999998</v>
      </c>
      <c r="H31" s="5">
        <v>9.9499999999999993</v>
      </c>
    </row>
    <row r="32" spans="2:8" x14ac:dyDescent="0.25">
      <c r="B32" s="2" t="s">
        <v>2333</v>
      </c>
      <c r="C32" s="4">
        <v>7.83</v>
      </c>
      <c r="D32" s="2" t="s">
        <v>134</v>
      </c>
      <c r="E32" s="2" t="s">
        <v>2332</v>
      </c>
      <c r="F32" s="5">
        <v>250</v>
      </c>
      <c r="G32" s="5">
        <v>2485.1</v>
      </c>
      <c r="H32" s="5">
        <v>9.93</v>
      </c>
    </row>
    <row r="33" spans="2:8" x14ac:dyDescent="0.25">
      <c r="B33" s="2" t="s">
        <v>2331</v>
      </c>
      <c r="C33" s="4">
        <v>7.85</v>
      </c>
      <c r="D33" s="2" t="s">
        <v>134</v>
      </c>
      <c r="E33" s="2" t="s">
        <v>1262</v>
      </c>
      <c r="F33" s="5">
        <v>250</v>
      </c>
      <c r="G33" s="5">
        <v>2483.52</v>
      </c>
      <c r="H33" s="5">
        <v>9.93</v>
      </c>
    </row>
    <row r="34" spans="2:8" x14ac:dyDescent="0.25">
      <c r="B34" s="2" t="s">
        <v>1240</v>
      </c>
      <c r="C34" s="4">
        <v>8.25</v>
      </c>
      <c r="D34" s="2" t="s">
        <v>134</v>
      </c>
      <c r="E34" s="2" t="s">
        <v>1241</v>
      </c>
      <c r="F34" s="5">
        <v>200</v>
      </c>
      <c r="G34" s="5">
        <v>1994.23</v>
      </c>
      <c r="H34" s="5">
        <v>7.97</v>
      </c>
    </row>
    <row r="35" spans="2:8" x14ac:dyDescent="0.25">
      <c r="B35" s="2" t="s">
        <v>2330</v>
      </c>
      <c r="C35" s="4">
        <v>8.26</v>
      </c>
      <c r="D35" s="2" t="s">
        <v>134</v>
      </c>
      <c r="E35" s="2" t="s">
        <v>2329</v>
      </c>
      <c r="F35" s="5">
        <v>200</v>
      </c>
      <c r="G35" s="5">
        <v>1943.9</v>
      </c>
      <c r="H35" s="5">
        <v>7.77</v>
      </c>
    </row>
    <row r="36" spans="2:8" x14ac:dyDescent="0.25">
      <c r="B36" s="2" t="s">
        <v>1746</v>
      </c>
      <c r="C36" s="4">
        <v>8.44</v>
      </c>
      <c r="D36" s="2" t="s">
        <v>134</v>
      </c>
      <c r="E36" s="2" t="s">
        <v>1745</v>
      </c>
      <c r="F36" s="5">
        <v>150</v>
      </c>
      <c r="G36" s="5">
        <v>1498.13</v>
      </c>
      <c r="H36" s="5">
        <v>5.99</v>
      </c>
    </row>
    <row r="37" spans="2:8" x14ac:dyDescent="0.25">
      <c r="B37" s="2" t="s">
        <v>2328</v>
      </c>
      <c r="C37" s="4">
        <v>9.23</v>
      </c>
      <c r="D37" s="2" t="s">
        <v>482</v>
      </c>
      <c r="E37" s="2" t="s">
        <v>2327</v>
      </c>
      <c r="F37" s="5">
        <v>150</v>
      </c>
      <c r="G37" s="5">
        <v>1495</v>
      </c>
      <c r="H37" s="5">
        <v>5.98</v>
      </c>
    </row>
    <row r="38" spans="2:8" x14ac:dyDescent="0.25">
      <c r="B38" s="2" t="s">
        <v>1686</v>
      </c>
      <c r="C38" s="4">
        <v>8.4600000000000009</v>
      </c>
      <c r="D38" s="2" t="s">
        <v>134</v>
      </c>
      <c r="E38" s="2" t="s">
        <v>481</v>
      </c>
      <c r="F38" s="5">
        <v>150</v>
      </c>
      <c r="G38" s="5">
        <v>1307.3499999999999</v>
      </c>
      <c r="H38" s="5">
        <v>5.23</v>
      </c>
    </row>
    <row r="39" spans="2:8" x14ac:dyDescent="0.25">
      <c r="B39" s="2" t="s">
        <v>781</v>
      </c>
      <c r="C39" s="4">
        <v>8.61</v>
      </c>
      <c r="D39" s="2" t="s">
        <v>133</v>
      </c>
      <c r="E39" s="2" t="s">
        <v>782</v>
      </c>
      <c r="F39" s="5">
        <v>1000</v>
      </c>
      <c r="G39" s="5">
        <v>978.75</v>
      </c>
      <c r="H39" s="5">
        <v>3.91</v>
      </c>
    </row>
    <row r="40" spans="2:8" x14ac:dyDescent="0.25">
      <c r="B40" s="2" t="s">
        <v>2326</v>
      </c>
      <c r="C40" s="4">
        <v>7.95</v>
      </c>
      <c r="D40" s="2" t="s">
        <v>134</v>
      </c>
      <c r="E40" s="2" t="s">
        <v>2325</v>
      </c>
      <c r="F40" s="5">
        <v>100</v>
      </c>
      <c r="G40" s="5">
        <v>960.23</v>
      </c>
      <c r="H40" s="5">
        <v>3.84</v>
      </c>
    </row>
    <row r="41" spans="2:8" x14ac:dyDescent="0.25">
      <c r="B41" s="2" t="s">
        <v>2324</v>
      </c>
      <c r="C41" s="4">
        <v>7.75</v>
      </c>
      <c r="D41" s="2" t="s">
        <v>134</v>
      </c>
      <c r="E41" s="2" t="s">
        <v>2323</v>
      </c>
      <c r="F41" s="5">
        <v>50</v>
      </c>
      <c r="G41" s="5">
        <v>481.04</v>
      </c>
      <c r="H41" s="5">
        <v>1.92</v>
      </c>
    </row>
    <row r="42" spans="2:8" x14ac:dyDescent="0.25">
      <c r="B42" s="3" t="s">
        <v>135</v>
      </c>
      <c r="C42" s="15"/>
      <c r="D42" s="3"/>
      <c r="E42" s="3"/>
      <c r="F42" s="11"/>
      <c r="G42" s="11">
        <f>SUM(G29:G41)</f>
        <v>21042.059999999998</v>
      </c>
      <c r="H42" s="11">
        <f>SUM(H29:H41)</f>
        <v>84.12</v>
      </c>
    </row>
    <row r="43" spans="2:8" x14ac:dyDescent="0.25">
      <c r="B43" s="3" t="s">
        <v>1399</v>
      </c>
    </row>
    <row r="44" spans="2:8" x14ac:dyDescent="0.25">
      <c r="B44" s="2" t="s">
        <v>1398</v>
      </c>
      <c r="C44" s="4" t="s">
        <v>140</v>
      </c>
      <c r="E44" s="2" t="s">
        <v>1397</v>
      </c>
      <c r="F44" s="5">
        <v>696.06500000000005</v>
      </c>
      <c r="G44" s="5">
        <v>70.44</v>
      </c>
      <c r="H44" s="5">
        <v>0.28000000000000003</v>
      </c>
    </row>
    <row r="45" spans="2:8" x14ac:dyDescent="0.25">
      <c r="B45" s="3" t="s">
        <v>1396</v>
      </c>
      <c r="C45" s="15"/>
      <c r="D45" s="3"/>
      <c r="E45" s="3"/>
      <c r="F45" s="11"/>
      <c r="G45" s="11">
        <f>SUM(G43:G44)</f>
        <v>70.44</v>
      </c>
      <c r="H45" s="11">
        <f>SUM(H43:H44)</f>
        <v>0.28000000000000003</v>
      </c>
    </row>
    <row r="46" spans="2:8" x14ac:dyDescent="0.25">
      <c r="B46" s="3" t="s">
        <v>981</v>
      </c>
      <c r="C46" s="15"/>
      <c r="D46" s="3"/>
      <c r="E46" s="3"/>
      <c r="F46" s="11"/>
      <c r="G46" s="11">
        <v>1033</v>
      </c>
      <c r="H46" s="11">
        <v>4.13</v>
      </c>
    </row>
    <row r="47" spans="2:8" x14ac:dyDescent="0.25">
      <c r="B47" s="3" t="s">
        <v>142</v>
      </c>
      <c r="C47" s="15"/>
      <c r="D47" s="3"/>
      <c r="E47" s="3"/>
      <c r="F47" s="11"/>
      <c r="G47" s="11">
        <f>G46+G45+G42+G28</f>
        <v>24607.799999999996</v>
      </c>
      <c r="H47" s="11">
        <f>H46+H45+H42+H28</f>
        <v>98.37</v>
      </c>
    </row>
    <row r="48" spans="2:8" x14ac:dyDescent="0.25">
      <c r="B48" s="3" t="s">
        <v>143</v>
      </c>
      <c r="C48" s="15"/>
      <c r="D48" s="3"/>
      <c r="E48" s="3"/>
      <c r="F48" s="11"/>
      <c r="G48" s="11">
        <f>G49-G47</f>
        <v>406.0016934400046</v>
      </c>
      <c r="H48" s="11">
        <f>H49-H47</f>
        <v>1.6299999999999955</v>
      </c>
    </row>
    <row r="49" spans="2:8" x14ac:dyDescent="0.25">
      <c r="B49" s="3" t="s">
        <v>144</v>
      </c>
      <c r="C49" s="15"/>
      <c r="D49" s="3"/>
      <c r="E49" s="3"/>
      <c r="F49" s="11"/>
      <c r="G49" s="11">
        <v>25013.80169344</v>
      </c>
      <c r="H49" s="11">
        <v>100</v>
      </c>
    </row>
    <row r="50" spans="2:8" x14ac:dyDescent="0.25">
      <c r="B50" s="2" t="s">
        <v>145</v>
      </c>
    </row>
    <row r="51" spans="2:8" x14ac:dyDescent="0.25">
      <c r="B51" s="2" t="s">
        <v>146</v>
      </c>
    </row>
    <row r="52" spans="2:8" x14ac:dyDescent="0.25">
      <c r="B52" s="2" t="s">
        <v>147</v>
      </c>
      <c r="C52" s="4" t="s">
        <v>1395</v>
      </c>
    </row>
    <row r="53" spans="2:8" x14ac:dyDescent="0.25">
      <c r="B53" s="3" t="s">
        <v>1611</v>
      </c>
    </row>
    <row r="54" spans="2:8" ht="30" x14ac:dyDescent="0.25">
      <c r="B54" s="29" t="s">
        <v>1394</v>
      </c>
      <c r="C54" s="4" t="s">
        <v>149</v>
      </c>
    </row>
    <row r="55" spans="2:8" x14ac:dyDescent="0.25">
      <c r="B55" s="3"/>
    </row>
    <row r="56" spans="2:8" x14ac:dyDescent="0.25">
      <c r="B56" s="3" t="s">
        <v>150</v>
      </c>
      <c r="C56" s="4" t="s">
        <v>149</v>
      </c>
    </row>
    <row r="57" spans="2:8" x14ac:dyDescent="0.25">
      <c r="B57" s="3" t="s">
        <v>151</v>
      </c>
      <c r="C57" s="4" t="s">
        <v>152</v>
      </c>
    </row>
    <row r="58" spans="2:8" x14ac:dyDescent="0.25">
      <c r="B58" s="3" t="s">
        <v>2322</v>
      </c>
      <c r="C58" s="15"/>
    </row>
    <row r="59" spans="2:8" x14ac:dyDescent="0.25">
      <c r="B59" s="3" t="s">
        <v>2321</v>
      </c>
      <c r="C59" s="15"/>
    </row>
    <row r="60" spans="2:8" x14ac:dyDescent="0.25">
      <c r="B60" s="3" t="s">
        <v>2320</v>
      </c>
      <c r="C60" s="15"/>
    </row>
    <row r="61" spans="2:8" x14ac:dyDescent="0.25">
      <c r="B61" s="3" t="s">
        <v>2319</v>
      </c>
      <c r="C61" s="15"/>
    </row>
    <row r="62" spans="2:8" x14ac:dyDescent="0.25">
      <c r="B62" s="3" t="s">
        <v>2318</v>
      </c>
      <c r="C62" s="15"/>
    </row>
    <row r="63" spans="2:8" x14ac:dyDescent="0.25">
      <c r="B63" s="3" t="s">
        <v>2317</v>
      </c>
      <c r="C63" s="15"/>
    </row>
    <row r="64" spans="2:8" x14ac:dyDescent="0.25">
      <c r="B64" s="3" t="s">
        <v>2316</v>
      </c>
      <c r="C64" s="15"/>
    </row>
    <row r="65" spans="2:3" x14ac:dyDescent="0.25">
      <c r="B65" s="3" t="s">
        <v>2315</v>
      </c>
      <c r="C65" s="15"/>
    </row>
    <row r="66" spans="2:3" x14ac:dyDescent="0.25">
      <c r="B66" s="3" t="s">
        <v>2314</v>
      </c>
      <c r="C66" s="15"/>
    </row>
    <row r="67" spans="2:3" x14ac:dyDescent="0.25">
      <c r="B67" s="3" t="s">
        <v>2313</v>
      </c>
      <c r="C67" s="15"/>
    </row>
    <row r="68" spans="2:3" x14ac:dyDescent="0.25">
      <c r="B68" s="3" t="s">
        <v>2312</v>
      </c>
      <c r="C68" s="15"/>
    </row>
    <row r="69" spans="2:3" x14ac:dyDescent="0.25">
      <c r="B69" s="3" t="s">
        <v>2311</v>
      </c>
      <c r="C69" s="15"/>
    </row>
    <row r="70" spans="2:3" x14ac:dyDescent="0.25">
      <c r="B70" s="3" t="s">
        <v>2310</v>
      </c>
      <c r="C70" s="15"/>
    </row>
    <row r="71" spans="2:3" x14ac:dyDescent="0.25">
      <c r="B71" s="3" t="s">
        <v>2309</v>
      </c>
      <c r="C71" s="15"/>
    </row>
    <row r="72" spans="2:3" x14ac:dyDescent="0.25">
      <c r="B72" s="3" t="s">
        <v>2308</v>
      </c>
      <c r="C72" s="15"/>
    </row>
    <row r="73" spans="2:3" x14ac:dyDescent="0.25">
      <c r="B73" s="3" t="s">
        <v>2307</v>
      </c>
      <c r="C73" s="15"/>
    </row>
    <row r="74" spans="2:3" x14ac:dyDescent="0.25">
      <c r="B74" s="3" t="s">
        <v>2306</v>
      </c>
      <c r="C74" s="15"/>
    </row>
    <row r="75" spans="2:3" x14ac:dyDescent="0.25">
      <c r="B75" s="2" t="s">
        <v>153</v>
      </c>
    </row>
    <row r="77" spans="2:3" x14ac:dyDescent="0.25">
      <c r="B77" s="105"/>
      <c r="C77" s="6" t="s">
        <v>1383</v>
      </c>
    </row>
    <row r="78" spans="2:3" x14ac:dyDescent="0.25">
      <c r="B78" s="105" t="s">
        <v>1382</v>
      </c>
      <c r="C78" s="8" t="s">
        <v>12</v>
      </c>
    </row>
    <row r="79" spans="2:3" x14ac:dyDescent="0.25">
      <c r="B79" s="105" t="s">
        <v>1381</v>
      </c>
      <c r="C79" s="6"/>
    </row>
    <row r="80" spans="2:3" x14ac:dyDescent="0.25">
      <c r="B80" s="105"/>
      <c r="C80" s="6"/>
    </row>
    <row r="81" spans="2:8" x14ac:dyDescent="0.25">
      <c r="B81" s="105" t="s">
        <v>1380</v>
      </c>
      <c r="C81" s="27">
        <v>8.1100000000000005E-2</v>
      </c>
    </row>
    <row r="82" spans="2:8" x14ac:dyDescent="0.25">
      <c r="B82" s="105"/>
      <c r="C82" s="6"/>
    </row>
    <row r="83" spans="2:8" x14ac:dyDescent="0.25">
      <c r="B83" s="105" t="s">
        <v>1379</v>
      </c>
      <c r="C83" s="6" t="s">
        <v>2305</v>
      </c>
    </row>
    <row r="84" spans="2:8" x14ac:dyDescent="0.25">
      <c r="B84" s="105" t="s">
        <v>1378</v>
      </c>
      <c r="C84" s="6" t="s">
        <v>2304</v>
      </c>
    </row>
    <row r="85" spans="2:8" x14ac:dyDescent="0.25">
      <c r="B85" s="105"/>
      <c r="C85" s="6"/>
    </row>
    <row r="86" spans="2:8" x14ac:dyDescent="0.25">
      <c r="B86" s="105" t="s">
        <v>1376</v>
      </c>
      <c r="C86" s="6" t="s">
        <v>148</v>
      </c>
    </row>
    <row r="87" spans="2:8" x14ac:dyDescent="0.25">
      <c r="B87" s="217" t="s">
        <v>1375</v>
      </c>
      <c r="C87" s="217"/>
    </row>
    <row r="89" spans="2:8" s="24" customFormat="1" x14ac:dyDescent="0.25">
      <c r="B89" s="213" t="s">
        <v>2303</v>
      </c>
      <c r="C89" s="213"/>
      <c r="D89" s="213"/>
      <c r="E89" s="213"/>
      <c r="F89" s="213"/>
      <c r="G89" s="25"/>
      <c r="H89" s="25"/>
    </row>
    <row r="90" spans="2:8" s="24" customFormat="1" x14ac:dyDescent="0.25">
      <c r="B90" s="26"/>
      <c r="C90" s="26"/>
      <c r="D90" s="26"/>
      <c r="E90" s="26"/>
      <c r="F90" s="26"/>
      <c r="G90" s="25"/>
      <c r="H90" s="25"/>
    </row>
    <row r="91" spans="2:8" s="24" customFormat="1" x14ac:dyDescent="0.25">
      <c r="B91" s="220" t="s">
        <v>1594</v>
      </c>
      <c r="C91" s="220"/>
      <c r="D91" s="220"/>
      <c r="E91" s="220"/>
      <c r="F91" s="220"/>
      <c r="G91" s="25"/>
      <c r="H91" s="25"/>
    </row>
    <row r="92" spans="2:8" s="24" customFormat="1" x14ac:dyDescent="0.25">
      <c r="F92" s="25"/>
      <c r="G92" s="25"/>
      <c r="H92" s="25"/>
    </row>
    <row r="93" spans="2:8" s="24" customFormat="1" x14ac:dyDescent="0.25">
      <c r="B93" s="213" t="s">
        <v>1593</v>
      </c>
      <c r="C93" s="213"/>
      <c r="D93" s="213"/>
      <c r="E93" s="213"/>
      <c r="F93" s="213"/>
      <c r="G93" s="25"/>
      <c r="H93" s="25"/>
    </row>
    <row r="94" spans="2:8" s="24" customFormat="1" x14ac:dyDescent="0.25">
      <c r="B94" s="213"/>
      <c r="C94" s="213"/>
      <c r="D94" s="213"/>
      <c r="E94" s="213"/>
      <c r="F94" s="213"/>
      <c r="G94" s="25"/>
      <c r="H94" s="25"/>
    </row>
    <row r="95" spans="2:8" s="24" customFormat="1" x14ac:dyDescent="0.25">
      <c r="B95" s="213"/>
      <c r="C95" s="213"/>
      <c r="D95" s="213"/>
      <c r="E95" s="213"/>
      <c r="F95" s="213"/>
      <c r="G95" s="25"/>
      <c r="H95" s="25"/>
    </row>
    <row r="96" spans="2:8" s="24" customFormat="1" x14ac:dyDescent="0.25">
      <c r="B96" s="213"/>
      <c r="C96" s="213"/>
      <c r="D96" s="213"/>
      <c r="E96" s="213"/>
      <c r="F96" s="213"/>
      <c r="G96" s="25"/>
      <c r="H96" s="25"/>
    </row>
    <row r="97" spans="2:8" s="24" customFormat="1" x14ac:dyDescent="0.25">
      <c r="B97" s="213"/>
      <c r="C97" s="213"/>
      <c r="D97" s="213"/>
      <c r="E97" s="213"/>
      <c r="F97" s="213"/>
      <c r="G97" s="25"/>
      <c r="H97" s="25"/>
    </row>
    <row r="98" spans="2:8" s="24" customFormat="1" x14ac:dyDescent="0.25">
      <c r="C98" s="46"/>
      <c r="F98" s="25"/>
      <c r="G98" s="25"/>
      <c r="H98" s="25"/>
    </row>
    <row r="100" spans="2:8" x14ac:dyDescent="0.25">
      <c r="B100" s="105" t="s">
        <v>154</v>
      </c>
      <c r="C100" s="6"/>
      <c r="D100" s="105"/>
    </row>
    <row r="101" spans="2:8" ht="30" x14ac:dyDescent="0.25">
      <c r="B101" s="7" t="s">
        <v>155</v>
      </c>
      <c r="C101" s="8" t="s">
        <v>156</v>
      </c>
      <c r="D101" s="7" t="s">
        <v>157</v>
      </c>
    </row>
    <row r="102" spans="2:8" x14ac:dyDescent="0.25">
      <c r="B102" s="105" t="s">
        <v>149</v>
      </c>
      <c r="C102" s="6" t="s">
        <v>149</v>
      </c>
      <c r="D102" s="105" t="s">
        <v>149</v>
      </c>
    </row>
    <row r="104" spans="2:8" x14ac:dyDescent="0.25">
      <c r="B104" s="13" t="s">
        <v>158</v>
      </c>
      <c r="C104" s="23">
        <v>45322</v>
      </c>
      <c r="D104" s="105"/>
      <c r="E104" s="16"/>
      <c r="F104" s="22"/>
    </row>
    <row r="105" spans="2:8" x14ac:dyDescent="0.25">
      <c r="B105" s="13" t="s">
        <v>159</v>
      </c>
      <c r="C105" s="14" t="s">
        <v>160</v>
      </c>
      <c r="D105" s="13" t="s">
        <v>161</v>
      </c>
      <c r="E105" s="17" t="s">
        <v>162</v>
      </c>
      <c r="F105" s="12" t="s">
        <v>163</v>
      </c>
      <c r="G105" s="11"/>
    </row>
    <row r="106" spans="2:8" x14ac:dyDescent="0.25">
      <c r="B106" s="20" t="s">
        <v>149</v>
      </c>
      <c r="C106" s="21" t="s">
        <v>149</v>
      </c>
      <c r="D106" s="20" t="s">
        <v>149</v>
      </c>
      <c r="E106" s="19" t="s">
        <v>149</v>
      </c>
      <c r="F106" s="18" t="s">
        <v>149</v>
      </c>
    </row>
    <row r="109" spans="2:8" x14ac:dyDescent="0.25">
      <c r="B109" s="3" t="s">
        <v>164</v>
      </c>
    </row>
    <row r="110" spans="2:8" x14ac:dyDescent="0.25">
      <c r="B110" s="3"/>
    </row>
    <row r="111" spans="2:8" x14ac:dyDescent="0.25">
      <c r="B111" s="3" t="s">
        <v>165</v>
      </c>
    </row>
    <row r="112" spans="2:8" x14ac:dyDescent="0.25">
      <c r="B112" s="13" t="s">
        <v>166</v>
      </c>
      <c r="C112" s="14" t="s">
        <v>167</v>
      </c>
      <c r="D112" s="3"/>
    </row>
    <row r="113" spans="2:7" x14ac:dyDescent="0.25">
      <c r="B113" s="105" t="s">
        <v>149</v>
      </c>
      <c r="C113" s="6" t="s">
        <v>149</v>
      </c>
    </row>
    <row r="115" spans="2:7" x14ac:dyDescent="0.25">
      <c r="B115" s="13" t="s">
        <v>168</v>
      </c>
      <c r="C115" s="14" t="s">
        <v>167</v>
      </c>
    </row>
    <row r="116" spans="2:7" x14ac:dyDescent="0.25">
      <c r="B116" s="105" t="s">
        <v>149</v>
      </c>
      <c r="C116" s="6" t="s">
        <v>149</v>
      </c>
    </row>
    <row r="118" spans="2:7" x14ac:dyDescent="0.25">
      <c r="B118" s="13" t="s">
        <v>149</v>
      </c>
      <c r="C118" s="14" t="s">
        <v>149</v>
      </c>
    </row>
    <row r="119" spans="2:7" x14ac:dyDescent="0.25">
      <c r="B119" s="105" t="s">
        <v>149</v>
      </c>
      <c r="C119" s="6" t="s">
        <v>149</v>
      </c>
    </row>
    <row r="121" spans="2:7" x14ac:dyDescent="0.25">
      <c r="B121" s="17" t="s">
        <v>169</v>
      </c>
      <c r="C121" s="14" t="s">
        <v>170</v>
      </c>
    </row>
    <row r="122" spans="2:7" x14ac:dyDescent="0.25">
      <c r="B122" s="16" t="s">
        <v>149</v>
      </c>
      <c r="C122" s="6" t="s">
        <v>149</v>
      </c>
    </row>
    <row r="124" spans="2:7" x14ac:dyDescent="0.25">
      <c r="B124" s="13" t="s">
        <v>171</v>
      </c>
      <c r="C124" s="14" t="s">
        <v>149</v>
      </c>
    </row>
    <row r="126" spans="2:7" x14ac:dyDescent="0.25">
      <c r="B126" s="13" t="s">
        <v>172</v>
      </c>
      <c r="C126" s="23">
        <v>45322</v>
      </c>
      <c r="D126" s="105"/>
      <c r="E126" s="16"/>
      <c r="F126" s="22"/>
    </row>
    <row r="127" spans="2:7" x14ac:dyDescent="0.25">
      <c r="B127" s="13" t="s">
        <v>159</v>
      </c>
      <c r="C127" s="14" t="s">
        <v>160</v>
      </c>
      <c r="D127" s="13" t="s">
        <v>161</v>
      </c>
      <c r="E127" s="17" t="s">
        <v>162</v>
      </c>
      <c r="F127" s="12" t="s">
        <v>163</v>
      </c>
      <c r="G127" s="11"/>
    </row>
    <row r="128" spans="2:7" x14ac:dyDescent="0.25">
      <c r="B128" s="20" t="s">
        <v>149</v>
      </c>
      <c r="C128" s="21" t="s">
        <v>149</v>
      </c>
      <c r="D128" s="20" t="s">
        <v>149</v>
      </c>
      <c r="E128" s="19" t="s">
        <v>149</v>
      </c>
      <c r="F128" s="18" t="s">
        <v>149</v>
      </c>
    </row>
    <row r="129" spans="2:4" x14ac:dyDescent="0.25">
      <c r="B129" s="3" t="s">
        <v>164</v>
      </c>
    </row>
    <row r="130" spans="2:4" x14ac:dyDescent="0.25">
      <c r="B130" s="3"/>
    </row>
    <row r="131" spans="2:4" x14ac:dyDescent="0.25">
      <c r="B131" s="3" t="s">
        <v>165</v>
      </c>
    </row>
    <row r="132" spans="2:4" x14ac:dyDescent="0.25">
      <c r="B132" s="13" t="s">
        <v>166</v>
      </c>
      <c r="C132" s="14" t="s">
        <v>167</v>
      </c>
      <c r="D132" s="3"/>
    </row>
    <row r="133" spans="2:4" x14ac:dyDescent="0.25">
      <c r="B133" s="105" t="s">
        <v>149</v>
      </c>
      <c r="C133" s="6" t="s">
        <v>149</v>
      </c>
    </row>
    <row r="135" spans="2:4" x14ac:dyDescent="0.25">
      <c r="B135" s="13" t="s">
        <v>168</v>
      </c>
      <c r="C135" s="14" t="s">
        <v>167</v>
      </c>
    </row>
    <row r="136" spans="2:4" x14ac:dyDescent="0.25">
      <c r="B136" s="105" t="s">
        <v>149</v>
      </c>
      <c r="C136" s="6" t="s">
        <v>149</v>
      </c>
    </row>
    <row r="138" spans="2:4" x14ac:dyDescent="0.25">
      <c r="B138" s="13" t="s">
        <v>149</v>
      </c>
      <c r="C138" s="14" t="s">
        <v>149</v>
      </c>
    </row>
    <row r="139" spans="2:4" x14ac:dyDescent="0.25">
      <c r="B139" s="105" t="s">
        <v>149</v>
      </c>
      <c r="C139" s="6" t="s">
        <v>149</v>
      </c>
    </row>
    <row r="141" spans="2:4" x14ac:dyDescent="0.25">
      <c r="B141" s="17" t="s">
        <v>169</v>
      </c>
      <c r="C141" s="14" t="s">
        <v>170</v>
      </c>
    </row>
    <row r="142" spans="2:4" x14ac:dyDescent="0.25">
      <c r="B142" s="16" t="s">
        <v>149</v>
      </c>
      <c r="C142" s="6" t="s">
        <v>149</v>
      </c>
    </row>
    <row r="144" spans="2:4" x14ac:dyDescent="0.25">
      <c r="B144" s="13" t="s">
        <v>171</v>
      </c>
      <c r="C144" s="14" t="s">
        <v>149</v>
      </c>
    </row>
    <row r="147" spans="2:80" x14ac:dyDescent="0.25">
      <c r="B147" s="3" t="s">
        <v>173</v>
      </c>
    </row>
    <row r="149" spans="2:80" x14ac:dyDescent="0.25">
      <c r="B149" s="13" t="s">
        <v>159</v>
      </c>
      <c r="C149" s="14" t="s">
        <v>174</v>
      </c>
      <c r="D149" s="13" t="s">
        <v>175</v>
      </c>
      <c r="E149" s="13" t="s">
        <v>176</v>
      </c>
      <c r="F149" s="11"/>
    </row>
    <row r="150" spans="2:80" x14ac:dyDescent="0.25">
      <c r="B150" s="105" t="s">
        <v>149</v>
      </c>
      <c r="C150" s="6" t="s">
        <v>149</v>
      </c>
      <c r="D150" s="105" t="s">
        <v>149</v>
      </c>
      <c r="E150" s="105" t="s">
        <v>149</v>
      </c>
    </row>
    <row r="153" spans="2:80" x14ac:dyDescent="0.25">
      <c r="B153" s="3" t="s">
        <v>177</v>
      </c>
      <c r="C153" s="15" t="s">
        <v>149</v>
      </c>
      <c r="D153" s="3"/>
      <c r="E153" s="3"/>
      <c r="F153" s="11"/>
      <c r="G153" s="11"/>
      <c r="H153" s="11"/>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row>
    <row r="155" spans="2:80" x14ac:dyDescent="0.25">
      <c r="B155" s="3" t="s">
        <v>178</v>
      </c>
    </row>
    <row r="157" spans="2:80" x14ac:dyDescent="0.25">
      <c r="B157" s="13" t="s">
        <v>179</v>
      </c>
      <c r="C157" s="14" t="s">
        <v>167</v>
      </c>
      <c r="D157" s="3"/>
    </row>
    <row r="158" spans="2:80" x14ac:dyDescent="0.25">
      <c r="B158" s="105" t="s">
        <v>149</v>
      </c>
      <c r="C158" s="6" t="s">
        <v>149</v>
      </c>
    </row>
    <row r="161" spans="2:80" x14ac:dyDescent="0.25">
      <c r="B161" s="13" t="s">
        <v>180</v>
      </c>
      <c r="C161" s="14" t="s">
        <v>181</v>
      </c>
      <c r="D161" s="3"/>
    </row>
    <row r="162" spans="2:80" x14ac:dyDescent="0.25">
      <c r="B162" s="105" t="s">
        <v>149</v>
      </c>
      <c r="C162" s="6" t="s">
        <v>149</v>
      </c>
    </row>
    <row r="165" spans="2:80" x14ac:dyDescent="0.25">
      <c r="B165" s="3" t="s">
        <v>182</v>
      </c>
    </row>
    <row r="168" spans="2:80" x14ac:dyDescent="0.25">
      <c r="B168" s="3" t="s">
        <v>183</v>
      </c>
    </row>
    <row r="170" spans="2:80" x14ac:dyDescent="0.25">
      <c r="B170" s="13" t="s">
        <v>159</v>
      </c>
      <c r="C170" s="14" t="s">
        <v>184</v>
      </c>
      <c r="D170" s="13" t="s">
        <v>174</v>
      </c>
      <c r="E170" s="13" t="s">
        <v>175</v>
      </c>
      <c r="F170" s="12" t="s">
        <v>176</v>
      </c>
      <c r="G170" s="11"/>
    </row>
    <row r="171" spans="2:80" x14ac:dyDescent="0.25">
      <c r="B171" s="105" t="s">
        <v>149</v>
      </c>
      <c r="C171" s="6" t="s">
        <v>149</v>
      </c>
      <c r="D171" s="105" t="s">
        <v>149</v>
      </c>
      <c r="E171" s="105" t="s">
        <v>149</v>
      </c>
      <c r="F171" s="10" t="s">
        <v>149</v>
      </c>
    </row>
    <row r="174" spans="2:80" x14ac:dyDescent="0.25">
      <c r="B174" s="3" t="s">
        <v>177</v>
      </c>
      <c r="C174" s="15" t="s">
        <v>149</v>
      </c>
      <c r="D174" s="3"/>
      <c r="E174" s="3"/>
      <c r="F174" s="11"/>
      <c r="G174" s="11"/>
      <c r="H174" s="11"/>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row>
    <row r="176" spans="2:80" x14ac:dyDescent="0.25">
      <c r="B176" s="3" t="s">
        <v>178</v>
      </c>
    </row>
    <row r="178" spans="2:7" x14ac:dyDescent="0.25">
      <c r="B178" s="13" t="s">
        <v>179</v>
      </c>
      <c r="C178" s="14" t="s">
        <v>167</v>
      </c>
      <c r="D178" s="3"/>
    </row>
    <row r="179" spans="2:7" x14ac:dyDescent="0.25">
      <c r="B179" s="105" t="s">
        <v>149</v>
      </c>
      <c r="C179" s="6" t="s">
        <v>149</v>
      </c>
    </row>
    <row r="182" spans="2:7" x14ac:dyDescent="0.25">
      <c r="B182" s="13" t="s">
        <v>180</v>
      </c>
      <c r="C182" s="14" t="s">
        <v>181</v>
      </c>
      <c r="D182" s="3"/>
    </row>
    <row r="183" spans="2:7" x14ac:dyDescent="0.25">
      <c r="B183" s="105" t="s">
        <v>149</v>
      </c>
      <c r="C183" s="6" t="s">
        <v>149</v>
      </c>
    </row>
    <row r="186" spans="2:7" x14ac:dyDescent="0.25">
      <c r="B186" s="3" t="s">
        <v>182</v>
      </c>
    </row>
    <row r="189" spans="2:7" x14ac:dyDescent="0.25">
      <c r="B189" s="3" t="s">
        <v>185</v>
      </c>
    </row>
    <row r="190" spans="2:7" x14ac:dyDescent="0.25">
      <c r="B190" s="13" t="s">
        <v>159</v>
      </c>
      <c r="C190" s="14" t="s">
        <v>186</v>
      </c>
      <c r="D190" s="13" t="s">
        <v>187</v>
      </c>
      <c r="E190" s="13" t="s">
        <v>188</v>
      </c>
      <c r="F190" s="12" t="s">
        <v>189</v>
      </c>
      <c r="G190" s="11"/>
    </row>
    <row r="191" spans="2:7" x14ac:dyDescent="0.25">
      <c r="B191" s="42" t="s">
        <v>2302</v>
      </c>
      <c r="C191" s="105" t="s">
        <v>1592</v>
      </c>
      <c r="D191" s="105" t="s">
        <v>1591</v>
      </c>
      <c r="E191" s="41">
        <v>45327</v>
      </c>
      <c r="F191" s="105">
        <v>1000</v>
      </c>
    </row>
    <row r="192" spans="2:7" x14ac:dyDescent="0.25">
      <c r="B192" s="42" t="s">
        <v>2302</v>
      </c>
      <c r="C192" s="105" t="s">
        <v>1589</v>
      </c>
      <c r="D192" s="105" t="s">
        <v>1588</v>
      </c>
      <c r="E192" s="41">
        <v>45509</v>
      </c>
      <c r="F192" s="105">
        <v>-1000</v>
      </c>
    </row>
    <row r="193" spans="2:6" x14ac:dyDescent="0.25">
      <c r="B193" s="42" t="s">
        <v>2301</v>
      </c>
      <c r="C193" s="105" t="s">
        <v>1592</v>
      </c>
      <c r="D193" s="105" t="s">
        <v>1591</v>
      </c>
      <c r="E193" s="41">
        <v>45482</v>
      </c>
      <c r="F193" s="105">
        <v>2500</v>
      </c>
    </row>
    <row r="194" spans="2:6" x14ac:dyDescent="0.25">
      <c r="B194" s="42" t="s">
        <v>2301</v>
      </c>
      <c r="C194" s="105" t="s">
        <v>1589</v>
      </c>
      <c r="D194" s="105" t="s">
        <v>1588</v>
      </c>
      <c r="E194" s="41">
        <v>45482</v>
      </c>
      <c r="F194" s="105">
        <v>-2500</v>
      </c>
    </row>
    <row r="195" spans="2:6" x14ac:dyDescent="0.25">
      <c r="B195" s="42" t="s">
        <v>2300</v>
      </c>
      <c r="C195" s="105" t="s">
        <v>1592</v>
      </c>
      <c r="D195" s="105" t="s">
        <v>1591</v>
      </c>
      <c r="E195" s="41">
        <v>45482</v>
      </c>
      <c r="F195" s="105">
        <v>2500</v>
      </c>
    </row>
    <row r="196" spans="2:6" x14ac:dyDescent="0.25">
      <c r="B196" s="42" t="s">
        <v>2300</v>
      </c>
      <c r="C196" s="105" t="s">
        <v>1589</v>
      </c>
      <c r="D196" s="105" t="s">
        <v>1588</v>
      </c>
      <c r="E196" s="41">
        <v>45482</v>
      </c>
      <c r="F196" s="105">
        <v>-2500</v>
      </c>
    </row>
    <row r="201" spans="2:6" x14ac:dyDescent="0.25">
      <c r="B201" s="2" t="s">
        <v>190</v>
      </c>
    </row>
  </sheetData>
  <mergeCells count="12">
    <mergeCell ref="B1:E1"/>
    <mergeCell ref="C3:C6"/>
    <mergeCell ref="D3:D6"/>
    <mergeCell ref="B10:E10"/>
    <mergeCell ref="B11:E11"/>
    <mergeCell ref="D12:D13"/>
    <mergeCell ref="E12:E13"/>
    <mergeCell ref="B89:F89"/>
    <mergeCell ref="B91:F91"/>
    <mergeCell ref="B93:F97"/>
    <mergeCell ref="B87:C87"/>
    <mergeCell ref="C12:C13"/>
  </mergeCells>
  <hyperlinks>
    <hyperlink ref="A1" location="Index!A1" display="Index" xr:uid="{40BB4A90-03AA-4A64-80F7-F09333A9B1EF}"/>
  </hyperlinks>
  <pageMargins left="0.7" right="0.7" top="0.75" bottom="0.75" header="0.3" footer="0.3"/>
  <pageSetup orientation="portrait" r:id="rId1"/>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1B0B8-CFA2-42B3-B9B5-2A6E85F085D3}">
  <dimension ref="A1:CB158"/>
  <sheetViews>
    <sheetView workbookViewId="0">
      <selection activeCell="C16" sqref="C16"/>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10</v>
      </c>
      <c r="C1" s="206"/>
      <c r="D1" s="206"/>
      <c r="E1" s="206"/>
    </row>
    <row r="3" spans="1:5" x14ac:dyDescent="0.25">
      <c r="B3" s="35" t="s">
        <v>10</v>
      </c>
      <c r="C3" s="207"/>
      <c r="D3" s="208"/>
    </row>
    <row r="4" spans="1:5" ht="30" x14ac:dyDescent="0.25">
      <c r="B4" s="109" t="s">
        <v>2358</v>
      </c>
      <c r="C4" s="207"/>
      <c r="D4" s="208"/>
    </row>
    <row r="5" spans="1:5" x14ac:dyDescent="0.25">
      <c r="B5" s="109" t="s">
        <v>115</v>
      </c>
      <c r="C5" s="207"/>
      <c r="D5" s="208"/>
    </row>
    <row r="6" spans="1:5" x14ac:dyDescent="0.25">
      <c r="B6" s="109" t="s">
        <v>2357</v>
      </c>
      <c r="C6" s="207"/>
      <c r="D6" s="208"/>
    </row>
    <row r="7" spans="1:5" x14ac:dyDescent="0.25">
      <c r="B7" s="109" t="s">
        <v>2356</v>
      </c>
      <c r="C7" s="207"/>
      <c r="D7" s="208"/>
    </row>
    <row r="8" spans="1:5" x14ac:dyDescent="0.25">
      <c r="B8" s="105" t="s">
        <v>116</v>
      </c>
      <c r="C8" s="38" t="s">
        <v>117</v>
      </c>
      <c r="D8" s="38" t="s">
        <v>118</v>
      </c>
    </row>
    <row r="9" spans="1:5" x14ac:dyDescent="0.25">
      <c r="C9" s="37"/>
    </row>
    <row r="10" spans="1:5" x14ac:dyDescent="0.25">
      <c r="B10" s="221"/>
      <c r="C10" s="221"/>
      <c r="D10" s="221"/>
      <c r="E10" s="221"/>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35" t="s">
        <v>1577</v>
      </c>
      <c r="D14" s="33"/>
      <c r="E14" s="33"/>
    </row>
    <row r="15" spans="1:5" x14ac:dyDescent="0.25">
      <c r="B15" s="35" t="s">
        <v>1575</v>
      </c>
      <c r="C15" s="34"/>
      <c r="D15" s="33"/>
      <c r="E15" s="33"/>
    </row>
    <row r="16" spans="1:5" x14ac:dyDescent="0.25">
      <c r="B16" s="35" t="s">
        <v>1574</v>
      </c>
      <c r="C16" s="34" t="s">
        <v>2093</v>
      </c>
      <c r="D16" s="33"/>
      <c r="E16" s="33"/>
    </row>
    <row r="17" spans="2:8" x14ac:dyDescent="0.25">
      <c r="B17" s="13" t="s">
        <v>1573</v>
      </c>
      <c r="C17" s="108"/>
      <c r="D17" s="107"/>
      <c r="E17" s="107"/>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770</v>
      </c>
      <c r="C26" s="4">
        <v>7</v>
      </c>
      <c r="D26" s="2" t="s">
        <v>130</v>
      </c>
      <c r="E26" s="2" t="s">
        <v>771</v>
      </c>
      <c r="F26" s="5">
        <v>68000000</v>
      </c>
      <c r="G26" s="5">
        <v>66126.53</v>
      </c>
      <c r="H26" s="5">
        <v>60.26</v>
      </c>
    </row>
    <row r="27" spans="2:8" x14ac:dyDescent="0.25">
      <c r="B27" s="2" t="s">
        <v>2355</v>
      </c>
      <c r="C27" s="4">
        <v>7</v>
      </c>
      <c r="D27" s="2" t="s">
        <v>130</v>
      </c>
      <c r="E27" s="2" t="s">
        <v>2354</v>
      </c>
      <c r="F27" s="5">
        <v>24000000</v>
      </c>
      <c r="G27" s="5">
        <v>24251.98</v>
      </c>
      <c r="H27" s="5">
        <v>22.1</v>
      </c>
    </row>
    <row r="28" spans="2:8" x14ac:dyDescent="0.25">
      <c r="B28" s="2" t="s">
        <v>2353</v>
      </c>
      <c r="C28" s="4">
        <v>7</v>
      </c>
      <c r="D28" s="2" t="s">
        <v>130</v>
      </c>
      <c r="E28" s="2" t="s">
        <v>1200</v>
      </c>
      <c r="F28" s="5">
        <v>9500000</v>
      </c>
      <c r="G28" s="5">
        <v>9210.26</v>
      </c>
      <c r="H28" s="5">
        <v>8.39</v>
      </c>
    </row>
    <row r="29" spans="2:8" x14ac:dyDescent="0.25">
      <c r="B29" s="2" t="s">
        <v>465</v>
      </c>
      <c r="C29" s="4">
        <v>7.02</v>
      </c>
      <c r="D29" s="2" t="s">
        <v>130</v>
      </c>
      <c r="E29" s="2" t="s">
        <v>466</v>
      </c>
      <c r="F29" s="5">
        <v>8000000</v>
      </c>
      <c r="G29" s="5">
        <v>8039.45</v>
      </c>
      <c r="H29" s="5">
        <v>7.33</v>
      </c>
    </row>
    <row r="30" spans="2:8" x14ac:dyDescent="0.25">
      <c r="B30" s="3" t="s">
        <v>131</v>
      </c>
      <c r="C30" s="15"/>
      <c r="D30" s="3"/>
      <c r="E30" s="3"/>
      <c r="F30" s="11"/>
      <c r="G30" s="11">
        <f>SUM(G22:G29)</f>
        <v>107628.21999999999</v>
      </c>
      <c r="H30" s="11">
        <f>SUM(H22:H29)</f>
        <v>98.08</v>
      </c>
    </row>
    <row r="31" spans="2:8" x14ac:dyDescent="0.25">
      <c r="B31" s="3" t="s">
        <v>981</v>
      </c>
      <c r="C31" s="15"/>
      <c r="D31" s="3"/>
      <c r="E31" s="3"/>
      <c r="F31" s="11"/>
      <c r="G31" s="11">
        <v>595</v>
      </c>
      <c r="H31" s="11">
        <v>0.54</v>
      </c>
    </row>
    <row r="32" spans="2:8" x14ac:dyDescent="0.25">
      <c r="B32" s="3" t="s">
        <v>142</v>
      </c>
      <c r="C32" s="15"/>
      <c r="D32" s="3"/>
      <c r="E32" s="3"/>
      <c r="F32" s="11"/>
      <c r="G32" s="11">
        <v>108223.22</v>
      </c>
      <c r="H32" s="11">
        <v>98.62</v>
      </c>
    </row>
    <row r="33" spans="2:8" x14ac:dyDescent="0.25">
      <c r="B33" s="3" t="s">
        <v>143</v>
      </c>
      <c r="C33" s="15"/>
      <c r="D33" s="3"/>
      <c r="E33" s="3"/>
      <c r="F33" s="11"/>
      <c r="G33" s="11">
        <v>1513.6842488900002</v>
      </c>
      <c r="H33" s="11">
        <v>1.3799999999999955</v>
      </c>
    </row>
    <row r="34" spans="2:8" x14ac:dyDescent="0.25">
      <c r="B34" s="3" t="s">
        <v>144</v>
      </c>
      <c r="C34" s="15"/>
      <c r="D34" s="3"/>
      <c r="E34" s="3"/>
      <c r="F34" s="11"/>
      <c r="G34" s="11">
        <v>109736.90424889</v>
      </c>
      <c r="H34" s="11">
        <v>100</v>
      </c>
    </row>
    <row r="35" spans="2:8" x14ac:dyDescent="0.25">
      <c r="B35" s="2" t="s">
        <v>145</v>
      </c>
    </row>
    <row r="36" spans="2:8" x14ac:dyDescent="0.25">
      <c r="B36" s="2" t="s">
        <v>146</v>
      </c>
    </row>
    <row r="37" spans="2:8" x14ac:dyDescent="0.25">
      <c r="B37" s="2" t="s">
        <v>147</v>
      </c>
      <c r="C37" s="4" t="s">
        <v>1395</v>
      </c>
    </row>
    <row r="38" spans="2:8" x14ac:dyDescent="0.25">
      <c r="B38" s="3"/>
    </row>
    <row r="39" spans="2:8" ht="30" x14ac:dyDescent="0.25">
      <c r="B39" s="29" t="s">
        <v>1394</v>
      </c>
      <c r="C39" s="4" t="s">
        <v>149</v>
      </c>
    </row>
    <row r="40" spans="2:8" x14ac:dyDescent="0.25">
      <c r="B40" s="3"/>
    </row>
    <row r="41" spans="2:8" x14ac:dyDescent="0.25">
      <c r="B41" s="3" t="s">
        <v>150</v>
      </c>
      <c r="C41" s="4" t="s">
        <v>149</v>
      </c>
    </row>
    <row r="42" spans="2:8" x14ac:dyDescent="0.25">
      <c r="B42" s="3" t="s">
        <v>151</v>
      </c>
      <c r="C42" s="4" t="s">
        <v>152</v>
      </c>
    </row>
    <row r="43" spans="2:8" x14ac:dyDescent="0.25">
      <c r="B43" s="3" t="s">
        <v>2352</v>
      </c>
      <c r="C43" s="15"/>
    </row>
    <row r="44" spans="2:8" x14ac:dyDescent="0.25">
      <c r="B44" s="3" t="s">
        <v>2351</v>
      </c>
      <c r="C44" s="15"/>
    </row>
    <row r="45" spans="2:8" x14ac:dyDescent="0.25">
      <c r="B45" s="3" t="s">
        <v>2350</v>
      </c>
      <c r="C45" s="15"/>
    </row>
    <row r="46" spans="2:8" x14ac:dyDescent="0.25">
      <c r="B46" s="3" t="s">
        <v>2349</v>
      </c>
      <c r="C46" s="15"/>
    </row>
    <row r="47" spans="2:8" x14ac:dyDescent="0.25">
      <c r="B47" s="3" t="s">
        <v>2348</v>
      </c>
      <c r="C47" s="15"/>
    </row>
    <row r="48" spans="2:8" x14ac:dyDescent="0.25">
      <c r="B48" s="3" t="s">
        <v>2347</v>
      </c>
      <c r="C48" s="15"/>
    </row>
    <row r="49" spans="2:3" x14ac:dyDescent="0.25">
      <c r="B49" s="3" t="s">
        <v>2346</v>
      </c>
      <c r="C49" s="15"/>
    </row>
    <row r="50" spans="2:3" x14ac:dyDescent="0.25">
      <c r="B50" s="3" t="s">
        <v>2345</v>
      </c>
      <c r="C50" s="15"/>
    </row>
    <row r="51" spans="2:3" x14ac:dyDescent="0.25">
      <c r="B51" s="3" t="s">
        <v>2344</v>
      </c>
      <c r="C51" s="15"/>
    </row>
    <row r="52" spans="2:3" x14ac:dyDescent="0.25">
      <c r="B52" s="2" t="s">
        <v>153</v>
      </c>
    </row>
    <row r="54" spans="2:3" x14ac:dyDescent="0.25">
      <c r="B54" s="105"/>
      <c r="C54" s="6" t="s">
        <v>1383</v>
      </c>
    </row>
    <row r="55" spans="2:3" ht="30" x14ac:dyDescent="0.25">
      <c r="B55" s="105" t="s">
        <v>1382</v>
      </c>
      <c r="C55" s="8" t="s">
        <v>10</v>
      </c>
    </row>
    <row r="56" spans="2:3" x14ac:dyDescent="0.25">
      <c r="B56" s="105" t="s">
        <v>1381</v>
      </c>
      <c r="C56" s="6"/>
    </row>
    <row r="57" spans="2:3" x14ac:dyDescent="0.25">
      <c r="B57" s="105"/>
      <c r="C57" s="6"/>
    </row>
    <row r="58" spans="2:3" x14ac:dyDescent="0.25">
      <c r="B58" s="105" t="s">
        <v>1380</v>
      </c>
      <c r="C58" s="27">
        <v>7.1199999999999999E-2</v>
      </c>
    </row>
    <row r="59" spans="2:3" x14ac:dyDescent="0.25">
      <c r="B59" s="105"/>
      <c r="C59" s="6"/>
    </row>
    <row r="60" spans="2:3" x14ac:dyDescent="0.25">
      <c r="B60" s="105" t="s">
        <v>1379</v>
      </c>
      <c r="C60" s="6" t="s">
        <v>2343</v>
      </c>
    </row>
    <row r="61" spans="2:3" x14ac:dyDescent="0.25">
      <c r="B61" s="105" t="s">
        <v>1378</v>
      </c>
      <c r="C61" s="6" t="s">
        <v>2342</v>
      </c>
    </row>
    <row r="62" spans="2:3" x14ac:dyDescent="0.25">
      <c r="B62" s="105"/>
      <c r="C62" s="6"/>
    </row>
    <row r="63" spans="2:3" x14ac:dyDescent="0.25">
      <c r="B63" s="105" t="s">
        <v>1376</v>
      </c>
      <c r="C63" s="6" t="s">
        <v>148</v>
      </c>
    </row>
    <row r="64" spans="2:3" x14ac:dyDescent="0.25">
      <c r="B64" s="217" t="s">
        <v>1375</v>
      </c>
      <c r="C64" s="217"/>
    </row>
    <row r="66" spans="2:7" x14ac:dyDescent="0.25">
      <c r="B66" s="105" t="s">
        <v>154</v>
      </c>
      <c r="C66" s="6"/>
      <c r="D66" s="105"/>
    </row>
    <row r="67" spans="2:7" ht="30" x14ac:dyDescent="0.25">
      <c r="B67" s="7" t="s">
        <v>155</v>
      </c>
      <c r="C67" s="8" t="s">
        <v>156</v>
      </c>
      <c r="D67" s="7" t="s">
        <v>157</v>
      </c>
    </row>
    <row r="68" spans="2:7" x14ac:dyDescent="0.25">
      <c r="B68" s="105" t="s">
        <v>149</v>
      </c>
      <c r="C68" s="6" t="s">
        <v>149</v>
      </c>
      <c r="D68" s="105" t="s">
        <v>149</v>
      </c>
    </row>
    <row r="70" spans="2:7" x14ac:dyDescent="0.25">
      <c r="B70" s="13" t="s">
        <v>158</v>
      </c>
      <c r="C70" s="23">
        <v>45322</v>
      </c>
      <c r="D70" s="105"/>
      <c r="E70" s="16"/>
      <c r="F70" s="22"/>
    </row>
    <row r="71" spans="2:7" x14ac:dyDescent="0.25">
      <c r="B71" s="13" t="s">
        <v>159</v>
      </c>
      <c r="C71" s="14" t="s">
        <v>160</v>
      </c>
      <c r="D71" s="13" t="s">
        <v>161</v>
      </c>
      <c r="E71" s="17" t="s">
        <v>162</v>
      </c>
      <c r="F71" s="12" t="s">
        <v>163</v>
      </c>
      <c r="G71" s="11"/>
    </row>
    <row r="72" spans="2:7" x14ac:dyDescent="0.25">
      <c r="B72" s="20" t="s">
        <v>149</v>
      </c>
      <c r="C72" s="21" t="s">
        <v>149</v>
      </c>
      <c r="D72" s="20" t="s">
        <v>149</v>
      </c>
      <c r="E72" s="19" t="s">
        <v>149</v>
      </c>
      <c r="F72" s="18" t="s">
        <v>149</v>
      </c>
    </row>
    <row r="75" spans="2:7" x14ac:dyDescent="0.25">
      <c r="B75" s="3" t="s">
        <v>164</v>
      </c>
    </row>
    <row r="76" spans="2:7" x14ac:dyDescent="0.25">
      <c r="B76" s="3"/>
    </row>
    <row r="77" spans="2:7" x14ac:dyDescent="0.25">
      <c r="B77" s="3" t="s">
        <v>165</v>
      </c>
    </row>
    <row r="78" spans="2:7" x14ac:dyDescent="0.25">
      <c r="B78" s="13" t="s">
        <v>166</v>
      </c>
      <c r="C78" s="14" t="s">
        <v>167</v>
      </c>
      <c r="D78" s="3"/>
    </row>
    <row r="79" spans="2:7" x14ac:dyDescent="0.25">
      <c r="B79" s="105" t="s">
        <v>149</v>
      </c>
      <c r="C79" s="6" t="s">
        <v>149</v>
      </c>
    </row>
    <row r="81" spans="2:7" x14ac:dyDescent="0.25">
      <c r="B81" s="13" t="s">
        <v>168</v>
      </c>
      <c r="C81" s="14" t="s">
        <v>167</v>
      </c>
    </row>
    <row r="82" spans="2:7" x14ac:dyDescent="0.25">
      <c r="B82" s="105" t="s">
        <v>149</v>
      </c>
      <c r="C82" s="6" t="s">
        <v>149</v>
      </c>
    </row>
    <row r="84" spans="2:7" x14ac:dyDescent="0.25">
      <c r="B84" s="13" t="s">
        <v>149</v>
      </c>
      <c r="C84" s="14" t="s">
        <v>149</v>
      </c>
    </row>
    <row r="85" spans="2:7" x14ac:dyDescent="0.25">
      <c r="B85" s="105" t="s">
        <v>149</v>
      </c>
      <c r="C85" s="6" t="s">
        <v>149</v>
      </c>
    </row>
    <row r="87" spans="2:7" x14ac:dyDescent="0.25">
      <c r="B87" s="17" t="s">
        <v>169</v>
      </c>
      <c r="C87" s="14" t="s">
        <v>170</v>
      </c>
    </row>
    <row r="88" spans="2:7" x14ac:dyDescent="0.25">
      <c r="B88" s="16" t="s">
        <v>149</v>
      </c>
      <c r="C88" s="6" t="s">
        <v>149</v>
      </c>
    </row>
    <row r="90" spans="2:7" x14ac:dyDescent="0.25">
      <c r="B90" s="13" t="s">
        <v>171</v>
      </c>
      <c r="C90" s="14" t="s">
        <v>149</v>
      </c>
    </row>
    <row r="92" spans="2:7" x14ac:dyDescent="0.25">
      <c r="B92" s="13" t="s">
        <v>172</v>
      </c>
      <c r="C92" s="23">
        <v>45322</v>
      </c>
      <c r="D92" s="105"/>
      <c r="E92" s="16"/>
      <c r="F92" s="22"/>
    </row>
    <row r="93" spans="2:7" x14ac:dyDescent="0.25">
      <c r="B93" s="13" t="s">
        <v>159</v>
      </c>
      <c r="C93" s="14" t="s">
        <v>160</v>
      </c>
      <c r="D93" s="13" t="s">
        <v>161</v>
      </c>
      <c r="E93" s="17" t="s">
        <v>162</v>
      </c>
      <c r="F93" s="12" t="s">
        <v>163</v>
      </c>
      <c r="G93" s="11"/>
    </row>
    <row r="94" spans="2:7" x14ac:dyDescent="0.25">
      <c r="B94" s="20" t="s">
        <v>149</v>
      </c>
      <c r="C94" s="21" t="s">
        <v>149</v>
      </c>
      <c r="D94" s="20" t="s">
        <v>149</v>
      </c>
      <c r="E94" s="19" t="s">
        <v>149</v>
      </c>
      <c r="F94" s="18" t="s">
        <v>149</v>
      </c>
    </row>
    <row r="95" spans="2:7" x14ac:dyDescent="0.25">
      <c r="B95" s="3" t="s">
        <v>164</v>
      </c>
    </row>
    <row r="96" spans="2:7" x14ac:dyDescent="0.25">
      <c r="B96" s="3"/>
    </row>
    <row r="97" spans="2:4" x14ac:dyDescent="0.25">
      <c r="B97" s="3" t="s">
        <v>165</v>
      </c>
    </row>
    <row r="98" spans="2:4" x14ac:dyDescent="0.25">
      <c r="B98" s="13" t="s">
        <v>166</v>
      </c>
      <c r="C98" s="14" t="s">
        <v>167</v>
      </c>
      <c r="D98" s="3"/>
    </row>
    <row r="99" spans="2:4" x14ac:dyDescent="0.25">
      <c r="B99" s="105" t="s">
        <v>149</v>
      </c>
      <c r="C99" s="6" t="s">
        <v>149</v>
      </c>
    </row>
    <row r="101" spans="2:4" x14ac:dyDescent="0.25">
      <c r="B101" s="13" t="s">
        <v>168</v>
      </c>
      <c r="C101" s="14" t="s">
        <v>167</v>
      </c>
    </row>
    <row r="102" spans="2:4" x14ac:dyDescent="0.25">
      <c r="B102" s="105" t="s">
        <v>149</v>
      </c>
      <c r="C102" s="6" t="s">
        <v>149</v>
      </c>
    </row>
    <row r="104" spans="2:4" x14ac:dyDescent="0.25">
      <c r="B104" s="13" t="s">
        <v>149</v>
      </c>
      <c r="C104" s="14" t="s">
        <v>149</v>
      </c>
    </row>
    <row r="105" spans="2:4" x14ac:dyDescent="0.25">
      <c r="B105" s="105" t="s">
        <v>149</v>
      </c>
      <c r="C105" s="6" t="s">
        <v>149</v>
      </c>
    </row>
    <row r="107" spans="2:4" x14ac:dyDescent="0.25">
      <c r="B107" s="17" t="s">
        <v>169</v>
      </c>
      <c r="C107" s="14" t="s">
        <v>170</v>
      </c>
    </row>
    <row r="108" spans="2:4" x14ac:dyDescent="0.25">
      <c r="B108" s="16" t="s">
        <v>149</v>
      </c>
      <c r="C108" s="6" t="s">
        <v>149</v>
      </c>
    </row>
    <row r="110" spans="2:4" x14ac:dyDescent="0.25">
      <c r="B110" s="13" t="s">
        <v>171</v>
      </c>
      <c r="C110" s="14" t="s">
        <v>149</v>
      </c>
    </row>
    <row r="113" spans="2:80" x14ac:dyDescent="0.25">
      <c r="B113" s="3" t="s">
        <v>173</v>
      </c>
    </row>
    <row r="115" spans="2:80" x14ac:dyDescent="0.25">
      <c r="B115" s="13" t="s">
        <v>159</v>
      </c>
      <c r="C115" s="14" t="s">
        <v>174</v>
      </c>
      <c r="D115" s="13" t="s">
        <v>175</v>
      </c>
      <c r="E115" s="13" t="s">
        <v>176</v>
      </c>
      <c r="F115" s="11"/>
    </row>
    <row r="116" spans="2:80" x14ac:dyDescent="0.25">
      <c r="B116" s="105" t="s">
        <v>149</v>
      </c>
      <c r="C116" s="6" t="s">
        <v>149</v>
      </c>
      <c r="D116" s="105" t="s">
        <v>149</v>
      </c>
      <c r="E116" s="105" t="s">
        <v>149</v>
      </c>
    </row>
    <row r="119" spans="2:80" x14ac:dyDescent="0.25">
      <c r="B119" s="3" t="s">
        <v>177</v>
      </c>
      <c r="C119" s="15" t="s">
        <v>149</v>
      </c>
      <c r="D119" s="3"/>
      <c r="E119" s="3"/>
      <c r="F119" s="11"/>
      <c r="G119" s="11"/>
      <c r="H119" s="11"/>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row>
    <row r="121" spans="2:80" x14ac:dyDescent="0.25">
      <c r="B121" s="3" t="s">
        <v>178</v>
      </c>
    </row>
    <row r="123" spans="2:80" x14ac:dyDescent="0.25">
      <c r="B123" s="13" t="s">
        <v>179</v>
      </c>
      <c r="C123" s="14" t="s">
        <v>167</v>
      </c>
      <c r="D123" s="3"/>
    </row>
    <row r="124" spans="2:80" x14ac:dyDescent="0.25">
      <c r="B124" s="105" t="s">
        <v>149</v>
      </c>
      <c r="C124" s="6" t="s">
        <v>149</v>
      </c>
    </row>
    <row r="127" spans="2:80" x14ac:dyDescent="0.25">
      <c r="B127" s="13" t="s">
        <v>180</v>
      </c>
      <c r="C127" s="14" t="s">
        <v>181</v>
      </c>
      <c r="D127" s="3"/>
    </row>
    <row r="128" spans="2:80" x14ac:dyDescent="0.25">
      <c r="B128" s="105" t="s">
        <v>149</v>
      </c>
      <c r="C128" s="6" t="s">
        <v>149</v>
      </c>
    </row>
    <row r="131" spans="2:80" x14ac:dyDescent="0.25">
      <c r="B131" s="3" t="s">
        <v>182</v>
      </c>
    </row>
    <row r="134" spans="2:80" x14ac:dyDescent="0.25">
      <c r="B134" s="3" t="s">
        <v>183</v>
      </c>
    </row>
    <row r="136" spans="2:80" x14ac:dyDescent="0.25">
      <c r="B136" s="13" t="s">
        <v>159</v>
      </c>
      <c r="C136" s="14" t="s">
        <v>184</v>
      </c>
      <c r="D136" s="13" t="s">
        <v>174</v>
      </c>
      <c r="E136" s="13" t="s">
        <v>175</v>
      </c>
      <c r="F136" s="12" t="s">
        <v>176</v>
      </c>
      <c r="G136" s="11"/>
    </row>
    <row r="137" spans="2:80" x14ac:dyDescent="0.25">
      <c r="B137" s="105" t="s">
        <v>149</v>
      </c>
      <c r="C137" s="6" t="s">
        <v>149</v>
      </c>
      <c r="D137" s="105" t="s">
        <v>149</v>
      </c>
      <c r="E137" s="105" t="s">
        <v>149</v>
      </c>
      <c r="F137" s="10" t="s">
        <v>149</v>
      </c>
    </row>
    <row r="140" spans="2:80" x14ac:dyDescent="0.25">
      <c r="B140" s="3" t="s">
        <v>177</v>
      </c>
      <c r="C140" s="15" t="s">
        <v>149</v>
      </c>
      <c r="D140" s="3"/>
      <c r="E140" s="3"/>
      <c r="F140" s="11"/>
      <c r="G140" s="11"/>
      <c r="H140" s="11"/>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row>
    <row r="142" spans="2:80" x14ac:dyDescent="0.25">
      <c r="B142" s="3" t="s">
        <v>178</v>
      </c>
    </row>
    <row r="144" spans="2:80" x14ac:dyDescent="0.25">
      <c r="B144" s="13" t="s">
        <v>179</v>
      </c>
      <c r="C144" s="14" t="s">
        <v>167</v>
      </c>
      <c r="D144" s="3"/>
    </row>
    <row r="145" spans="2:7" x14ac:dyDescent="0.25">
      <c r="B145" s="105" t="s">
        <v>149</v>
      </c>
      <c r="C145" s="6" t="s">
        <v>149</v>
      </c>
    </row>
    <row r="148" spans="2:7" x14ac:dyDescent="0.25">
      <c r="B148" s="13" t="s">
        <v>180</v>
      </c>
      <c r="C148" s="14" t="s">
        <v>181</v>
      </c>
      <c r="D148" s="3"/>
    </row>
    <row r="149" spans="2:7" x14ac:dyDescent="0.25">
      <c r="B149" s="105" t="s">
        <v>149</v>
      </c>
      <c r="C149" s="6" t="s">
        <v>149</v>
      </c>
    </row>
    <row r="152" spans="2:7" x14ac:dyDescent="0.25">
      <c r="B152" s="3" t="s">
        <v>182</v>
      </c>
    </row>
    <row r="155" spans="2:7" x14ac:dyDescent="0.25">
      <c r="B155" s="3" t="s">
        <v>185</v>
      </c>
    </row>
    <row r="156" spans="2:7" x14ac:dyDescent="0.25">
      <c r="B156" s="13" t="s">
        <v>159</v>
      </c>
      <c r="C156" s="14" t="s">
        <v>186</v>
      </c>
      <c r="D156" s="13" t="s">
        <v>187</v>
      </c>
      <c r="E156" s="13" t="s">
        <v>188</v>
      </c>
      <c r="F156" s="12" t="s">
        <v>189</v>
      </c>
      <c r="G156" s="11"/>
    </row>
    <row r="157" spans="2:7" x14ac:dyDescent="0.25">
      <c r="B157" s="105" t="s">
        <v>149</v>
      </c>
      <c r="C157" s="6" t="s">
        <v>149</v>
      </c>
      <c r="D157" s="105" t="s">
        <v>149</v>
      </c>
      <c r="E157" s="105" t="s">
        <v>149</v>
      </c>
      <c r="F157" s="10" t="s">
        <v>149</v>
      </c>
    </row>
    <row r="158" spans="2:7" x14ac:dyDescent="0.25">
      <c r="B158" s="2" t="s">
        <v>190</v>
      </c>
    </row>
  </sheetData>
  <mergeCells count="9">
    <mergeCell ref="B64:C64"/>
    <mergeCell ref="B1:E1"/>
    <mergeCell ref="C3:C7"/>
    <mergeCell ref="D3:D7"/>
    <mergeCell ref="B10:E10"/>
    <mergeCell ref="B11:E11"/>
    <mergeCell ref="C12:C13"/>
    <mergeCell ref="D12:D13"/>
    <mergeCell ref="E12:E13"/>
  </mergeCells>
  <hyperlinks>
    <hyperlink ref="A1" location="Index!A1" display="Index" xr:uid="{341BC698-71C5-478F-8FD9-70981647CFF1}"/>
  </hyperlinks>
  <pageMargins left="0.7" right="0.7" top="0.75" bottom="0.75" header="0.3" footer="0.3"/>
  <pageSetup orientation="portrait" r:id="rId1"/>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40E63-3045-4DFC-AD48-82D5DCDA4F03}">
  <dimension ref="A1:IV261"/>
  <sheetViews>
    <sheetView workbookViewId="0">
      <selection activeCell="C16" sqref="C16"/>
    </sheetView>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2441</v>
      </c>
      <c r="C1" s="206"/>
      <c r="D1" s="206"/>
      <c r="E1" s="206"/>
    </row>
    <row r="3" spans="1:5" x14ac:dyDescent="0.25">
      <c r="B3" s="35" t="s">
        <v>2440</v>
      </c>
      <c r="C3" s="207"/>
      <c r="D3" s="208"/>
    </row>
    <row r="4" spans="1:5" ht="30" x14ac:dyDescent="0.25">
      <c r="B4" s="7" t="s">
        <v>2439</v>
      </c>
      <c r="C4" s="207"/>
      <c r="D4" s="208"/>
      <c r="E4" s="90"/>
    </row>
    <row r="5" spans="1:5" x14ac:dyDescent="0.25">
      <c r="B5" s="109" t="s">
        <v>115</v>
      </c>
      <c r="C5" s="207"/>
      <c r="D5" s="208"/>
    </row>
    <row r="6" spans="1:5" x14ac:dyDescent="0.25">
      <c r="B6" s="109" t="s">
        <v>2438</v>
      </c>
      <c r="C6" s="207"/>
      <c r="D6" s="208"/>
    </row>
    <row r="7" spans="1:5" x14ac:dyDescent="0.25">
      <c r="B7" s="109" t="s">
        <v>2437</v>
      </c>
      <c r="C7" s="207"/>
      <c r="D7" s="208"/>
    </row>
    <row r="8" spans="1:5" x14ac:dyDescent="0.25">
      <c r="B8" s="105" t="s">
        <v>116</v>
      </c>
      <c r="C8" s="38" t="s">
        <v>117</v>
      </c>
      <c r="D8" s="38" t="s">
        <v>118</v>
      </c>
    </row>
    <row r="10" spans="1:5" x14ac:dyDescent="0.25">
      <c r="B10" s="221"/>
      <c r="C10" s="221"/>
      <c r="D10" s="221"/>
      <c r="E10" s="221"/>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35" t="s">
        <v>1577</v>
      </c>
      <c r="C14" s="34"/>
      <c r="D14" s="33"/>
      <c r="E14" s="33"/>
    </row>
    <row r="15" spans="1:5" x14ac:dyDescent="0.25">
      <c r="B15" s="35" t="s">
        <v>1575</v>
      </c>
      <c r="C15" s="34"/>
      <c r="D15" s="33"/>
      <c r="E15" s="33"/>
    </row>
    <row r="16" spans="1:5" x14ac:dyDescent="0.25">
      <c r="B16" s="35" t="s">
        <v>1574</v>
      </c>
      <c r="C16" s="34"/>
      <c r="D16" s="103" t="s">
        <v>1919</v>
      </c>
      <c r="E16" s="47"/>
    </row>
    <row r="17" spans="2:8" x14ac:dyDescent="0.25">
      <c r="B17" s="13" t="s">
        <v>1573</v>
      </c>
      <c r="C17" s="6"/>
      <c r="D17" s="105"/>
      <c r="E17" s="102"/>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766</v>
      </c>
      <c r="C26" s="4">
        <v>7.23</v>
      </c>
      <c r="D26" s="2" t="s">
        <v>130</v>
      </c>
      <c r="E26" s="2" t="s">
        <v>767</v>
      </c>
      <c r="F26" s="5">
        <v>4500000</v>
      </c>
      <c r="G26" s="5">
        <v>4480.49</v>
      </c>
      <c r="H26" s="5">
        <v>5.79</v>
      </c>
    </row>
    <row r="27" spans="2:8" x14ac:dyDescent="0.25">
      <c r="B27" s="2" t="s">
        <v>1194</v>
      </c>
      <c r="C27" s="4">
        <v>7.14</v>
      </c>
      <c r="D27" s="2" t="s">
        <v>130</v>
      </c>
      <c r="E27" s="2" t="s">
        <v>1195</v>
      </c>
      <c r="F27" s="5">
        <v>4000000</v>
      </c>
      <c r="G27" s="5">
        <v>4009.48</v>
      </c>
      <c r="H27" s="5">
        <v>5.18</v>
      </c>
    </row>
    <row r="28" spans="2:8" x14ac:dyDescent="0.25">
      <c r="B28" s="2" t="s">
        <v>929</v>
      </c>
      <c r="C28" s="4">
        <v>7.57</v>
      </c>
      <c r="D28" s="2" t="s">
        <v>130</v>
      </c>
      <c r="E28" s="2" t="s">
        <v>930</v>
      </c>
      <c r="F28" s="5">
        <v>3000000</v>
      </c>
      <c r="G28" s="5">
        <v>3010.99</v>
      </c>
      <c r="H28" s="5">
        <v>3.89</v>
      </c>
    </row>
    <row r="29" spans="2:8" x14ac:dyDescent="0.25">
      <c r="B29" s="2" t="s">
        <v>2436</v>
      </c>
      <c r="C29" s="4">
        <v>7.61</v>
      </c>
      <c r="D29" s="2" t="s">
        <v>130</v>
      </c>
      <c r="E29" s="2" t="s">
        <v>2435</v>
      </c>
      <c r="F29" s="5">
        <v>1000000</v>
      </c>
      <c r="G29" s="5">
        <v>1006.29</v>
      </c>
      <c r="H29" s="5">
        <v>1.3</v>
      </c>
    </row>
    <row r="30" spans="2:8" x14ac:dyDescent="0.25">
      <c r="B30" s="2" t="s">
        <v>947</v>
      </c>
      <c r="C30" s="4">
        <v>7.59</v>
      </c>
      <c r="D30" s="2" t="s">
        <v>130</v>
      </c>
      <c r="E30" s="2" t="s">
        <v>948</v>
      </c>
      <c r="F30" s="5">
        <v>539400</v>
      </c>
      <c r="G30" s="5">
        <v>543.78</v>
      </c>
      <c r="H30" s="5">
        <v>0.7</v>
      </c>
    </row>
    <row r="31" spans="2:8" x14ac:dyDescent="0.25">
      <c r="B31" s="2" t="s">
        <v>939</v>
      </c>
      <c r="C31" s="4">
        <v>7.17</v>
      </c>
      <c r="D31" s="2" t="s">
        <v>130</v>
      </c>
      <c r="E31" s="2" t="s">
        <v>940</v>
      </c>
      <c r="F31" s="5">
        <v>500000</v>
      </c>
      <c r="G31" s="5">
        <v>502.74</v>
      </c>
      <c r="H31" s="5">
        <v>0.65</v>
      </c>
    </row>
    <row r="32" spans="2:8" x14ac:dyDescent="0.25">
      <c r="B32" s="2" t="s">
        <v>935</v>
      </c>
      <c r="C32" s="4">
        <v>7.04</v>
      </c>
      <c r="D32" s="2" t="s">
        <v>130</v>
      </c>
      <c r="E32" s="2" t="s">
        <v>936</v>
      </c>
      <c r="F32" s="5">
        <v>500000</v>
      </c>
      <c r="G32" s="5">
        <v>500.26</v>
      </c>
      <c r="H32" s="5">
        <v>0.65</v>
      </c>
    </row>
    <row r="33" spans="2:8" x14ac:dyDescent="0.25">
      <c r="B33" s="2" t="s">
        <v>1212</v>
      </c>
      <c r="C33" s="4">
        <v>7.6</v>
      </c>
      <c r="D33" s="2" t="s">
        <v>130</v>
      </c>
      <c r="E33" s="2" t="s">
        <v>1213</v>
      </c>
      <c r="F33" s="5">
        <v>395000</v>
      </c>
      <c r="G33" s="5">
        <v>398.95</v>
      </c>
      <c r="H33" s="5">
        <v>0.52</v>
      </c>
    </row>
    <row r="34" spans="2:8" x14ac:dyDescent="0.25">
      <c r="B34" s="2" t="s">
        <v>2434</v>
      </c>
      <c r="C34" s="4">
        <v>7.16</v>
      </c>
      <c r="D34" s="2" t="s">
        <v>130</v>
      </c>
      <c r="E34" s="2" t="s">
        <v>2433</v>
      </c>
      <c r="F34" s="5">
        <v>200000</v>
      </c>
      <c r="G34" s="5">
        <v>194.43</v>
      </c>
      <c r="H34" s="5">
        <v>0.25</v>
      </c>
    </row>
    <row r="35" spans="2:8" x14ac:dyDescent="0.25">
      <c r="B35" s="2" t="s">
        <v>772</v>
      </c>
      <c r="C35" s="4">
        <v>7.62</v>
      </c>
      <c r="D35" s="2" t="s">
        <v>130</v>
      </c>
      <c r="E35" s="2" t="s">
        <v>773</v>
      </c>
      <c r="F35" s="5">
        <v>190600</v>
      </c>
      <c r="G35" s="5">
        <v>190.75</v>
      </c>
      <c r="H35" s="5">
        <v>0.25</v>
      </c>
    </row>
    <row r="36" spans="2:8" x14ac:dyDescent="0.25">
      <c r="B36" s="2" t="s">
        <v>2432</v>
      </c>
      <c r="C36" s="4">
        <v>7.42</v>
      </c>
      <c r="D36" s="2" t="s">
        <v>130</v>
      </c>
      <c r="E36" s="2" t="s">
        <v>2431</v>
      </c>
      <c r="F36" s="5">
        <v>160000</v>
      </c>
      <c r="G36" s="5">
        <v>164.87</v>
      </c>
      <c r="H36" s="5">
        <v>0.21</v>
      </c>
    </row>
    <row r="37" spans="2:8" x14ac:dyDescent="0.25">
      <c r="B37" s="2" t="s">
        <v>2430</v>
      </c>
      <c r="C37" s="4">
        <v>7.64</v>
      </c>
      <c r="D37" s="2" t="s">
        <v>130</v>
      </c>
      <c r="E37" s="2" t="s">
        <v>2429</v>
      </c>
      <c r="F37" s="5">
        <v>109900</v>
      </c>
      <c r="G37" s="5">
        <v>111.22</v>
      </c>
      <c r="H37" s="5">
        <v>0.14000000000000001</v>
      </c>
    </row>
    <row r="38" spans="2:8" x14ac:dyDescent="0.25">
      <c r="B38" s="2" t="s">
        <v>2428</v>
      </c>
      <c r="C38" s="4">
        <v>7.28</v>
      </c>
      <c r="D38" s="2" t="s">
        <v>130</v>
      </c>
      <c r="E38" s="2" t="s">
        <v>2427</v>
      </c>
      <c r="F38" s="5">
        <v>71000</v>
      </c>
      <c r="G38" s="5">
        <v>73.95</v>
      </c>
      <c r="H38" s="5">
        <v>0.1</v>
      </c>
    </row>
    <row r="39" spans="2:8" x14ac:dyDescent="0.25">
      <c r="B39" s="3" t="s">
        <v>131</v>
      </c>
      <c r="C39" s="15"/>
      <c r="D39" s="3"/>
      <c r="E39" s="3"/>
      <c r="F39" s="11"/>
      <c r="G39" s="11">
        <f>SUM(G22:G38)</f>
        <v>15188.200000000003</v>
      </c>
      <c r="H39" s="11">
        <f>SUM(H22:H38)</f>
        <v>19.63</v>
      </c>
    </row>
    <row r="40" spans="2:8" x14ac:dyDescent="0.25">
      <c r="B40" s="3" t="s">
        <v>132</v>
      </c>
    </row>
    <row r="41" spans="2:8" x14ac:dyDescent="0.25">
      <c r="B41" s="2" t="s">
        <v>1897</v>
      </c>
      <c r="C41" s="4">
        <v>7.79</v>
      </c>
      <c r="D41" s="2" t="s">
        <v>134</v>
      </c>
      <c r="E41" s="2" t="s">
        <v>1896</v>
      </c>
      <c r="F41" s="5">
        <v>5000</v>
      </c>
      <c r="G41" s="5">
        <v>4973.45</v>
      </c>
      <c r="H41" s="5">
        <v>6.42</v>
      </c>
    </row>
    <row r="42" spans="2:8" x14ac:dyDescent="0.25">
      <c r="B42" s="2" t="s">
        <v>2426</v>
      </c>
      <c r="C42" s="4">
        <v>7.79</v>
      </c>
      <c r="D42" s="2" t="s">
        <v>134</v>
      </c>
      <c r="E42" s="2" t="s">
        <v>2425</v>
      </c>
      <c r="F42" s="5">
        <v>400</v>
      </c>
      <c r="G42" s="5">
        <v>3977.14</v>
      </c>
      <c r="H42" s="5">
        <v>5.14</v>
      </c>
    </row>
    <row r="43" spans="2:8" x14ac:dyDescent="0.25">
      <c r="B43" s="2" t="s">
        <v>1661</v>
      </c>
      <c r="C43" s="4">
        <v>8.35</v>
      </c>
      <c r="D43" s="2" t="s">
        <v>971</v>
      </c>
      <c r="E43" s="2" t="s">
        <v>1660</v>
      </c>
      <c r="F43" s="5">
        <v>350</v>
      </c>
      <c r="G43" s="5">
        <v>3467</v>
      </c>
      <c r="H43" s="5">
        <v>4.4800000000000004</v>
      </c>
    </row>
    <row r="44" spans="2:8" x14ac:dyDescent="0.25">
      <c r="B44" s="2" t="s">
        <v>781</v>
      </c>
      <c r="C44" s="4">
        <v>8.61</v>
      </c>
      <c r="D44" s="2" t="s">
        <v>133</v>
      </c>
      <c r="E44" s="2" t="s">
        <v>782</v>
      </c>
      <c r="F44" s="5">
        <v>3500</v>
      </c>
      <c r="G44" s="5">
        <v>3425.61</v>
      </c>
      <c r="H44" s="5">
        <v>4.42</v>
      </c>
    </row>
    <row r="45" spans="2:8" x14ac:dyDescent="0.25">
      <c r="B45" s="2" t="s">
        <v>1686</v>
      </c>
      <c r="C45" s="4">
        <v>8.4600000000000009</v>
      </c>
      <c r="D45" s="2" t="s">
        <v>134</v>
      </c>
      <c r="E45" s="2" t="s">
        <v>481</v>
      </c>
      <c r="F45" s="5">
        <v>350</v>
      </c>
      <c r="G45" s="5">
        <v>3050.48</v>
      </c>
      <c r="H45" s="5">
        <v>3.94</v>
      </c>
    </row>
    <row r="46" spans="2:8" x14ac:dyDescent="0.25">
      <c r="B46" s="2" t="s">
        <v>961</v>
      </c>
      <c r="C46" s="4">
        <v>7.71</v>
      </c>
      <c r="D46" s="2" t="s">
        <v>134</v>
      </c>
      <c r="E46" s="2" t="s">
        <v>962</v>
      </c>
      <c r="F46" s="5">
        <v>25</v>
      </c>
      <c r="G46" s="5">
        <v>2520.44</v>
      </c>
      <c r="H46" s="5">
        <v>3.25</v>
      </c>
    </row>
    <row r="47" spans="2:8" x14ac:dyDescent="0.25">
      <c r="B47" s="2" t="s">
        <v>2424</v>
      </c>
      <c r="C47" s="4">
        <v>8.2100000000000009</v>
      </c>
      <c r="D47" s="2" t="s">
        <v>134</v>
      </c>
      <c r="E47" s="2" t="s">
        <v>2423</v>
      </c>
      <c r="F47" s="5">
        <v>2500</v>
      </c>
      <c r="G47" s="5">
        <v>2502.5100000000002</v>
      </c>
      <c r="H47" s="5">
        <v>3.23</v>
      </c>
    </row>
    <row r="48" spans="2:8" x14ac:dyDescent="0.25">
      <c r="B48" s="2" t="s">
        <v>2422</v>
      </c>
      <c r="C48" s="4">
        <v>9.24</v>
      </c>
      <c r="D48" s="2" t="s">
        <v>482</v>
      </c>
      <c r="E48" s="2" t="s">
        <v>1228</v>
      </c>
      <c r="F48" s="5">
        <v>2500</v>
      </c>
      <c r="G48" s="5">
        <v>2499.35</v>
      </c>
      <c r="H48" s="5">
        <v>3.23</v>
      </c>
    </row>
    <row r="49" spans="2:8" x14ac:dyDescent="0.25">
      <c r="B49" s="2" t="s">
        <v>966</v>
      </c>
      <c r="C49" s="4">
        <v>7.75</v>
      </c>
      <c r="D49" s="2" t="s">
        <v>134</v>
      </c>
      <c r="E49" s="2" t="s">
        <v>967</v>
      </c>
      <c r="F49" s="5">
        <v>2500</v>
      </c>
      <c r="G49" s="5">
        <v>2489.06</v>
      </c>
      <c r="H49" s="5">
        <v>3.21</v>
      </c>
    </row>
    <row r="50" spans="2:8" x14ac:dyDescent="0.25">
      <c r="B50" s="2" t="s">
        <v>1881</v>
      </c>
      <c r="C50" s="4">
        <v>7.81</v>
      </c>
      <c r="D50" s="2" t="s">
        <v>134</v>
      </c>
      <c r="E50" s="2" t="s">
        <v>1880</v>
      </c>
      <c r="F50" s="5">
        <v>250</v>
      </c>
      <c r="G50" s="5">
        <v>2487.91</v>
      </c>
      <c r="H50" s="5">
        <v>3.21</v>
      </c>
    </row>
    <row r="51" spans="2:8" x14ac:dyDescent="0.25">
      <c r="B51" s="2" t="s">
        <v>2421</v>
      </c>
      <c r="C51" s="4">
        <v>8.36</v>
      </c>
      <c r="D51" s="2" t="s">
        <v>971</v>
      </c>
      <c r="E51" s="2" t="s">
        <v>972</v>
      </c>
      <c r="F51" s="5">
        <v>2500</v>
      </c>
      <c r="G51" s="5">
        <v>2487.19</v>
      </c>
      <c r="H51" s="5">
        <v>3.21</v>
      </c>
    </row>
    <row r="52" spans="2:8" x14ac:dyDescent="0.25">
      <c r="B52" s="2" t="s">
        <v>2420</v>
      </c>
      <c r="C52" s="4">
        <v>7.98</v>
      </c>
      <c r="D52" s="2" t="s">
        <v>134</v>
      </c>
      <c r="E52" s="2" t="s">
        <v>2419</v>
      </c>
      <c r="F52" s="5">
        <v>2500</v>
      </c>
      <c r="G52" s="5">
        <v>2487.09</v>
      </c>
      <c r="H52" s="5">
        <v>3.21</v>
      </c>
    </row>
    <row r="53" spans="2:8" x14ac:dyDescent="0.25">
      <c r="B53" s="2" t="s">
        <v>2418</v>
      </c>
      <c r="C53" s="4">
        <v>7.74</v>
      </c>
      <c r="D53" s="2" t="s">
        <v>134</v>
      </c>
      <c r="E53" s="2" t="s">
        <v>2417</v>
      </c>
      <c r="F53" s="5">
        <v>2500</v>
      </c>
      <c r="G53" s="5">
        <v>2485.64</v>
      </c>
      <c r="H53" s="5">
        <v>3.21</v>
      </c>
    </row>
    <row r="54" spans="2:8" x14ac:dyDescent="0.25">
      <c r="B54" s="2" t="s">
        <v>2416</v>
      </c>
      <c r="C54" s="4">
        <v>8.11</v>
      </c>
      <c r="D54" s="2" t="s">
        <v>134</v>
      </c>
      <c r="E54" s="2" t="s">
        <v>2415</v>
      </c>
      <c r="F54" s="5">
        <v>250</v>
      </c>
      <c r="G54" s="5">
        <v>2482.38</v>
      </c>
      <c r="H54" s="5">
        <v>3.21</v>
      </c>
    </row>
    <row r="55" spans="2:8" x14ac:dyDescent="0.25">
      <c r="B55" s="2" t="s">
        <v>1777</v>
      </c>
      <c r="C55" s="4">
        <v>8.26</v>
      </c>
      <c r="D55" s="2" t="s">
        <v>134</v>
      </c>
      <c r="E55" s="2" t="s">
        <v>1776</v>
      </c>
      <c r="F55" s="5">
        <v>250</v>
      </c>
      <c r="G55" s="5">
        <v>2478.7800000000002</v>
      </c>
      <c r="H55" s="5">
        <v>3.2</v>
      </c>
    </row>
    <row r="56" spans="2:8" x14ac:dyDescent="0.25">
      <c r="B56" s="2" t="s">
        <v>2414</v>
      </c>
      <c r="C56" s="4">
        <v>8.76</v>
      </c>
      <c r="D56" s="2" t="s">
        <v>482</v>
      </c>
      <c r="E56" s="2" t="s">
        <v>2413</v>
      </c>
      <c r="F56" s="5">
        <v>2000</v>
      </c>
      <c r="G56" s="5">
        <v>1996.91</v>
      </c>
      <c r="H56" s="5">
        <v>2.58</v>
      </c>
    </row>
    <row r="57" spans="2:8" x14ac:dyDescent="0.25">
      <c r="B57" s="2" t="s">
        <v>2412</v>
      </c>
      <c r="C57" s="4">
        <v>8.26</v>
      </c>
      <c r="D57" s="2" t="s">
        <v>1258</v>
      </c>
      <c r="E57" s="2" t="s">
        <v>2411</v>
      </c>
      <c r="F57" s="5">
        <v>1500</v>
      </c>
      <c r="G57" s="5">
        <v>1502.75</v>
      </c>
      <c r="H57" s="5">
        <v>1.94</v>
      </c>
    </row>
    <row r="58" spans="2:8" x14ac:dyDescent="0.25">
      <c r="B58" s="2" t="s">
        <v>2324</v>
      </c>
      <c r="C58" s="4">
        <v>7.75</v>
      </c>
      <c r="D58" s="2" t="s">
        <v>134</v>
      </c>
      <c r="E58" s="2" t="s">
        <v>2323</v>
      </c>
      <c r="F58" s="5">
        <v>150</v>
      </c>
      <c r="G58" s="5">
        <v>1443.12</v>
      </c>
      <c r="H58" s="5">
        <v>1.86</v>
      </c>
    </row>
    <row r="59" spans="2:8" x14ac:dyDescent="0.25">
      <c r="B59" s="2" t="s">
        <v>2410</v>
      </c>
      <c r="C59" s="4">
        <v>7.84</v>
      </c>
      <c r="D59" s="2" t="s">
        <v>2409</v>
      </c>
      <c r="E59" s="2" t="s">
        <v>2408</v>
      </c>
      <c r="F59" s="5">
        <v>100</v>
      </c>
      <c r="G59" s="5">
        <v>1001.96</v>
      </c>
      <c r="H59" s="5">
        <v>1.29</v>
      </c>
    </row>
    <row r="60" spans="2:8" x14ac:dyDescent="0.25">
      <c r="B60" s="2" t="s">
        <v>2407</v>
      </c>
      <c r="C60" s="4">
        <v>8.83</v>
      </c>
      <c r="D60" s="2" t="s">
        <v>482</v>
      </c>
      <c r="E60" s="2" t="s">
        <v>2406</v>
      </c>
      <c r="F60" s="5">
        <v>100</v>
      </c>
      <c r="G60" s="5">
        <v>998.88</v>
      </c>
      <c r="H60" s="5">
        <v>1.29</v>
      </c>
    </row>
    <row r="61" spans="2:8" x14ac:dyDescent="0.25">
      <c r="B61" s="2" t="s">
        <v>2405</v>
      </c>
      <c r="C61" s="4">
        <v>8.7899999999999991</v>
      </c>
      <c r="D61" s="2" t="s">
        <v>482</v>
      </c>
      <c r="E61" s="2" t="s">
        <v>1260</v>
      </c>
      <c r="F61" s="5">
        <v>100</v>
      </c>
      <c r="G61" s="5">
        <v>997.61</v>
      </c>
      <c r="H61" s="5">
        <v>1.29</v>
      </c>
    </row>
    <row r="62" spans="2:8" x14ac:dyDescent="0.25">
      <c r="B62" s="2" t="s">
        <v>2404</v>
      </c>
      <c r="C62" s="4">
        <v>8.23</v>
      </c>
      <c r="D62" s="2" t="s">
        <v>134</v>
      </c>
      <c r="E62" s="2" t="s">
        <v>2403</v>
      </c>
      <c r="F62" s="5">
        <v>100</v>
      </c>
      <c r="G62" s="5">
        <v>996.35</v>
      </c>
      <c r="H62" s="5">
        <v>1.29</v>
      </c>
    </row>
    <row r="63" spans="2:8" x14ac:dyDescent="0.25">
      <c r="B63" s="2" t="s">
        <v>1934</v>
      </c>
      <c r="C63" s="4">
        <v>8.83</v>
      </c>
      <c r="D63" s="2" t="s">
        <v>482</v>
      </c>
      <c r="E63" s="2" t="s">
        <v>485</v>
      </c>
      <c r="F63" s="5">
        <v>100</v>
      </c>
      <c r="G63" s="5">
        <v>995.71</v>
      </c>
      <c r="H63" s="5">
        <v>1.29</v>
      </c>
    </row>
    <row r="64" spans="2:8" x14ac:dyDescent="0.25">
      <c r="B64" s="2" t="s">
        <v>2402</v>
      </c>
      <c r="C64" s="4">
        <v>8.26</v>
      </c>
      <c r="D64" s="2" t="s">
        <v>1258</v>
      </c>
      <c r="E64" s="2" t="s">
        <v>1259</v>
      </c>
      <c r="F64" s="5">
        <v>100</v>
      </c>
      <c r="G64" s="5">
        <v>992.01</v>
      </c>
      <c r="H64" s="5">
        <v>1.28</v>
      </c>
    </row>
    <row r="65" spans="2:8" x14ac:dyDescent="0.25">
      <c r="B65" s="2" t="s">
        <v>2401</v>
      </c>
      <c r="C65" s="4">
        <v>7.8</v>
      </c>
      <c r="D65" s="2" t="s">
        <v>134</v>
      </c>
      <c r="E65" s="2" t="s">
        <v>2400</v>
      </c>
      <c r="F65" s="5">
        <v>50</v>
      </c>
      <c r="G65" s="5">
        <v>526.54999999999995</v>
      </c>
      <c r="H65" s="5">
        <v>0.68</v>
      </c>
    </row>
    <row r="66" spans="2:8" x14ac:dyDescent="0.25">
      <c r="B66" s="2" t="s">
        <v>1935</v>
      </c>
      <c r="C66" s="4">
        <v>8.43</v>
      </c>
      <c r="D66" s="2" t="s">
        <v>974</v>
      </c>
      <c r="E66" s="2" t="s">
        <v>975</v>
      </c>
      <c r="F66" s="5">
        <v>60</v>
      </c>
      <c r="G66" s="5">
        <v>516.54</v>
      </c>
      <c r="H66" s="5">
        <v>0.67</v>
      </c>
    </row>
    <row r="67" spans="2:8" x14ac:dyDescent="0.25">
      <c r="B67" s="2" t="s">
        <v>2399</v>
      </c>
      <c r="C67" s="4">
        <v>7.71</v>
      </c>
      <c r="D67" s="2" t="s">
        <v>134</v>
      </c>
      <c r="E67" s="2" t="s">
        <v>2398</v>
      </c>
      <c r="F67" s="5">
        <v>50</v>
      </c>
      <c r="G67" s="5">
        <v>495.8</v>
      </c>
      <c r="H67" s="5">
        <v>0.64</v>
      </c>
    </row>
    <row r="68" spans="2:8" x14ac:dyDescent="0.25">
      <c r="B68" s="2" t="s">
        <v>1894</v>
      </c>
      <c r="C68" s="4">
        <v>8.15</v>
      </c>
      <c r="D68" s="2" t="s">
        <v>134</v>
      </c>
      <c r="E68" s="2" t="s">
        <v>1893</v>
      </c>
      <c r="F68" s="5">
        <v>50</v>
      </c>
      <c r="G68" s="5">
        <v>494.33</v>
      </c>
      <c r="H68" s="5">
        <v>0.64</v>
      </c>
    </row>
    <row r="69" spans="2:8" x14ac:dyDescent="0.25">
      <c r="B69" s="2" t="s">
        <v>2397</v>
      </c>
      <c r="C69" s="4">
        <v>8.8800000000000008</v>
      </c>
      <c r="D69" s="2" t="s">
        <v>1258</v>
      </c>
      <c r="E69" s="2" t="s">
        <v>2396</v>
      </c>
      <c r="F69" s="5">
        <v>50</v>
      </c>
      <c r="G69" s="5">
        <v>490.8</v>
      </c>
      <c r="H69" s="5">
        <v>0.63</v>
      </c>
    </row>
    <row r="70" spans="2:8" x14ac:dyDescent="0.25">
      <c r="B70" s="2" t="s">
        <v>2395</v>
      </c>
      <c r="C70" s="4">
        <v>8.7899999999999991</v>
      </c>
      <c r="D70" s="2" t="s">
        <v>482</v>
      </c>
      <c r="E70" s="2" t="s">
        <v>2394</v>
      </c>
      <c r="F70" s="5">
        <v>50</v>
      </c>
      <c r="G70" s="5">
        <v>490.55</v>
      </c>
      <c r="H70" s="5">
        <v>0.63</v>
      </c>
    </row>
    <row r="71" spans="2:8" x14ac:dyDescent="0.25">
      <c r="B71" s="2" t="s">
        <v>2393</v>
      </c>
      <c r="C71" s="4">
        <v>8.1199999999999992</v>
      </c>
      <c r="D71" s="2" t="s">
        <v>2392</v>
      </c>
      <c r="E71" s="2" t="s">
        <v>2391</v>
      </c>
      <c r="F71" s="5">
        <v>40</v>
      </c>
      <c r="G71" s="5">
        <v>399.62</v>
      </c>
      <c r="H71" s="5">
        <v>0.52</v>
      </c>
    </row>
    <row r="72" spans="2:8" x14ac:dyDescent="0.25">
      <c r="B72" s="2" t="s">
        <v>2390</v>
      </c>
      <c r="C72" s="4">
        <v>8.4600000000000009</v>
      </c>
      <c r="D72" s="2" t="s">
        <v>134</v>
      </c>
      <c r="E72" s="2" t="s">
        <v>484</v>
      </c>
      <c r="F72" s="5">
        <v>40</v>
      </c>
      <c r="G72" s="5">
        <v>341.4</v>
      </c>
      <c r="H72" s="5">
        <v>0.44</v>
      </c>
    </row>
    <row r="73" spans="2:8" x14ac:dyDescent="0.25">
      <c r="B73" s="2" t="s">
        <v>2389</v>
      </c>
      <c r="C73" s="4">
        <v>7.56</v>
      </c>
      <c r="D73" s="2" t="s">
        <v>134</v>
      </c>
      <c r="E73" s="2" t="s">
        <v>2388</v>
      </c>
      <c r="F73" s="5">
        <v>30</v>
      </c>
      <c r="G73" s="5">
        <v>312.06</v>
      </c>
      <c r="H73" s="5">
        <v>0.4</v>
      </c>
    </row>
    <row r="74" spans="2:8" x14ac:dyDescent="0.25">
      <c r="B74" s="2" t="s">
        <v>476</v>
      </c>
      <c r="C74" s="4">
        <v>8.4</v>
      </c>
      <c r="D74" s="2" t="s">
        <v>134</v>
      </c>
      <c r="E74" s="2" t="s">
        <v>477</v>
      </c>
      <c r="F74" s="5">
        <v>30</v>
      </c>
      <c r="G74" s="5">
        <v>295.29000000000002</v>
      </c>
      <c r="H74" s="5">
        <v>0.38</v>
      </c>
    </row>
    <row r="75" spans="2:8" x14ac:dyDescent="0.25">
      <c r="B75" s="2" t="s">
        <v>2387</v>
      </c>
      <c r="C75" s="4">
        <v>8.4600000000000009</v>
      </c>
      <c r="D75" s="2" t="s">
        <v>134</v>
      </c>
      <c r="E75" s="2" t="s">
        <v>480</v>
      </c>
      <c r="F75" s="5">
        <v>30</v>
      </c>
      <c r="G75" s="5">
        <v>258.95</v>
      </c>
      <c r="H75" s="5">
        <v>0.33</v>
      </c>
    </row>
    <row r="76" spans="2:8" x14ac:dyDescent="0.25">
      <c r="B76" s="2" t="s">
        <v>2386</v>
      </c>
      <c r="C76" s="4">
        <v>7.9</v>
      </c>
      <c r="D76" s="2" t="s">
        <v>134</v>
      </c>
      <c r="E76" s="2" t="s">
        <v>2385</v>
      </c>
      <c r="F76" s="5">
        <v>12</v>
      </c>
      <c r="G76" s="5">
        <v>120.41</v>
      </c>
      <c r="H76" s="5">
        <v>0.16</v>
      </c>
    </row>
    <row r="77" spans="2:8" x14ac:dyDescent="0.25">
      <c r="B77" s="2" t="s">
        <v>2384</v>
      </c>
      <c r="C77" s="4">
        <v>7.56</v>
      </c>
      <c r="D77" s="2" t="s">
        <v>134</v>
      </c>
      <c r="E77" s="2" t="s">
        <v>2383</v>
      </c>
      <c r="F77" s="5">
        <v>10</v>
      </c>
      <c r="G77" s="5">
        <v>103.24</v>
      </c>
      <c r="H77" s="5">
        <v>0.13</v>
      </c>
    </row>
    <row r="78" spans="2:8" x14ac:dyDescent="0.25">
      <c r="B78" s="2" t="s">
        <v>1671</v>
      </c>
      <c r="C78" s="4">
        <v>8.15</v>
      </c>
      <c r="D78" s="2" t="s">
        <v>134</v>
      </c>
      <c r="E78" s="2" t="s">
        <v>1075</v>
      </c>
      <c r="F78" s="5">
        <v>10</v>
      </c>
      <c r="G78" s="5">
        <v>100.58</v>
      </c>
      <c r="H78" s="5">
        <v>0.13</v>
      </c>
    </row>
    <row r="79" spans="2:8" x14ac:dyDescent="0.25">
      <c r="B79" s="2" t="s">
        <v>2382</v>
      </c>
      <c r="C79" s="4">
        <v>7.94</v>
      </c>
      <c r="D79" s="2" t="s">
        <v>134</v>
      </c>
      <c r="E79" s="2" t="s">
        <v>979</v>
      </c>
      <c r="F79" s="5">
        <v>10</v>
      </c>
      <c r="G79" s="5">
        <v>97.62</v>
      </c>
      <c r="H79" s="5">
        <v>0.13</v>
      </c>
    </row>
    <row r="80" spans="2:8" x14ac:dyDescent="0.25">
      <c r="B80" s="2" t="s">
        <v>2381</v>
      </c>
      <c r="C80" s="4">
        <v>7.58</v>
      </c>
      <c r="D80" s="2" t="s">
        <v>134</v>
      </c>
      <c r="E80" s="2" t="s">
        <v>980</v>
      </c>
      <c r="F80" s="5">
        <v>10</v>
      </c>
      <c r="G80" s="5">
        <v>96.29</v>
      </c>
      <c r="H80" s="5">
        <v>0.12</v>
      </c>
    </row>
    <row r="81" spans="2:8" x14ac:dyDescent="0.25">
      <c r="B81" s="3" t="s">
        <v>135</v>
      </c>
      <c r="C81" s="15"/>
      <c r="D81" s="3"/>
      <c r="E81" s="3"/>
      <c r="F81" s="11"/>
      <c r="G81" s="11">
        <f>SUM(G40:G80)</f>
        <v>59879.360000000015</v>
      </c>
      <c r="H81" s="11">
        <f>SUM(H40:H80)</f>
        <v>77.310000000000016</v>
      </c>
    </row>
    <row r="82" spans="2:8" x14ac:dyDescent="0.25">
      <c r="B82" s="3" t="s">
        <v>1399</v>
      </c>
    </row>
    <row r="83" spans="2:8" x14ac:dyDescent="0.25">
      <c r="B83" s="2" t="s">
        <v>1398</v>
      </c>
      <c r="C83" s="4" t="s">
        <v>140</v>
      </c>
      <c r="E83" s="2" t="s">
        <v>1397</v>
      </c>
      <c r="F83" s="5">
        <v>1776.7439999999999</v>
      </c>
      <c r="G83" s="5">
        <v>179.8</v>
      </c>
      <c r="H83" s="5">
        <v>0.23</v>
      </c>
    </row>
    <row r="84" spans="2:8" x14ac:dyDescent="0.25">
      <c r="B84" s="3" t="s">
        <v>1396</v>
      </c>
      <c r="C84" s="15"/>
      <c r="D84" s="3"/>
      <c r="E84" s="3"/>
      <c r="F84" s="11"/>
      <c r="G84" s="11">
        <f>SUM(G82:G83)</f>
        <v>179.8</v>
      </c>
      <c r="H84" s="11">
        <f>SUM(H82:H83)</f>
        <v>0.23</v>
      </c>
    </row>
    <row r="85" spans="2:8" x14ac:dyDescent="0.25">
      <c r="B85" s="3" t="s">
        <v>981</v>
      </c>
      <c r="C85" s="15"/>
      <c r="D85" s="3"/>
      <c r="E85" s="3"/>
      <c r="F85" s="11"/>
      <c r="G85" s="11">
        <v>525</v>
      </c>
      <c r="H85" s="11">
        <v>0.68</v>
      </c>
    </row>
    <row r="86" spans="2:8" x14ac:dyDescent="0.25">
      <c r="B86" s="3" t="s">
        <v>142</v>
      </c>
      <c r="C86" s="15"/>
      <c r="D86" s="3"/>
      <c r="E86" s="3"/>
      <c r="F86" s="11"/>
      <c r="G86" s="11">
        <v>75772.36</v>
      </c>
      <c r="H86" s="11">
        <v>97.85</v>
      </c>
    </row>
    <row r="87" spans="2:8" x14ac:dyDescent="0.25">
      <c r="B87" s="3" t="s">
        <v>143</v>
      </c>
      <c r="C87" s="15"/>
      <c r="D87" s="3"/>
      <c r="E87" s="3"/>
      <c r="F87" s="11"/>
      <c r="G87" s="11">
        <v>1663.7325816399971</v>
      </c>
      <c r="H87" s="11">
        <v>2.1500000000000057</v>
      </c>
    </row>
    <row r="88" spans="2:8" x14ac:dyDescent="0.25">
      <c r="B88" s="3" t="s">
        <v>144</v>
      </c>
      <c r="C88" s="15"/>
      <c r="D88" s="3"/>
      <c r="E88" s="3"/>
      <c r="F88" s="11"/>
      <c r="G88" s="11">
        <v>77436.092581639998</v>
      </c>
      <c r="H88" s="11">
        <v>100</v>
      </c>
    </row>
    <row r="89" spans="2:8" x14ac:dyDescent="0.25">
      <c r="B89" s="2" t="s">
        <v>145</v>
      </c>
    </row>
    <row r="90" spans="2:8" x14ac:dyDescent="0.25">
      <c r="B90" s="2" t="s">
        <v>146</v>
      </c>
    </row>
    <row r="91" spans="2:8" x14ac:dyDescent="0.25">
      <c r="B91" s="2" t="s">
        <v>147</v>
      </c>
      <c r="C91" s="4" t="s">
        <v>1395</v>
      </c>
    </row>
    <row r="92" spans="2:8" x14ac:dyDescent="0.25">
      <c r="B92" s="3"/>
    </row>
    <row r="93" spans="2:8" ht="30" x14ac:dyDescent="0.25">
      <c r="B93" s="29" t="s">
        <v>1394</v>
      </c>
      <c r="C93" s="4" t="s">
        <v>149</v>
      </c>
    </row>
    <row r="94" spans="2:8" x14ac:dyDescent="0.25">
      <c r="B94" s="3"/>
    </row>
    <row r="95" spans="2:8" x14ac:dyDescent="0.25">
      <c r="B95" s="3" t="s">
        <v>150</v>
      </c>
      <c r="C95" s="4" t="s">
        <v>149</v>
      </c>
    </row>
    <row r="96" spans="2:8" x14ac:dyDescent="0.25">
      <c r="B96" s="3" t="s">
        <v>151</v>
      </c>
      <c r="C96" s="4" t="s">
        <v>152</v>
      </c>
    </row>
    <row r="97" spans="2:3" x14ac:dyDescent="0.25">
      <c r="B97" s="3" t="s">
        <v>2380</v>
      </c>
      <c r="C97" s="15"/>
    </row>
    <row r="98" spans="2:3" x14ac:dyDescent="0.25">
      <c r="B98" s="3" t="s">
        <v>2379</v>
      </c>
      <c r="C98" s="15"/>
    </row>
    <row r="99" spans="2:3" x14ac:dyDescent="0.25">
      <c r="B99" s="3" t="s">
        <v>2378</v>
      </c>
      <c r="C99" s="15"/>
    </row>
    <row r="100" spans="2:3" x14ac:dyDescent="0.25">
      <c r="B100" s="3" t="s">
        <v>2377</v>
      </c>
      <c r="C100" s="15"/>
    </row>
    <row r="101" spans="2:3" x14ac:dyDescent="0.25">
      <c r="B101" s="3" t="s">
        <v>2376</v>
      </c>
      <c r="C101" s="15"/>
    </row>
    <row r="102" spans="2:3" x14ac:dyDescent="0.25">
      <c r="B102" s="3" t="s">
        <v>2375</v>
      </c>
      <c r="C102" s="15"/>
    </row>
    <row r="103" spans="2:3" x14ac:dyDescent="0.25">
      <c r="B103" s="3" t="s">
        <v>2374</v>
      </c>
      <c r="C103" s="15"/>
    </row>
    <row r="104" spans="2:3" x14ac:dyDescent="0.25">
      <c r="B104" s="3" t="s">
        <v>2373</v>
      </c>
      <c r="C104" s="15"/>
    </row>
    <row r="105" spans="2:3" x14ac:dyDescent="0.25">
      <c r="B105" s="3" t="s">
        <v>2372</v>
      </c>
      <c r="C105" s="15"/>
    </row>
    <row r="106" spans="2:3" x14ac:dyDescent="0.25">
      <c r="B106" s="3" t="s">
        <v>2371</v>
      </c>
      <c r="C106" s="15"/>
    </row>
    <row r="107" spans="2:3" x14ac:dyDescent="0.25">
      <c r="B107" s="3" t="s">
        <v>2370</v>
      </c>
      <c r="C107" s="15"/>
    </row>
    <row r="108" spans="2:3" x14ac:dyDescent="0.25">
      <c r="B108" s="3" t="s">
        <v>2369</v>
      </c>
      <c r="C108" s="15"/>
    </row>
    <row r="109" spans="2:3" x14ac:dyDescent="0.25">
      <c r="B109" s="3" t="s">
        <v>2368</v>
      </c>
      <c r="C109" s="15"/>
    </row>
    <row r="110" spans="2:3" x14ac:dyDescent="0.25">
      <c r="B110" s="3" t="s">
        <v>2367</v>
      </c>
      <c r="C110" s="15"/>
    </row>
    <row r="111" spans="2:3" x14ac:dyDescent="0.25">
      <c r="B111" s="3" t="s">
        <v>2366</v>
      </c>
      <c r="C111" s="15"/>
    </row>
    <row r="112" spans="2:3" x14ac:dyDescent="0.25">
      <c r="B112" s="3" t="s">
        <v>2365</v>
      </c>
      <c r="C112" s="15"/>
    </row>
    <row r="113" spans="2:8" x14ac:dyDescent="0.25">
      <c r="B113" s="3" t="s">
        <v>2364</v>
      </c>
      <c r="C113" s="15"/>
    </row>
    <row r="114" spans="2:8" x14ac:dyDescent="0.25">
      <c r="B114" s="2" t="s">
        <v>153</v>
      </c>
    </row>
    <row r="116" spans="2:8" x14ac:dyDescent="0.25">
      <c r="B116" s="105"/>
      <c r="C116" s="6" t="s">
        <v>1383</v>
      </c>
    </row>
    <row r="117" spans="2:8" x14ac:dyDescent="0.25">
      <c r="B117" s="105" t="s">
        <v>1382</v>
      </c>
      <c r="C117" s="8" t="s">
        <v>8</v>
      </c>
    </row>
    <row r="118" spans="2:8" x14ac:dyDescent="0.25">
      <c r="B118" s="105" t="s">
        <v>1381</v>
      </c>
      <c r="C118" s="6"/>
    </row>
    <row r="119" spans="2:8" x14ac:dyDescent="0.25">
      <c r="B119" s="105"/>
      <c r="C119" s="6"/>
    </row>
    <row r="120" spans="2:8" x14ac:dyDescent="0.25">
      <c r="B120" s="105" t="s">
        <v>1380</v>
      </c>
      <c r="C120" s="27">
        <v>8.0399999999999999E-2</v>
      </c>
    </row>
    <row r="121" spans="2:8" x14ac:dyDescent="0.25">
      <c r="B121" s="105"/>
      <c r="C121" s="6"/>
    </row>
    <row r="122" spans="2:8" x14ac:dyDescent="0.25">
      <c r="B122" s="105" t="s">
        <v>1379</v>
      </c>
      <c r="C122" s="6" t="s">
        <v>2363</v>
      </c>
    </row>
    <row r="123" spans="2:8" x14ac:dyDescent="0.25">
      <c r="B123" s="105" t="s">
        <v>1378</v>
      </c>
      <c r="C123" s="6" t="s">
        <v>2362</v>
      </c>
    </row>
    <row r="124" spans="2:8" x14ac:dyDescent="0.25">
      <c r="B124" s="105"/>
      <c r="C124" s="6"/>
    </row>
    <row r="125" spans="2:8" x14ac:dyDescent="0.25">
      <c r="B125" s="105" t="s">
        <v>1376</v>
      </c>
      <c r="C125" s="6" t="s">
        <v>148</v>
      </c>
    </row>
    <row r="126" spans="2:8" x14ac:dyDescent="0.25">
      <c r="B126" s="217" t="s">
        <v>1375</v>
      </c>
      <c r="C126" s="217"/>
    </row>
    <row r="127" spans="2:8" x14ac:dyDescent="0.25">
      <c r="C127" s="2"/>
    </row>
    <row r="128" spans="2:8" s="24" customFormat="1" x14ac:dyDescent="0.25">
      <c r="B128" s="220" t="s">
        <v>1594</v>
      </c>
      <c r="C128" s="220"/>
      <c r="D128" s="220"/>
      <c r="E128" s="220"/>
      <c r="F128" s="220"/>
      <c r="G128" s="25"/>
      <c r="H128" s="25"/>
    </row>
    <row r="130" spans="2:7" x14ac:dyDescent="0.25">
      <c r="B130" s="105" t="s">
        <v>154</v>
      </c>
      <c r="C130" s="6"/>
      <c r="D130" s="105"/>
    </row>
    <row r="131" spans="2:7" ht="30" x14ac:dyDescent="0.25">
      <c r="B131" s="7" t="s">
        <v>155</v>
      </c>
      <c r="C131" s="8" t="s">
        <v>156</v>
      </c>
      <c r="D131" s="7" t="s">
        <v>157</v>
      </c>
    </row>
    <row r="132" spans="2:7" x14ac:dyDescent="0.25">
      <c r="B132" s="105" t="s">
        <v>149</v>
      </c>
      <c r="C132" s="6" t="s">
        <v>149</v>
      </c>
      <c r="D132" s="105" t="s">
        <v>149</v>
      </c>
    </row>
    <row r="134" spans="2:7" x14ac:dyDescent="0.25">
      <c r="B134" s="13" t="s">
        <v>158</v>
      </c>
      <c r="C134" s="23">
        <v>45322</v>
      </c>
      <c r="D134" s="105"/>
      <c r="E134" s="16"/>
      <c r="F134" s="22"/>
    </row>
    <row r="135" spans="2:7" x14ac:dyDescent="0.25">
      <c r="B135" s="13" t="s">
        <v>159</v>
      </c>
      <c r="C135" s="14" t="s">
        <v>160</v>
      </c>
      <c r="D135" s="13" t="s">
        <v>161</v>
      </c>
      <c r="E135" s="17" t="s">
        <v>162</v>
      </c>
      <c r="F135" s="12" t="s">
        <v>163</v>
      </c>
      <c r="G135" s="11"/>
    </row>
    <row r="136" spans="2:7" x14ac:dyDescent="0.25">
      <c r="B136" s="20" t="s">
        <v>149</v>
      </c>
      <c r="C136" s="21" t="s">
        <v>149</v>
      </c>
      <c r="D136" s="20" t="s">
        <v>149</v>
      </c>
      <c r="E136" s="19" t="s">
        <v>149</v>
      </c>
      <c r="F136" s="18" t="s">
        <v>149</v>
      </c>
    </row>
    <row r="139" spans="2:7" x14ac:dyDescent="0.25">
      <c r="B139" s="3" t="s">
        <v>164</v>
      </c>
    </row>
    <row r="140" spans="2:7" x14ac:dyDescent="0.25">
      <c r="B140" s="3"/>
    </row>
    <row r="141" spans="2:7" x14ac:dyDescent="0.25">
      <c r="B141" s="3" t="s">
        <v>165</v>
      </c>
    </row>
    <row r="142" spans="2:7" x14ac:dyDescent="0.25">
      <c r="B142" s="13" t="s">
        <v>166</v>
      </c>
      <c r="C142" s="14" t="s">
        <v>167</v>
      </c>
      <c r="D142" s="3"/>
    </row>
    <row r="143" spans="2:7" x14ac:dyDescent="0.25">
      <c r="B143" s="105" t="s">
        <v>149</v>
      </c>
      <c r="C143" s="6" t="s">
        <v>149</v>
      </c>
    </row>
    <row r="145" spans="2:7" x14ac:dyDescent="0.25">
      <c r="B145" s="13" t="s">
        <v>168</v>
      </c>
      <c r="C145" s="14" t="s">
        <v>167</v>
      </c>
    </row>
    <row r="146" spans="2:7" x14ac:dyDescent="0.25">
      <c r="B146" s="105" t="s">
        <v>149</v>
      </c>
      <c r="C146" s="6" t="s">
        <v>149</v>
      </c>
    </row>
    <row r="148" spans="2:7" x14ac:dyDescent="0.25">
      <c r="B148" s="13" t="s">
        <v>149</v>
      </c>
      <c r="C148" s="14" t="s">
        <v>149</v>
      </c>
    </row>
    <row r="149" spans="2:7" x14ac:dyDescent="0.25">
      <c r="B149" s="105" t="s">
        <v>149</v>
      </c>
      <c r="C149" s="6" t="s">
        <v>149</v>
      </c>
    </row>
    <row r="151" spans="2:7" x14ac:dyDescent="0.25">
      <c r="B151" s="17" t="s">
        <v>169</v>
      </c>
      <c r="C151" s="14" t="s">
        <v>170</v>
      </c>
    </row>
    <row r="152" spans="2:7" x14ac:dyDescent="0.25">
      <c r="B152" s="16" t="s">
        <v>149</v>
      </c>
      <c r="C152" s="6" t="s">
        <v>149</v>
      </c>
    </row>
    <row r="154" spans="2:7" x14ac:dyDescent="0.25">
      <c r="B154" s="13" t="s">
        <v>171</v>
      </c>
      <c r="C154" s="14" t="s">
        <v>149</v>
      </c>
    </row>
    <row r="156" spans="2:7" x14ac:dyDescent="0.25">
      <c r="B156" s="13" t="s">
        <v>172</v>
      </c>
      <c r="C156" s="23">
        <v>45322</v>
      </c>
      <c r="D156" s="105"/>
      <c r="E156" s="16"/>
      <c r="F156" s="22"/>
    </row>
    <row r="157" spans="2:7" x14ac:dyDescent="0.25">
      <c r="B157" s="13" t="s">
        <v>159</v>
      </c>
      <c r="C157" s="14" t="s">
        <v>160</v>
      </c>
      <c r="D157" s="13" t="s">
        <v>161</v>
      </c>
      <c r="E157" s="17" t="s">
        <v>162</v>
      </c>
      <c r="F157" s="12" t="s">
        <v>163</v>
      </c>
      <c r="G157" s="11"/>
    </row>
    <row r="158" spans="2:7" x14ac:dyDescent="0.25">
      <c r="B158" s="20" t="s">
        <v>149</v>
      </c>
      <c r="C158" s="21" t="s">
        <v>149</v>
      </c>
      <c r="D158" s="20" t="s">
        <v>149</v>
      </c>
      <c r="E158" s="19" t="s">
        <v>149</v>
      </c>
      <c r="F158" s="18" t="s">
        <v>149</v>
      </c>
    </row>
    <row r="159" spans="2:7" x14ac:dyDescent="0.25">
      <c r="B159" s="3" t="s">
        <v>164</v>
      </c>
    </row>
    <row r="160" spans="2:7" x14ac:dyDescent="0.25">
      <c r="B160" s="3"/>
    </row>
    <row r="161" spans="2:4" x14ac:dyDescent="0.25">
      <c r="B161" s="3" t="s">
        <v>165</v>
      </c>
    </row>
    <row r="162" spans="2:4" x14ac:dyDescent="0.25">
      <c r="B162" s="13" t="s">
        <v>166</v>
      </c>
      <c r="C162" s="14" t="s">
        <v>167</v>
      </c>
      <c r="D162" s="3"/>
    </row>
    <row r="163" spans="2:4" x14ac:dyDescent="0.25">
      <c r="B163" s="105" t="s">
        <v>149</v>
      </c>
      <c r="C163" s="6" t="s">
        <v>149</v>
      </c>
    </row>
    <row r="165" spans="2:4" x14ac:dyDescent="0.25">
      <c r="B165" s="13" t="s">
        <v>168</v>
      </c>
      <c r="C165" s="14" t="s">
        <v>167</v>
      </c>
    </row>
    <row r="166" spans="2:4" x14ac:dyDescent="0.25">
      <c r="B166" s="105" t="s">
        <v>149</v>
      </c>
      <c r="C166" s="6" t="s">
        <v>149</v>
      </c>
    </row>
    <row r="168" spans="2:4" x14ac:dyDescent="0.25">
      <c r="B168" s="13" t="s">
        <v>149</v>
      </c>
      <c r="C168" s="14" t="s">
        <v>149</v>
      </c>
    </row>
    <row r="169" spans="2:4" x14ac:dyDescent="0.25">
      <c r="B169" s="105" t="s">
        <v>149</v>
      </c>
      <c r="C169" s="6" t="s">
        <v>149</v>
      </c>
    </row>
    <row r="171" spans="2:4" x14ac:dyDescent="0.25">
      <c r="B171" s="17" t="s">
        <v>169</v>
      </c>
      <c r="C171" s="14" t="s">
        <v>170</v>
      </c>
    </row>
    <row r="172" spans="2:4" x14ac:dyDescent="0.25">
      <c r="B172" s="16" t="s">
        <v>149</v>
      </c>
      <c r="C172" s="6" t="s">
        <v>149</v>
      </c>
    </row>
    <row r="174" spans="2:4" x14ac:dyDescent="0.25">
      <c r="B174" s="13" t="s">
        <v>171</v>
      </c>
      <c r="C174" s="14" t="s">
        <v>149</v>
      </c>
    </row>
    <row r="177" spans="2:80" x14ac:dyDescent="0.25">
      <c r="B177" s="3" t="s">
        <v>173</v>
      </c>
    </row>
    <row r="179" spans="2:80" x14ac:dyDescent="0.25">
      <c r="B179" s="13" t="s">
        <v>159</v>
      </c>
      <c r="C179" s="14" t="s">
        <v>174</v>
      </c>
      <c r="D179" s="13" t="s">
        <v>175</v>
      </c>
      <c r="E179" s="13" t="s">
        <v>176</v>
      </c>
      <c r="F179" s="11"/>
    </row>
    <row r="180" spans="2:80" x14ac:dyDescent="0.25">
      <c r="B180" s="105" t="s">
        <v>149</v>
      </c>
      <c r="C180" s="6" t="s">
        <v>149</v>
      </c>
      <c r="D180" s="105" t="s">
        <v>149</v>
      </c>
      <c r="E180" s="105" t="s">
        <v>149</v>
      </c>
    </row>
    <row r="183" spans="2:80" x14ac:dyDescent="0.25">
      <c r="B183" s="3" t="s">
        <v>177</v>
      </c>
      <c r="C183" s="15" t="s">
        <v>149</v>
      </c>
      <c r="D183" s="3"/>
      <c r="E183" s="3"/>
      <c r="F183" s="11"/>
      <c r="G183" s="11"/>
      <c r="H183" s="11"/>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row>
    <row r="185" spans="2:80" x14ac:dyDescent="0.25">
      <c r="B185" s="3" t="s">
        <v>178</v>
      </c>
    </row>
    <row r="187" spans="2:80" x14ac:dyDescent="0.25">
      <c r="B187" s="13" t="s">
        <v>179</v>
      </c>
      <c r="C187" s="14" t="s">
        <v>167</v>
      </c>
      <c r="D187" s="3"/>
    </row>
    <row r="188" spans="2:80" x14ac:dyDescent="0.25">
      <c r="B188" s="105" t="s">
        <v>149</v>
      </c>
      <c r="C188" s="6" t="s">
        <v>149</v>
      </c>
    </row>
    <row r="191" spans="2:80" x14ac:dyDescent="0.25">
      <c r="B191" s="13" t="s">
        <v>180</v>
      </c>
      <c r="C191" s="14" t="s">
        <v>181</v>
      </c>
      <c r="D191" s="3"/>
    </row>
    <row r="192" spans="2:80" x14ac:dyDescent="0.25">
      <c r="B192" s="105" t="s">
        <v>149</v>
      </c>
      <c r="C192" s="6" t="s">
        <v>149</v>
      </c>
    </row>
    <row r="195" spans="2:80" x14ac:dyDescent="0.25">
      <c r="B195" s="3" t="s">
        <v>182</v>
      </c>
    </row>
    <row r="198" spans="2:80" x14ac:dyDescent="0.25">
      <c r="B198" s="3" t="s">
        <v>183</v>
      </c>
    </row>
    <row r="200" spans="2:80" x14ac:dyDescent="0.25">
      <c r="B200" s="13" t="s">
        <v>159</v>
      </c>
      <c r="C200" s="14" t="s">
        <v>184</v>
      </c>
      <c r="D200" s="13" t="s">
        <v>174</v>
      </c>
      <c r="E200" s="13" t="s">
        <v>175</v>
      </c>
      <c r="F200" s="12" t="s">
        <v>176</v>
      </c>
      <c r="G200" s="11"/>
    </row>
    <row r="201" spans="2:80" x14ac:dyDescent="0.25">
      <c r="B201" s="105" t="s">
        <v>149</v>
      </c>
      <c r="C201" s="6" t="s">
        <v>149</v>
      </c>
      <c r="D201" s="105" t="s">
        <v>149</v>
      </c>
      <c r="E201" s="105" t="s">
        <v>149</v>
      </c>
      <c r="F201" s="10" t="s">
        <v>149</v>
      </c>
    </row>
    <row r="204" spans="2:80" x14ac:dyDescent="0.25">
      <c r="B204" s="3" t="s">
        <v>177</v>
      </c>
      <c r="C204" s="15" t="s">
        <v>149</v>
      </c>
      <c r="D204" s="3"/>
      <c r="E204" s="3"/>
      <c r="F204" s="11"/>
      <c r="G204" s="11"/>
      <c r="H204" s="11"/>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row>
    <row r="206" spans="2:80" x14ac:dyDescent="0.25">
      <c r="B206" s="3" t="s">
        <v>178</v>
      </c>
    </row>
    <row r="208" spans="2:80" x14ac:dyDescent="0.25">
      <c r="B208" s="13" t="s">
        <v>179</v>
      </c>
      <c r="C208" s="14" t="s">
        <v>167</v>
      </c>
      <c r="D208" s="3"/>
    </row>
    <row r="209" spans="1:8" x14ac:dyDescent="0.25">
      <c r="B209" s="105" t="s">
        <v>149</v>
      </c>
      <c r="C209" s="6" t="s">
        <v>149</v>
      </c>
    </row>
    <row r="212" spans="1:8" x14ac:dyDescent="0.25">
      <c r="B212" s="13" t="s">
        <v>180</v>
      </c>
      <c r="C212" s="14" t="s">
        <v>181</v>
      </c>
      <c r="D212" s="3"/>
    </row>
    <row r="213" spans="1:8" x14ac:dyDescent="0.25">
      <c r="B213" s="105" t="s">
        <v>149</v>
      </c>
      <c r="C213" s="6" t="s">
        <v>149</v>
      </c>
    </row>
    <row r="216" spans="1:8" x14ac:dyDescent="0.25">
      <c r="B216" s="3" t="s">
        <v>182</v>
      </c>
    </row>
    <row r="219" spans="1:8" x14ac:dyDescent="0.25">
      <c r="B219" s="3" t="s">
        <v>185</v>
      </c>
    </row>
    <row r="220" spans="1:8" x14ac:dyDescent="0.25">
      <c r="B220" s="13" t="s">
        <v>159</v>
      </c>
      <c r="C220" s="14" t="s">
        <v>186</v>
      </c>
      <c r="D220" s="13" t="s">
        <v>187</v>
      </c>
      <c r="E220" s="13" t="s">
        <v>188</v>
      </c>
      <c r="F220" s="12" t="s">
        <v>189</v>
      </c>
      <c r="G220" s="11"/>
    </row>
    <row r="221" spans="1:8" x14ac:dyDescent="0.25">
      <c r="B221" s="105" t="s">
        <v>149</v>
      </c>
      <c r="C221" s="6" t="s">
        <v>149</v>
      </c>
      <c r="D221" s="105" t="s">
        <v>149</v>
      </c>
      <c r="E221" s="105" t="s">
        <v>149</v>
      </c>
      <c r="F221" s="10" t="s">
        <v>149</v>
      </c>
    </row>
    <row r="222" spans="1:8" x14ac:dyDescent="0.25">
      <c r="B222" s="2" t="s">
        <v>190</v>
      </c>
    </row>
    <row r="224" spans="1:8" s="24" customFormat="1" x14ac:dyDescent="0.25">
      <c r="A224" s="40" t="s">
        <v>0</v>
      </c>
      <c r="B224" s="222" t="s">
        <v>2361</v>
      </c>
      <c r="C224" s="222"/>
      <c r="D224" s="222"/>
      <c r="E224" s="222"/>
      <c r="F224" s="25"/>
      <c r="G224" s="25"/>
      <c r="H224" s="25"/>
    </row>
    <row r="225" spans="1:256" s="24" customFormat="1" x14ac:dyDescent="0.25">
      <c r="C225" s="46"/>
      <c r="F225" s="25"/>
      <c r="G225" s="25"/>
      <c r="H225" s="25"/>
    </row>
    <row r="226" spans="1:256" s="24" customFormat="1" x14ac:dyDescent="0.25">
      <c r="C226" s="46"/>
      <c r="F226" s="25"/>
      <c r="G226" s="25"/>
      <c r="H226" s="25"/>
    </row>
    <row r="227" spans="1:256" s="24" customFormat="1" x14ac:dyDescent="0.25">
      <c r="C227" s="46"/>
      <c r="F227" s="25"/>
      <c r="G227" s="25"/>
      <c r="H227" s="25"/>
    </row>
    <row r="228" spans="1:256" s="24" customFormat="1" x14ac:dyDescent="0.25">
      <c r="B228" s="24" t="s">
        <v>1827</v>
      </c>
      <c r="C228" s="46"/>
      <c r="F228" s="25"/>
      <c r="G228" s="25"/>
      <c r="H228" s="25"/>
    </row>
    <row r="229" spans="1:256" s="24" customFormat="1" x14ac:dyDescent="0.25">
      <c r="C229" s="46"/>
      <c r="F229" s="25"/>
      <c r="G229" s="25"/>
      <c r="H229" s="25"/>
    </row>
    <row r="230" spans="1:256" s="24" customFormat="1" x14ac:dyDescent="0.25">
      <c r="B230" s="66" t="s">
        <v>120</v>
      </c>
      <c r="C230" s="67" t="s">
        <v>121</v>
      </c>
      <c r="D230" s="66" t="s">
        <v>122</v>
      </c>
      <c r="E230" s="66" t="s">
        <v>123</v>
      </c>
      <c r="F230" s="65" t="s">
        <v>124</v>
      </c>
      <c r="G230" s="65" t="s">
        <v>125</v>
      </c>
      <c r="H230" s="65" t="s">
        <v>126</v>
      </c>
    </row>
    <row r="231" spans="1:256" s="24" customFormat="1" x14ac:dyDescent="0.25">
      <c r="B231" s="59"/>
      <c r="C231" s="64"/>
      <c r="D231" s="59"/>
      <c r="E231" s="59"/>
      <c r="F231" s="63"/>
      <c r="G231" s="63"/>
      <c r="H231" s="63"/>
    </row>
    <row r="232" spans="1:256" s="24" customFormat="1" x14ac:dyDescent="0.25">
      <c r="B232" s="28" t="s">
        <v>1702</v>
      </c>
      <c r="C232" s="64"/>
      <c r="D232" s="59"/>
      <c r="E232" s="59"/>
      <c r="F232" s="63"/>
      <c r="G232" s="63"/>
      <c r="H232" s="63"/>
    </row>
    <row r="233" spans="1:256" s="24" customFormat="1" x14ac:dyDescent="0.25">
      <c r="B233" s="59"/>
      <c r="C233" s="64"/>
      <c r="D233" s="59"/>
      <c r="E233" s="59"/>
      <c r="F233" s="63"/>
      <c r="G233" s="63"/>
      <c r="H233" s="63"/>
    </row>
    <row r="234" spans="1:256" s="24" customFormat="1" x14ac:dyDescent="0.25">
      <c r="A234" s="52"/>
      <c r="B234" s="59" t="s">
        <v>1701</v>
      </c>
      <c r="C234" s="62"/>
      <c r="D234" s="52"/>
      <c r="E234" s="52"/>
      <c r="F234" s="53"/>
      <c r="G234" s="53"/>
      <c r="H234" s="53"/>
      <c r="I234" s="52"/>
      <c r="J234" s="52"/>
      <c r="K234" s="52"/>
      <c r="L234" s="52"/>
      <c r="M234" s="52"/>
      <c r="N234" s="52"/>
      <c r="O234" s="52"/>
      <c r="P234" s="52"/>
      <c r="Q234" s="52"/>
      <c r="R234" s="52"/>
      <c r="S234" s="52"/>
      <c r="T234" s="52"/>
      <c r="U234" s="52"/>
      <c r="V234" s="52"/>
      <c r="W234" s="52"/>
      <c r="X234" s="52"/>
      <c r="Y234" s="52"/>
      <c r="Z234" s="52"/>
      <c r="AA234" s="52"/>
      <c r="AB234" s="52"/>
      <c r="AC234" s="52"/>
      <c r="AD234" s="52"/>
      <c r="AE234" s="52"/>
      <c r="AF234" s="52"/>
      <c r="AG234" s="52"/>
      <c r="AH234" s="52"/>
      <c r="AI234" s="52"/>
      <c r="AJ234" s="52"/>
      <c r="AK234" s="52"/>
      <c r="AL234" s="52"/>
      <c r="AM234" s="52"/>
      <c r="AN234" s="52"/>
      <c r="AO234" s="52"/>
      <c r="AP234" s="52"/>
      <c r="AQ234" s="52"/>
      <c r="AR234" s="52"/>
      <c r="AS234" s="52"/>
      <c r="AT234" s="52"/>
      <c r="AU234" s="52"/>
      <c r="AV234" s="52"/>
      <c r="AW234" s="52"/>
      <c r="AX234" s="52"/>
      <c r="AY234" s="52"/>
      <c r="AZ234" s="52"/>
      <c r="BA234" s="52"/>
      <c r="BB234" s="52"/>
      <c r="BC234" s="52"/>
      <c r="BD234" s="52"/>
      <c r="BE234" s="52"/>
      <c r="BF234" s="52"/>
      <c r="BG234" s="52"/>
      <c r="BH234" s="52"/>
      <c r="BI234" s="52"/>
      <c r="BJ234" s="52"/>
      <c r="BK234" s="52"/>
      <c r="BL234" s="52"/>
      <c r="BM234" s="52"/>
      <c r="BN234" s="52"/>
      <c r="BO234" s="52"/>
      <c r="BP234" s="52"/>
      <c r="BQ234" s="52"/>
      <c r="BR234" s="52"/>
      <c r="BS234" s="52"/>
      <c r="BT234" s="52"/>
      <c r="BU234" s="52"/>
      <c r="BV234" s="52"/>
      <c r="BW234" s="52"/>
      <c r="BX234" s="52"/>
      <c r="BY234" s="52"/>
      <c r="BZ234" s="52"/>
      <c r="CA234" s="52"/>
      <c r="CB234" s="52"/>
      <c r="CC234" s="52"/>
      <c r="CD234" s="52"/>
      <c r="CE234" s="52"/>
      <c r="CF234" s="52"/>
      <c r="CG234" s="52"/>
      <c r="CH234" s="52"/>
      <c r="CI234" s="52"/>
      <c r="CJ234" s="52"/>
      <c r="CK234" s="52"/>
      <c r="CL234" s="52"/>
      <c r="CM234" s="52"/>
      <c r="CN234" s="52"/>
      <c r="CO234" s="52"/>
      <c r="CP234" s="52"/>
      <c r="CQ234" s="52"/>
      <c r="CR234" s="52"/>
      <c r="CS234" s="52"/>
      <c r="CT234" s="52"/>
      <c r="CU234" s="52"/>
      <c r="CV234" s="52"/>
      <c r="CW234" s="52"/>
      <c r="CX234" s="52"/>
      <c r="CY234" s="52"/>
      <c r="CZ234" s="52"/>
      <c r="DA234" s="52"/>
      <c r="DB234" s="52"/>
      <c r="DC234" s="52"/>
      <c r="DD234" s="52"/>
      <c r="DE234" s="52"/>
      <c r="DF234" s="52"/>
      <c r="DG234" s="52"/>
      <c r="DH234" s="52"/>
      <c r="DI234" s="52"/>
      <c r="DJ234" s="52"/>
      <c r="DK234" s="52"/>
      <c r="DL234" s="52"/>
      <c r="DM234" s="52"/>
      <c r="DN234" s="52"/>
      <c r="DO234" s="52"/>
      <c r="DP234" s="52"/>
      <c r="DQ234" s="52"/>
      <c r="DR234" s="52"/>
      <c r="DS234" s="52"/>
      <c r="DT234" s="52"/>
      <c r="DU234" s="52"/>
      <c r="DV234" s="52"/>
      <c r="DW234" s="52"/>
      <c r="DX234" s="52"/>
      <c r="DY234" s="52"/>
      <c r="DZ234" s="52"/>
      <c r="EA234" s="52"/>
      <c r="EB234" s="52"/>
      <c r="EC234" s="52"/>
      <c r="ED234" s="52"/>
      <c r="EE234" s="52"/>
      <c r="EF234" s="52"/>
      <c r="EG234" s="52"/>
      <c r="EH234" s="52"/>
      <c r="EI234" s="52"/>
      <c r="EJ234" s="52"/>
      <c r="EK234" s="52"/>
      <c r="EL234" s="52"/>
      <c r="EM234" s="52"/>
      <c r="EN234" s="52"/>
      <c r="EO234" s="52"/>
      <c r="EP234" s="52"/>
      <c r="EQ234" s="52"/>
      <c r="ER234" s="52"/>
      <c r="ES234" s="52"/>
      <c r="ET234" s="52"/>
      <c r="EU234" s="52"/>
      <c r="EV234" s="52"/>
      <c r="EW234" s="52"/>
      <c r="EX234" s="52"/>
      <c r="EY234" s="52"/>
      <c r="EZ234" s="52"/>
      <c r="FA234" s="52"/>
      <c r="FB234" s="52"/>
      <c r="FC234" s="52"/>
      <c r="FD234" s="52"/>
      <c r="FE234" s="52"/>
      <c r="FF234" s="52"/>
      <c r="FG234" s="52"/>
      <c r="FH234" s="52"/>
      <c r="FI234" s="52"/>
      <c r="FJ234" s="52"/>
      <c r="FK234" s="52"/>
      <c r="FL234" s="52"/>
      <c r="FM234" s="52"/>
      <c r="FN234" s="52"/>
      <c r="FO234" s="52"/>
      <c r="FP234" s="52"/>
      <c r="FQ234" s="52"/>
      <c r="FR234" s="52"/>
      <c r="FS234" s="52"/>
      <c r="FT234" s="52"/>
      <c r="FU234" s="52"/>
      <c r="FV234" s="52"/>
      <c r="FW234" s="52"/>
      <c r="FX234" s="52"/>
      <c r="FY234" s="52"/>
      <c r="FZ234" s="52"/>
      <c r="GA234" s="52"/>
      <c r="GB234" s="52"/>
      <c r="GC234" s="52"/>
      <c r="GD234" s="52"/>
      <c r="GE234" s="52"/>
      <c r="GF234" s="52"/>
      <c r="GG234" s="52"/>
      <c r="GH234" s="52"/>
      <c r="GI234" s="52"/>
      <c r="GJ234" s="52"/>
      <c r="GK234" s="52"/>
      <c r="GL234" s="52"/>
      <c r="GM234" s="52"/>
      <c r="GN234" s="52"/>
      <c r="GO234" s="52"/>
      <c r="GP234" s="52"/>
      <c r="GQ234" s="52"/>
      <c r="GR234" s="52"/>
      <c r="GS234" s="52"/>
      <c r="GT234" s="52"/>
      <c r="GU234" s="52"/>
      <c r="GV234" s="52"/>
      <c r="GW234" s="52"/>
      <c r="GX234" s="52"/>
      <c r="GY234" s="52"/>
      <c r="GZ234" s="52"/>
      <c r="HA234" s="52"/>
      <c r="HB234" s="52"/>
      <c r="HC234" s="52"/>
      <c r="HD234" s="52"/>
      <c r="HE234" s="52"/>
      <c r="HF234" s="52"/>
      <c r="HG234" s="52"/>
      <c r="HH234" s="52"/>
      <c r="HI234" s="52"/>
      <c r="HJ234" s="52"/>
      <c r="HK234" s="52"/>
      <c r="HL234" s="52"/>
      <c r="HM234" s="52"/>
      <c r="HN234" s="52"/>
      <c r="HO234" s="52"/>
      <c r="HP234" s="52"/>
      <c r="HQ234" s="52"/>
      <c r="HR234" s="52"/>
      <c r="HS234" s="52"/>
      <c r="HT234" s="52"/>
      <c r="HU234" s="52"/>
      <c r="HV234" s="52"/>
      <c r="HW234" s="52"/>
      <c r="HX234" s="52"/>
      <c r="HY234" s="52"/>
      <c r="HZ234" s="52"/>
      <c r="IA234" s="52"/>
      <c r="IB234" s="52"/>
      <c r="IC234" s="52"/>
      <c r="ID234" s="52"/>
      <c r="IE234" s="52"/>
      <c r="IF234" s="52"/>
      <c r="IG234" s="52"/>
      <c r="IH234" s="52"/>
      <c r="II234" s="52"/>
      <c r="IJ234" s="52"/>
      <c r="IK234" s="52"/>
      <c r="IL234" s="52"/>
      <c r="IM234" s="52"/>
      <c r="IN234" s="52"/>
      <c r="IO234" s="52"/>
      <c r="IP234" s="52"/>
      <c r="IQ234" s="52"/>
      <c r="IR234" s="52"/>
      <c r="IS234" s="52"/>
      <c r="IT234" s="52"/>
      <c r="IU234" s="52"/>
      <c r="IV234" s="52"/>
    </row>
    <row r="235" spans="1:256" s="24" customFormat="1" x14ac:dyDescent="0.25">
      <c r="A235" s="52"/>
      <c r="C235" s="62"/>
      <c r="D235" s="52"/>
      <c r="E235" s="52"/>
      <c r="F235" s="53"/>
      <c r="G235" s="53"/>
      <c r="H235" s="53"/>
      <c r="I235" s="52"/>
      <c r="J235" s="52"/>
      <c r="K235" s="52"/>
      <c r="L235" s="52"/>
      <c r="M235" s="52"/>
      <c r="N235" s="52"/>
      <c r="O235" s="52"/>
      <c r="P235" s="52"/>
      <c r="Q235" s="52"/>
      <c r="R235" s="52"/>
      <c r="S235" s="52"/>
      <c r="T235" s="52"/>
      <c r="U235" s="52"/>
      <c r="V235" s="52"/>
      <c r="W235" s="52"/>
      <c r="X235" s="52"/>
      <c r="Y235" s="52"/>
      <c r="Z235" s="52"/>
      <c r="AA235" s="52"/>
      <c r="AB235" s="52"/>
      <c r="AC235" s="52"/>
      <c r="AD235" s="52"/>
      <c r="AE235" s="52"/>
      <c r="AF235" s="52"/>
      <c r="AG235" s="52"/>
      <c r="AH235" s="52"/>
      <c r="AI235" s="52"/>
      <c r="AJ235" s="52"/>
      <c r="AK235" s="52"/>
      <c r="AL235" s="52"/>
      <c r="AM235" s="52"/>
      <c r="AN235" s="52"/>
      <c r="AO235" s="52"/>
      <c r="AP235" s="52"/>
      <c r="AQ235" s="52"/>
      <c r="AR235" s="52"/>
      <c r="AS235" s="52"/>
      <c r="AT235" s="52"/>
      <c r="AU235" s="52"/>
      <c r="AV235" s="52"/>
      <c r="AW235" s="52"/>
      <c r="AX235" s="52"/>
      <c r="AY235" s="52"/>
      <c r="AZ235" s="52"/>
      <c r="BA235" s="52"/>
      <c r="BB235" s="52"/>
      <c r="BC235" s="52"/>
      <c r="BD235" s="52"/>
      <c r="BE235" s="52"/>
      <c r="BF235" s="52"/>
      <c r="BG235" s="52"/>
      <c r="BH235" s="52"/>
      <c r="BI235" s="52"/>
      <c r="BJ235" s="52"/>
      <c r="BK235" s="52"/>
      <c r="BL235" s="52"/>
      <c r="BM235" s="52"/>
      <c r="BN235" s="52"/>
      <c r="BO235" s="52"/>
      <c r="BP235" s="52"/>
      <c r="BQ235" s="52"/>
      <c r="BR235" s="52"/>
      <c r="BS235" s="52"/>
      <c r="BT235" s="52"/>
      <c r="BU235" s="52"/>
      <c r="BV235" s="52"/>
      <c r="BW235" s="52"/>
      <c r="BX235" s="52"/>
      <c r="BY235" s="52"/>
      <c r="BZ235" s="52"/>
      <c r="CA235" s="52"/>
      <c r="CB235" s="52"/>
      <c r="CC235" s="52"/>
      <c r="CD235" s="52"/>
      <c r="CE235" s="52"/>
      <c r="CF235" s="52"/>
      <c r="CG235" s="52"/>
      <c r="CH235" s="52"/>
      <c r="CI235" s="52"/>
      <c r="CJ235" s="52"/>
      <c r="CK235" s="52"/>
      <c r="CL235" s="52"/>
      <c r="CM235" s="52"/>
      <c r="CN235" s="52"/>
      <c r="CO235" s="52"/>
      <c r="CP235" s="52"/>
      <c r="CQ235" s="52"/>
      <c r="CR235" s="52"/>
      <c r="CS235" s="52"/>
      <c r="CT235" s="52"/>
      <c r="CU235" s="52"/>
      <c r="CV235" s="52"/>
      <c r="CW235" s="52"/>
      <c r="CX235" s="52"/>
      <c r="CY235" s="52"/>
      <c r="CZ235" s="52"/>
      <c r="DA235" s="52"/>
      <c r="DB235" s="52"/>
      <c r="DC235" s="52"/>
      <c r="DD235" s="52"/>
      <c r="DE235" s="52"/>
      <c r="DF235" s="52"/>
      <c r="DG235" s="52"/>
      <c r="DH235" s="52"/>
      <c r="DI235" s="52"/>
      <c r="DJ235" s="52"/>
      <c r="DK235" s="52"/>
      <c r="DL235" s="52"/>
      <c r="DM235" s="52"/>
      <c r="DN235" s="52"/>
      <c r="DO235" s="52"/>
      <c r="DP235" s="52"/>
      <c r="DQ235" s="52"/>
      <c r="DR235" s="52"/>
      <c r="DS235" s="52"/>
      <c r="DT235" s="52"/>
      <c r="DU235" s="52"/>
      <c r="DV235" s="52"/>
      <c r="DW235" s="52"/>
      <c r="DX235" s="52"/>
      <c r="DY235" s="52"/>
      <c r="DZ235" s="52"/>
      <c r="EA235" s="52"/>
      <c r="EB235" s="52"/>
      <c r="EC235" s="52"/>
      <c r="ED235" s="52"/>
      <c r="EE235" s="52"/>
      <c r="EF235" s="52"/>
      <c r="EG235" s="52"/>
      <c r="EH235" s="52"/>
      <c r="EI235" s="52"/>
      <c r="EJ235" s="52"/>
      <c r="EK235" s="52"/>
      <c r="EL235" s="52"/>
      <c r="EM235" s="52"/>
      <c r="EN235" s="52"/>
      <c r="EO235" s="52"/>
      <c r="EP235" s="52"/>
      <c r="EQ235" s="52"/>
      <c r="ER235" s="52"/>
      <c r="ES235" s="52"/>
      <c r="ET235" s="52"/>
      <c r="EU235" s="52"/>
      <c r="EV235" s="52"/>
      <c r="EW235" s="52"/>
      <c r="EX235" s="52"/>
      <c r="EY235" s="52"/>
      <c r="EZ235" s="52"/>
      <c r="FA235" s="52"/>
      <c r="FB235" s="52"/>
      <c r="FC235" s="52"/>
      <c r="FD235" s="52"/>
      <c r="FE235" s="52"/>
      <c r="FF235" s="52"/>
      <c r="FG235" s="52"/>
      <c r="FH235" s="52"/>
      <c r="FI235" s="52"/>
      <c r="FJ235" s="52"/>
      <c r="FK235" s="52"/>
      <c r="FL235" s="52"/>
      <c r="FM235" s="52"/>
      <c r="FN235" s="52"/>
      <c r="FO235" s="52"/>
      <c r="FP235" s="52"/>
      <c r="FQ235" s="52"/>
      <c r="FR235" s="52"/>
      <c r="FS235" s="52"/>
      <c r="FT235" s="52"/>
      <c r="FU235" s="52"/>
      <c r="FV235" s="52"/>
      <c r="FW235" s="52"/>
      <c r="FX235" s="52"/>
      <c r="FY235" s="52"/>
      <c r="FZ235" s="52"/>
      <c r="GA235" s="52"/>
      <c r="GB235" s="52"/>
      <c r="GC235" s="52"/>
      <c r="GD235" s="52"/>
      <c r="GE235" s="52"/>
      <c r="GF235" s="52"/>
      <c r="GG235" s="52"/>
      <c r="GH235" s="52"/>
      <c r="GI235" s="52"/>
      <c r="GJ235" s="52"/>
      <c r="GK235" s="52"/>
      <c r="GL235" s="52"/>
      <c r="GM235" s="52"/>
      <c r="GN235" s="52"/>
      <c r="GO235" s="52"/>
      <c r="GP235" s="52"/>
      <c r="GQ235" s="52"/>
      <c r="GR235" s="52"/>
      <c r="GS235" s="52"/>
      <c r="GT235" s="52"/>
      <c r="GU235" s="52"/>
      <c r="GV235" s="52"/>
      <c r="GW235" s="52"/>
      <c r="GX235" s="52"/>
      <c r="GY235" s="52"/>
      <c r="GZ235" s="52"/>
      <c r="HA235" s="52"/>
      <c r="HB235" s="52"/>
      <c r="HC235" s="52"/>
      <c r="HD235" s="52"/>
      <c r="HE235" s="52"/>
      <c r="HF235" s="52"/>
      <c r="HG235" s="52"/>
      <c r="HH235" s="52"/>
      <c r="HI235" s="52"/>
      <c r="HJ235" s="52"/>
      <c r="HK235" s="52"/>
      <c r="HL235" s="52"/>
      <c r="HM235" s="52"/>
      <c r="HN235" s="52"/>
      <c r="HO235" s="52"/>
      <c r="HP235" s="52"/>
      <c r="HQ235" s="52"/>
      <c r="HR235" s="52"/>
      <c r="HS235" s="52"/>
      <c r="HT235" s="52"/>
      <c r="HU235" s="52"/>
      <c r="HV235" s="52"/>
      <c r="HW235" s="52"/>
      <c r="HX235" s="52"/>
      <c r="HY235" s="52"/>
      <c r="HZ235" s="52"/>
      <c r="IA235" s="52"/>
      <c r="IB235" s="52"/>
      <c r="IC235" s="52"/>
      <c r="ID235" s="52"/>
      <c r="IE235" s="52"/>
      <c r="IF235" s="52"/>
      <c r="IG235" s="52"/>
      <c r="IH235" s="52"/>
      <c r="II235" s="52"/>
      <c r="IJ235" s="52"/>
      <c r="IK235" s="52"/>
      <c r="IL235" s="52"/>
      <c r="IM235" s="52"/>
      <c r="IN235" s="52"/>
      <c r="IO235" s="52"/>
      <c r="IP235" s="52"/>
      <c r="IQ235" s="52"/>
      <c r="IR235" s="52"/>
      <c r="IS235" s="52"/>
      <c r="IT235" s="52"/>
      <c r="IU235" s="52"/>
      <c r="IV235" s="52"/>
    </row>
    <row r="236" spans="1:256" s="24" customFormat="1" x14ac:dyDescent="0.25">
      <c r="A236" s="52"/>
      <c r="C236" s="62"/>
      <c r="D236" s="52"/>
      <c r="E236" s="52"/>
      <c r="F236" s="53"/>
      <c r="G236" s="53"/>
      <c r="H236" s="53"/>
      <c r="I236" s="52"/>
      <c r="J236" s="52"/>
      <c r="K236" s="52"/>
      <c r="L236" s="52"/>
      <c r="M236" s="52"/>
      <c r="N236" s="52"/>
      <c r="O236" s="52"/>
      <c r="P236" s="52"/>
      <c r="Q236" s="52"/>
      <c r="R236" s="52"/>
      <c r="S236" s="52"/>
      <c r="T236" s="52"/>
      <c r="U236" s="52"/>
      <c r="V236" s="52"/>
      <c r="W236" s="52"/>
      <c r="X236" s="52"/>
      <c r="Y236" s="52"/>
      <c r="Z236" s="52"/>
      <c r="AA236" s="52"/>
      <c r="AB236" s="52"/>
      <c r="AC236" s="52"/>
      <c r="AD236" s="52"/>
      <c r="AE236" s="52"/>
      <c r="AF236" s="52"/>
      <c r="AG236" s="52"/>
      <c r="AH236" s="52"/>
      <c r="AI236" s="52"/>
      <c r="AJ236" s="52"/>
      <c r="AK236" s="52"/>
      <c r="AL236" s="52"/>
      <c r="AM236" s="52"/>
      <c r="AN236" s="52"/>
      <c r="AO236" s="52"/>
      <c r="AP236" s="52"/>
      <c r="AQ236" s="52"/>
      <c r="AR236" s="52"/>
      <c r="AS236" s="52"/>
      <c r="AT236" s="52"/>
      <c r="AU236" s="52"/>
      <c r="AV236" s="52"/>
      <c r="AW236" s="52"/>
      <c r="AX236" s="52"/>
      <c r="AY236" s="52"/>
      <c r="AZ236" s="52"/>
      <c r="BA236" s="52"/>
      <c r="BB236" s="52"/>
      <c r="BC236" s="52"/>
      <c r="BD236" s="52"/>
      <c r="BE236" s="52"/>
      <c r="BF236" s="52"/>
      <c r="BG236" s="52"/>
      <c r="BH236" s="52"/>
      <c r="BI236" s="52"/>
      <c r="BJ236" s="52"/>
      <c r="BK236" s="52"/>
      <c r="BL236" s="52"/>
      <c r="BM236" s="52"/>
      <c r="BN236" s="52"/>
      <c r="BO236" s="52"/>
      <c r="BP236" s="52"/>
      <c r="BQ236" s="52"/>
      <c r="BR236" s="52"/>
      <c r="BS236" s="52"/>
      <c r="BT236" s="52"/>
      <c r="BU236" s="52"/>
      <c r="BV236" s="52"/>
      <c r="BW236" s="52"/>
      <c r="BX236" s="52"/>
      <c r="BY236" s="52"/>
      <c r="BZ236" s="52"/>
      <c r="CA236" s="52"/>
      <c r="CB236" s="52"/>
      <c r="CC236" s="52"/>
      <c r="CD236" s="52"/>
      <c r="CE236" s="52"/>
      <c r="CF236" s="52"/>
      <c r="CG236" s="52"/>
      <c r="CH236" s="52"/>
      <c r="CI236" s="52"/>
      <c r="CJ236" s="52"/>
      <c r="CK236" s="52"/>
      <c r="CL236" s="52"/>
      <c r="CM236" s="52"/>
      <c r="CN236" s="52"/>
      <c r="CO236" s="52"/>
      <c r="CP236" s="52"/>
      <c r="CQ236" s="52"/>
      <c r="CR236" s="52"/>
      <c r="CS236" s="52"/>
      <c r="CT236" s="52"/>
      <c r="CU236" s="52"/>
      <c r="CV236" s="52"/>
      <c r="CW236" s="52"/>
      <c r="CX236" s="52"/>
      <c r="CY236" s="52"/>
      <c r="CZ236" s="52"/>
      <c r="DA236" s="52"/>
      <c r="DB236" s="52"/>
      <c r="DC236" s="52"/>
      <c r="DD236" s="52"/>
      <c r="DE236" s="52"/>
      <c r="DF236" s="52"/>
      <c r="DG236" s="52"/>
      <c r="DH236" s="52"/>
      <c r="DI236" s="52"/>
      <c r="DJ236" s="52"/>
      <c r="DK236" s="52"/>
      <c r="DL236" s="52"/>
      <c r="DM236" s="52"/>
      <c r="DN236" s="52"/>
      <c r="DO236" s="52"/>
      <c r="DP236" s="52"/>
      <c r="DQ236" s="52"/>
      <c r="DR236" s="52"/>
      <c r="DS236" s="52"/>
      <c r="DT236" s="52"/>
      <c r="DU236" s="52"/>
      <c r="DV236" s="52"/>
      <c r="DW236" s="52"/>
      <c r="DX236" s="52"/>
      <c r="DY236" s="52"/>
      <c r="DZ236" s="52"/>
      <c r="EA236" s="52"/>
      <c r="EB236" s="52"/>
      <c r="EC236" s="52"/>
      <c r="ED236" s="52"/>
      <c r="EE236" s="52"/>
      <c r="EF236" s="52"/>
      <c r="EG236" s="52"/>
      <c r="EH236" s="52"/>
      <c r="EI236" s="52"/>
      <c r="EJ236" s="52"/>
      <c r="EK236" s="52"/>
      <c r="EL236" s="52"/>
      <c r="EM236" s="52"/>
      <c r="EN236" s="52"/>
      <c r="EO236" s="52"/>
      <c r="EP236" s="52"/>
      <c r="EQ236" s="52"/>
      <c r="ER236" s="52"/>
      <c r="ES236" s="52"/>
      <c r="ET236" s="52"/>
      <c r="EU236" s="52"/>
      <c r="EV236" s="52"/>
      <c r="EW236" s="52"/>
      <c r="EX236" s="52"/>
      <c r="EY236" s="52"/>
      <c r="EZ236" s="52"/>
      <c r="FA236" s="52"/>
      <c r="FB236" s="52"/>
      <c r="FC236" s="52"/>
      <c r="FD236" s="52"/>
      <c r="FE236" s="52"/>
      <c r="FF236" s="52"/>
      <c r="FG236" s="52"/>
      <c r="FH236" s="52"/>
      <c r="FI236" s="52"/>
      <c r="FJ236" s="52"/>
      <c r="FK236" s="52"/>
      <c r="FL236" s="52"/>
      <c r="FM236" s="52"/>
      <c r="FN236" s="52"/>
      <c r="FO236" s="52"/>
      <c r="FP236" s="52"/>
      <c r="FQ236" s="52"/>
      <c r="FR236" s="52"/>
      <c r="FS236" s="52"/>
      <c r="FT236" s="52"/>
      <c r="FU236" s="52"/>
      <c r="FV236" s="52"/>
      <c r="FW236" s="52"/>
      <c r="FX236" s="52"/>
      <c r="FY236" s="52"/>
      <c r="FZ236" s="52"/>
      <c r="GA236" s="52"/>
      <c r="GB236" s="52"/>
      <c r="GC236" s="52"/>
      <c r="GD236" s="52"/>
      <c r="GE236" s="52"/>
      <c r="GF236" s="52"/>
      <c r="GG236" s="52"/>
      <c r="GH236" s="52"/>
      <c r="GI236" s="52"/>
      <c r="GJ236" s="52"/>
      <c r="GK236" s="52"/>
      <c r="GL236" s="52"/>
      <c r="GM236" s="52"/>
      <c r="GN236" s="52"/>
      <c r="GO236" s="52"/>
      <c r="GP236" s="52"/>
      <c r="GQ236" s="52"/>
      <c r="GR236" s="52"/>
      <c r="GS236" s="52"/>
      <c r="GT236" s="52"/>
      <c r="GU236" s="52"/>
      <c r="GV236" s="52"/>
      <c r="GW236" s="52"/>
      <c r="GX236" s="52"/>
      <c r="GY236" s="52"/>
      <c r="GZ236" s="52"/>
      <c r="HA236" s="52"/>
      <c r="HB236" s="52"/>
      <c r="HC236" s="52"/>
      <c r="HD236" s="52"/>
      <c r="HE236" s="52"/>
      <c r="HF236" s="52"/>
      <c r="HG236" s="52"/>
      <c r="HH236" s="52"/>
      <c r="HI236" s="52"/>
      <c r="HJ236" s="52"/>
      <c r="HK236" s="52"/>
      <c r="HL236" s="52"/>
      <c r="HM236" s="52"/>
      <c r="HN236" s="52"/>
      <c r="HO236" s="52"/>
      <c r="HP236" s="52"/>
      <c r="HQ236" s="52"/>
      <c r="HR236" s="52"/>
      <c r="HS236" s="52"/>
      <c r="HT236" s="52"/>
      <c r="HU236" s="52"/>
      <c r="HV236" s="52"/>
      <c r="HW236" s="52"/>
      <c r="HX236" s="52"/>
      <c r="HY236" s="52"/>
      <c r="HZ236" s="52"/>
      <c r="IA236" s="52"/>
      <c r="IB236" s="52"/>
      <c r="IC236" s="52"/>
      <c r="ID236" s="52"/>
      <c r="IE236" s="52"/>
      <c r="IF236" s="52"/>
      <c r="IG236" s="52"/>
      <c r="IH236" s="52"/>
      <c r="II236" s="52"/>
      <c r="IJ236" s="52"/>
      <c r="IK236" s="52"/>
      <c r="IL236" s="52"/>
      <c r="IM236" s="52"/>
      <c r="IN236" s="52"/>
      <c r="IO236" s="52"/>
      <c r="IP236" s="52"/>
      <c r="IQ236" s="52"/>
      <c r="IR236" s="52"/>
      <c r="IS236" s="52"/>
      <c r="IT236" s="52"/>
      <c r="IU236" s="52"/>
      <c r="IV236" s="52"/>
    </row>
    <row r="237" spans="1:256" s="24" customFormat="1" x14ac:dyDescent="0.25">
      <c r="A237" s="52"/>
      <c r="B237" s="24" t="s">
        <v>1700</v>
      </c>
      <c r="C237" s="60">
        <v>117800066.05</v>
      </c>
      <c r="D237" s="52"/>
      <c r="E237" s="52"/>
      <c r="F237" s="53"/>
      <c r="G237" s="101"/>
      <c r="H237" s="53"/>
      <c r="I237" s="52"/>
      <c r="J237" s="52"/>
      <c r="K237" s="52"/>
      <c r="L237" s="52"/>
      <c r="M237" s="52"/>
      <c r="N237" s="52"/>
      <c r="O237" s="52"/>
      <c r="P237" s="52"/>
      <c r="Q237" s="52"/>
      <c r="R237" s="52"/>
      <c r="S237" s="52"/>
      <c r="T237" s="52"/>
      <c r="U237" s="52"/>
      <c r="V237" s="52"/>
      <c r="W237" s="52"/>
      <c r="X237" s="52"/>
      <c r="Y237" s="52"/>
      <c r="Z237" s="52"/>
      <c r="AA237" s="52"/>
      <c r="AB237" s="52"/>
      <c r="AC237" s="52"/>
      <c r="AD237" s="52"/>
      <c r="AE237" s="52"/>
      <c r="AF237" s="52"/>
      <c r="AG237" s="52"/>
      <c r="AH237" s="52"/>
      <c r="AI237" s="52"/>
      <c r="AJ237" s="52"/>
      <c r="AK237" s="52"/>
      <c r="AL237" s="52"/>
      <c r="AM237" s="52"/>
      <c r="AN237" s="52"/>
      <c r="AO237" s="52"/>
      <c r="AP237" s="52"/>
      <c r="AQ237" s="52"/>
      <c r="AR237" s="52"/>
      <c r="AS237" s="52"/>
      <c r="AT237" s="52"/>
      <c r="AU237" s="52"/>
      <c r="AV237" s="52"/>
      <c r="AW237" s="52"/>
      <c r="AX237" s="52"/>
      <c r="AY237" s="52"/>
      <c r="AZ237" s="52"/>
      <c r="BA237" s="52"/>
      <c r="BB237" s="52"/>
      <c r="BC237" s="52"/>
      <c r="BD237" s="52"/>
      <c r="BE237" s="52"/>
      <c r="BF237" s="52"/>
      <c r="BG237" s="52"/>
      <c r="BH237" s="52"/>
      <c r="BI237" s="52"/>
      <c r="BJ237" s="52"/>
      <c r="BK237" s="52"/>
      <c r="BL237" s="52"/>
      <c r="BM237" s="52"/>
      <c r="BN237" s="52"/>
      <c r="BO237" s="52"/>
      <c r="BP237" s="52"/>
      <c r="BQ237" s="52"/>
      <c r="BR237" s="52"/>
      <c r="BS237" s="52"/>
      <c r="BT237" s="52"/>
      <c r="BU237" s="52"/>
      <c r="BV237" s="52"/>
      <c r="BW237" s="52"/>
      <c r="BX237" s="52"/>
      <c r="BY237" s="52"/>
      <c r="BZ237" s="52"/>
      <c r="CA237" s="52"/>
      <c r="CB237" s="52"/>
      <c r="CC237" s="52"/>
      <c r="CD237" s="52"/>
      <c r="CE237" s="52"/>
      <c r="CF237" s="52"/>
      <c r="CG237" s="52"/>
      <c r="CH237" s="52"/>
      <c r="CI237" s="52"/>
      <c r="CJ237" s="52"/>
      <c r="CK237" s="52"/>
      <c r="CL237" s="52"/>
      <c r="CM237" s="52"/>
      <c r="CN237" s="52"/>
      <c r="CO237" s="52"/>
      <c r="CP237" s="52"/>
      <c r="CQ237" s="52"/>
      <c r="CR237" s="52"/>
      <c r="CS237" s="52"/>
      <c r="CT237" s="52"/>
      <c r="CU237" s="52"/>
      <c r="CV237" s="52"/>
      <c r="CW237" s="52"/>
      <c r="CX237" s="52"/>
      <c r="CY237" s="52"/>
      <c r="CZ237" s="52"/>
      <c r="DA237" s="52"/>
      <c r="DB237" s="52"/>
      <c r="DC237" s="52"/>
      <c r="DD237" s="52"/>
      <c r="DE237" s="52"/>
      <c r="DF237" s="52"/>
      <c r="DG237" s="52"/>
      <c r="DH237" s="52"/>
      <c r="DI237" s="52"/>
      <c r="DJ237" s="52"/>
      <c r="DK237" s="52"/>
      <c r="DL237" s="52"/>
      <c r="DM237" s="52"/>
      <c r="DN237" s="52"/>
      <c r="DO237" s="52"/>
      <c r="DP237" s="52"/>
      <c r="DQ237" s="52"/>
      <c r="DR237" s="52"/>
      <c r="DS237" s="52"/>
      <c r="DT237" s="52"/>
      <c r="DU237" s="52"/>
      <c r="DV237" s="52"/>
      <c r="DW237" s="52"/>
      <c r="DX237" s="52"/>
      <c r="DY237" s="52"/>
      <c r="DZ237" s="52"/>
      <c r="EA237" s="52"/>
      <c r="EB237" s="52"/>
      <c r="EC237" s="52"/>
      <c r="ED237" s="52"/>
      <c r="EE237" s="52"/>
      <c r="EF237" s="52"/>
      <c r="EG237" s="52"/>
      <c r="EH237" s="52"/>
      <c r="EI237" s="52"/>
      <c r="EJ237" s="52"/>
      <c r="EK237" s="52"/>
      <c r="EL237" s="52"/>
      <c r="EM237" s="52"/>
      <c r="EN237" s="52"/>
      <c r="EO237" s="52"/>
      <c r="EP237" s="52"/>
      <c r="EQ237" s="52"/>
      <c r="ER237" s="52"/>
      <c r="ES237" s="52"/>
      <c r="ET237" s="52"/>
      <c r="EU237" s="52"/>
      <c r="EV237" s="52"/>
      <c r="EW237" s="52"/>
      <c r="EX237" s="52"/>
      <c r="EY237" s="52"/>
      <c r="EZ237" s="52"/>
      <c r="FA237" s="52"/>
      <c r="FB237" s="52"/>
      <c r="FC237" s="52"/>
      <c r="FD237" s="52"/>
      <c r="FE237" s="52"/>
      <c r="FF237" s="52"/>
      <c r="FG237" s="52"/>
      <c r="FH237" s="52"/>
      <c r="FI237" s="52"/>
      <c r="FJ237" s="52"/>
      <c r="FK237" s="52"/>
      <c r="FL237" s="52"/>
      <c r="FM237" s="52"/>
      <c r="FN237" s="52"/>
      <c r="FO237" s="52"/>
      <c r="FP237" s="52"/>
      <c r="FQ237" s="52"/>
      <c r="FR237" s="52"/>
      <c r="FS237" s="52"/>
      <c r="FT237" s="52"/>
      <c r="FU237" s="52"/>
      <c r="FV237" s="52"/>
      <c r="FW237" s="52"/>
      <c r="FX237" s="52"/>
      <c r="FY237" s="52"/>
      <c r="FZ237" s="52"/>
      <c r="GA237" s="52"/>
      <c r="GB237" s="52"/>
      <c r="GC237" s="52"/>
      <c r="GD237" s="52"/>
      <c r="GE237" s="52"/>
      <c r="GF237" s="52"/>
      <c r="GG237" s="52"/>
      <c r="GH237" s="52"/>
      <c r="GI237" s="52"/>
      <c r="GJ237" s="52"/>
      <c r="GK237" s="52"/>
      <c r="GL237" s="52"/>
      <c r="GM237" s="52"/>
      <c r="GN237" s="52"/>
      <c r="GO237" s="52"/>
      <c r="GP237" s="52"/>
      <c r="GQ237" s="52"/>
      <c r="GR237" s="52"/>
      <c r="GS237" s="52"/>
      <c r="GT237" s="52"/>
      <c r="GU237" s="52"/>
      <c r="GV237" s="52"/>
      <c r="GW237" s="52"/>
      <c r="GX237" s="52"/>
      <c r="GY237" s="52"/>
      <c r="GZ237" s="52"/>
      <c r="HA237" s="52"/>
      <c r="HB237" s="52"/>
      <c r="HC237" s="52"/>
      <c r="HD237" s="52"/>
      <c r="HE237" s="52"/>
      <c r="HF237" s="52"/>
      <c r="HG237" s="52"/>
      <c r="HH237" s="52"/>
      <c r="HI237" s="52"/>
      <c r="HJ237" s="52"/>
      <c r="HK237" s="52"/>
      <c r="HL237" s="52"/>
      <c r="HM237" s="52"/>
      <c r="HN237" s="52"/>
      <c r="HO237" s="52"/>
      <c r="HP237" s="52"/>
      <c r="HQ237" s="52"/>
      <c r="HR237" s="52"/>
      <c r="HS237" s="52"/>
      <c r="HT237" s="52"/>
      <c r="HU237" s="52"/>
      <c r="HV237" s="52"/>
      <c r="HW237" s="52"/>
      <c r="HX237" s="52"/>
      <c r="HY237" s="52"/>
      <c r="HZ237" s="52"/>
      <c r="IA237" s="52"/>
      <c r="IB237" s="52"/>
      <c r="IC237" s="52"/>
      <c r="ID237" s="52"/>
      <c r="IE237" s="52"/>
      <c r="IF237" s="52"/>
      <c r="IG237" s="52"/>
      <c r="IH237" s="52"/>
      <c r="II237" s="52"/>
      <c r="IJ237" s="52"/>
      <c r="IK237" s="52"/>
      <c r="IL237" s="52"/>
      <c r="IM237" s="52"/>
      <c r="IN237" s="52"/>
      <c r="IO237" s="52"/>
      <c r="IP237" s="52"/>
      <c r="IQ237" s="52"/>
      <c r="IR237" s="52"/>
      <c r="IS237" s="52"/>
      <c r="IT237" s="52"/>
      <c r="IU237" s="52"/>
      <c r="IV237" s="52"/>
    </row>
    <row r="238" spans="1:256" s="24" customFormat="1" x14ac:dyDescent="0.25">
      <c r="A238" s="52"/>
      <c r="C238" s="60"/>
      <c r="D238" s="52"/>
      <c r="E238" s="52"/>
      <c r="F238" s="53"/>
      <c r="G238" s="100"/>
      <c r="H238" s="53"/>
      <c r="I238" s="52"/>
      <c r="J238" s="52"/>
      <c r="K238" s="52"/>
      <c r="L238" s="52"/>
      <c r="M238" s="52"/>
      <c r="N238" s="52"/>
      <c r="O238" s="52"/>
      <c r="P238" s="52"/>
      <c r="Q238" s="52"/>
      <c r="R238" s="52"/>
      <c r="S238" s="52"/>
      <c r="T238" s="52"/>
      <c r="U238" s="52"/>
      <c r="V238" s="52"/>
      <c r="W238" s="52"/>
      <c r="X238" s="52"/>
      <c r="Y238" s="52"/>
      <c r="Z238" s="52"/>
      <c r="AA238" s="52"/>
      <c r="AB238" s="52"/>
      <c r="AC238" s="52"/>
      <c r="AD238" s="52"/>
      <c r="AE238" s="52"/>
      <c r="AF238" s="52"/>
      <c r="AG238" s="52"/>
      <c r="AH238" s="52"/>
      <c r="AI238" s="52"/>
      <c r="AJ238" s="52"/>
      <c r="AK238" s="52"/>
      <c r="AL238" s="52"/>
      <c r="AM238" s="52"/>
      <c r="AN238" s="52"/>
      <c r="AO238" s="52"/>
      <c r="AP238" s="52"/>
      <c r="AQ238" s="52"/>
      <c r="AR238" s="52"/>
      <c r="AS238" s="52"/>
      <c r="AT238" s="52"/>
      <c r="AU238" s="52"/>
      <c r="AV238" s="52"/>
      <c r="AW238" s="52"/>
      <c r="AX238" s="52"/>
      <c r="AY238" s="52"/>
      <c r="AZ238" s="52"/>
      <c r="BA238" s="52"/>
      <c r="BB238" s="52"/>
      <c r="BC238" s="52"/>
      <c r="BD238" s="52"/>
      <c r="BE238" s="52"/>
      <c r="BF238" s="52"/>
      <c r="BG238" s="52"/>
      <c r="BH238" s="52"/>
      <c r="BI238" s="52"/>
      <c r="BJ238" s="52"/>
      <c r="BK238" s="52"/>
      <c r="BL238" s="52"/>
      <c r="BM238" s="52"/>
      <c r="BN238" s="52"/>
      <c r="BO238" s="52"/>
      <c r="BP238" s="52"/>
      <c r="BQ238" s="52"/>
      <c r="BR238" s="52"/>
      <c r="BS238" s="52"/>
      <c r="BT238" s="52"/>
      <c r="BU238" s="52"/>
      <c r="BV238" s="52"/>
      <c r="BW238" s="52"/>
      <c r="BX238" s="52"/>
      <c r="BY238" s="52"/>
      <c r="BZ238" s="52"/>
      <c r="CA238" s="52"/>
      <c r="CB238" s="52"/>
      <c r="CC238" s="52"/>
      <c r="CD238" s="52"/>
      <c r="CE238" s="52"/>
      <c r="CF238" s="52"/>
      <c r="CG238" s="52"/>
      <c r="CH238" s="52"/>
      <c r="CI238" s="52"/>
      <c r="CJ238" s="52"/>
      <c r="CK238" s="52"/>
      <c r="CL238" s="52"/>
      <c r="CM238" s="52"/>
      <c r="CN238" s="52"/>
      <c r="CO238" s="52"/>
      <c r="CP238" s="52"/>
      <c r="CQ238" s="52"/>
      <c r="CR238" s="52"/>
      <c r="CS238" s="52"/>
      <c r="CT238" s="52"/>
      <c r="CU238" s="52"/>
      <c r="CV238" s="52"/>
      <c r="CW238" s="52"/>
      <c r="CX238" s="52"/>
      <c r="CY238" s="52"/>
      <c r="CZ238" s="52"/>
      <c r="DA238" s="52"/>
      <c r="DB238" s="52"/>
      <c r="DC238" s="52"/>
      <c r="DD238" s="52"/>
      <c r="DE238" s="52"/>
      <c r="DF238" s="52"/>
      <c r="DG238" s="52"/>
      <c r="DH238" s="52"/>
      <c r="DI238" s="52"/>
      <c r="DJ238" s="52"/>
      <c r="DK238" s="52"/>
      <c r="DL238" s="52"/>
      <c r="DM238" s="52"/>
      <c r="DN238" s="52"/>
      <c r="DO238" s="52"/>
      <c r="DP238" s="52"/>
      <c r="DQ238" s="52"/>
      <c r="DR238" s="52"/>
      <c r="DS238" s="52"/>
      <c r="DT238" s="52"/>
      <c r="DU238" s="52"/>
      <c r="DV238" s="52"/>
      <c r="DW238" s="52"/>
      <c r="DX238" s="52"/>
      <c r="DY238" s="52"/>
      <c r="DZ238" s="52"/>
      <c r="EA238" s="52"/>
      <c r="EB238" s="52"/>
      <c r="EC238" s="52"/>
      <c r="ED238" s="52"/>
      <c r="EE238" s="52"/>
      <c r="EF238" s="52"/>
      <c r="EG238" s="52"/>
      <c r="EH238" s="52"/>
      <c r="EI238" s="52"/>
      <c r="EJ238" s="52"/>
      <c r="EK238" s="52"/>
      <c r="EL238" s="52"/>
      <c r="EM238" s="52"/>
      <c r="EN238" s="52"/>
      <c r="EO238" s="52"/>
      <c r="EP238" s="52"/>
      <c r="EQ238" s="52"/>
      <c r="ER238" s="52"/>
      <c r="ES238" s="52"/>
      <c r="ET238" s="52"/>
      <c r="EU238" s="52"/>
      <c r="EV238" s="52"/>
      <c r="EW238" s="52"/>
      <c r="EX238" s="52"/>
      <c r="EY238" s="52"/>
      <c r="EZ238" s="52"/>
      <c r="FA238" s="52"/>
      <c r="FB238" s="52"/>
      <c r="FC238" s="52"/>
      <c r="FD238" s="52"/>
      <c r="FE238" s="52"/>
      <c r="FF238" s="52"/>
      <c r="FG238" s="52"/>
      <c r="FH238" s="52"/>
      <c r="FI238" s="52"/>
      <c r="FJ238" s="52"/>
      <c r="FK238" s="52"/>
      <c r="FL238" s="52"/>
      <c r="FM238" s="52"/>
      <c r="FN238" s="52"/>
      <c r="FO238" s="52"/>
      <c r="FP238" s="52"/>
      <c r="FQ238" s="52"/>
      <c r="FR238" s="52"/>
      <c r="FS238" s="52"/>
      <c r="FT238" s="52"/>
      <c r="FU238" s="52"/>
      <c r="FV238" s="52"/>
      <c r="FW238" s="52"/>
      <c r="FX238" s="52"/>
      <c r="FY238" s="52"/>
      <c r="FZ238" s="52"/>
      <c r="GA238" s="52"/>
      <c r="GB238" s="52"/>
      <c r="GC238" s="52"/>
      <c r="GD238" s="52"/>
      <c r="GE238" s="52"/>
      <c r="GF238" s="52"/>
      <c r="GG238" s="52"/>
      <c r="GH238" s="52"/>
      <c r="GI238" s="52"/>
      <c r="GJ238" s="52"/>
      <c r="GK238" s="52"/>
      <c r="GL238" s="52"/>
      <c r="GM238" s="52"/>
      <c r="GN238" s="52"/>
      <c r="GO238" s="52"/>
      <c r="GP238" s="52"/>
      <c r="GQ238" s="52"/>
      <c r="GR238" s="52"/>
      <c r="GS238" s="52"/>
      <c r="GT238" s="52"/>
      <c r="GU238" s="52"/>
      <c r="GV238" s="52"/>
      <c r="GW238" s="52"/>
      <c r="GX238" s="52"/>
      <c r="GY238" s="52"/>
      <c r="GZ238" s="52"/>
      <c r="HA238" s="52"/>
      <c r="HB238" s="52"/>
      <c r="HC238" s="52"/>
      <c r="HD238" s="52"/>
      <c r="HE238" s="52"/>
      <c r="HF238" s="52"/>
      <c r="HG238" s="52"/>
      <c r="HH238" s="52"/>
      <c r="HI238" s="52"/>
      <c r="HJ238" s="52"/>
      <c r="HK238" s="52"/>
      <c r="HL238" s="52"/>
      <c r="HM238" s="52"/>
      <c r="HN238" s="52"/>
      <c r="HO238" s="52"/>
      <c r="HP238" s="52"/>
      <c r="HQ238" s="52"/>
      <c r="HR238" s="52"/>
      <c r="HS238" s="52"/>
      <c r="HT238" s="52"/>
      <c r="HU238" s="52"/>
      <c r="HV238" s="52"/>
      <c r="HW238" s="52"/>
      <c r="HX238" s="52"/>
      <c r="HY238" s="52"/>
      <c r="HZ238" s="52"/>
      <c r="IA238" s="52"/>
      <c r="IB238" s="52"/>
      <c r="IC238" s="52"/>
      <c r="ID238" s="52"/>
      <c r="IE238" s="52"/>
      <c r="IF238" s="52"/>
      <c r="IG238" s="52"/>
      <c r="IH238" s="52"/>
      <c r="II238" s="52"/>
      <c r="IJ238" s="52"/>
      <c r="IK238" s="52"/>
      <c r="IL238" s="52"/>
      <c r="IM238" s="52"/>
      <c r="IN238" s="52"/>
      <c r="IO238" s="52"/>
      <c r="IP238" s="52"/>
      <c r="IQ238" s="52"/>
      <c r="IR238" s="52"/>
      <c r="IS238" s="52"/>
      <c r="IT238" s="52"/>
      <c r="IU238" s="52"/>
      <c r="IV238" s="52"/>
    </row>
    <row r="239" spans="1:256" s="24" customFormat="1" x14ac:dyDescent="0.25">
      <c r="A239" s="52"/>
      <c r="B239" s="24" t="s">
        <v>1699</v>
      </c>
      <c r="C239" s="60">
        <v>102800066.05</v>
      </c>
      <c r="D239" s="52"/>
      <c r="E239" s="52"/>
      <c r="F239" s="53"/>
      <c r="G239" s="101"/>
      <c r="H239" s="53"/>
      <c r="I239" s="52"/>
      <c r="J239" s="52"/>
      <c r="K239" s="52"/>
      <c r="L239" s="52"/>
      <c r="M239" s="52"/>
      <c r="N239" s="52"/>
      <c r="O239" s="52"/>
      <c r="P239" s="52"/>
      <c r="Q239" s="52"/>
      <c r="R239" s="52"/>
      <c r="S239" s="52"/>
      <c r="T239" s="52"/>
      <c r="U239" s="52"/>
      <c r="V239" s="52"/>
      <c r="W239" s="52"/>
      <c r="X239" s="52"/>
      <c r="Y239" s="52"/>
      <c r="Z239" s="52"/>
      <c r="AA239" s="52"/>
      <c r="AB239" s="52"/>
      <c r="AC239" s="52"/>
      <c r="AD239" s="52"/>
      <c r="AE239" s="52"/>
      <c r="AF239" s="52"/>
      <c r="AG239" s="52"/>
      <c r="AH239" s="52"/>
      <c r="AI239" s="52"/>
      <c r="AJ239" s="52"/>
      <c r="AK239" s="52"/>
      <c r="AL239" s="52"/>
      <c r="AM239" s="52"/>
      <c r="AN239" s="52"/>
      <c r="AO239" s="52"/>
      <c r="AP239" s="52"/>
      <c r="AQ239" s="52"/>
      <c r="AR239" s="52"/>
      <c r="AS239" s="52"/>
      <c r="AT239" s="52"/>
      <c r="AU239" s="52"/>
      <c r="AV239" s="52"/>
      <c r="AW239" s="52"/>
      <c r="AX239" s="52"/>
      <c r="AY239" s="52"/>
      <c r="AZ239" s="52"/>
      <c r="BA239" s="52"/>
      <c r="BB239" s="52"/>
      <c r="BC239" s="52"/>
      <c r="BD239" s="52"/>
      <c r="BE239" s="52"/>
      <c r="BF239" s="52"/>
      <c r="BG239" s="52"/>
      <c r="BH239" s="52"/>
      <c r="BI239" s="52"/>
      <c r="BJ239" s="52"/>
      <c r="BK239" s="52"/>
      <c r="BL239" s="52"/>
      <c r="BM239" s="52"/>
      <c r="BN239" s="52"/>
      <c r="BO239" s="52"/>
      <c r="BP239" s="52"/>
      <c r="BQ239" s="52"/>
      <c r="BR239" s="52"/>
      <c r="BS239" s="52"/>
      <c r="BT239" s="52"/>
      <c r="BU239" s="52"/>
      <c r="BV239" s="52"/>
      <c r="BW239" s="52"/>
      <c r="BX239" s="52"/>
      <c r="BY239" s="52"/>
      <c r="BZ239" s="52"/>
      <c r="CA239" s="52"/>
      <c r="CB239" s="52"/>
      <c r="CC239" s="52"/>
      <c r="CD239" s="52"/>
      <c r="CE239" s="52"/>
      <c r="CF239" s="52"/>
      <c r="CG239" s="52"/>
      <c r="CH239" s="52"/>
      <c r="CI239" s="52"/>
      <c r="CJ239" s="52"/>
      <c r="CK239" s="52"/>
      <c r="CL239" s="52"/>
      <c r="CM239" s="52"/>
      <c r="CN239" s="52"/>
      <c r="CO239" s="52"/>
      <c r="CP239" s="52"/>
      <c r="CQ239" s="52"/>
      <c r="CR239" s="52"/>
      <c r="CS239" s="52"/>
      <c r="CT239" s="52"/>
      <c r="CU239" s="52"/>
      <c r="CV239" s="52"/>
      <c r="CW239" s="52"/>
      <c r="CX239" s="52"/>
      <c r="CY239" s="52"/>
      <c r="CZ239" s="52"/>
      <c r="DA239" s="52"/>
      <c r="DB239" s="52"/>
      <c r="DC239" s="52"/>
      <c r="DD239" s="52"/>
      <c r="DE239" s="52"/>
      <c r="DF239" s="52"/>
      <c r="DG239" s="52"/>
      <c r="DH239" s="52"/>
      <c r="DI239" s="52"/>
      <c r="DJ239" s="52"/>
      <c r="DK239" s="52"/>
      <c r="DL239" s="52"/>
      <c r="DM239" s="52"/>
      <c r="DN239" s="52"/>
      <c r="DO239" s="52"/>
      <c r="DP239" s="52"/>
      <c r="DQ239" s="52"/>
      <c r="DR239" s="52"/>
      <c r="DS239" s="52"/>
      <c r="DT239" s="52"/>
      <c r="DU239" s="52"/>
      <c r="DV239" s="52"/>
      <c r="DW239" s="52"/>
      <c r="DX239" s="52"/>
      <c r="DY239" s="52"/>
      <c r="DZ239" s="52"/>
      <c r="EA239" s="52"/>
      <c r="EB239" s="52"/>
      <c r="EC239" s="52"/>
      <c r="ED239" s="52"/>
      <c r="EE239" s="52"/>
      <c r="EF239" s="52"/>
      <c r="EG239" s="52"/>
      <c r="EH239" s="52"/>
      <c r="EI239" s="52"/>
      <c r="EJ239" s="52"/>
      <c r="EK239" s="52"/>
      <c r="EL239" s="52"/>
      <c r="EM239" s="52"/>
      <c r="EN239" s="52"/>
      <c r="EO239" s="52"/>
      <c r="EP239" s="52"/>
      <c r="EQ239" s="52"/>
      <c r="ER239" s="52"/>
      <c r="ES239" s="52"/>
      <c r="ET239" s="52"/>
      <c r="EU239" s="52"/>
      <c r="EV239" s="52"/>
      <c r="EW239" s="52"/>
      <c r="EX239" s="52"/>
      <c r="EY239" s="52"/>
      <c r="EZ239" s="52"/>
      <c r="FA239" s="52"/>
      <c r="FB239" s="52"/>
      <c r="FC239" s="52"/>
      <c r="FD239" s="52"/>
      <c r="FE239" s="52"/>
      <c r="FF239" s="52"/>
      <c r="FG239" s="52"/>
      <c r="FH239" s="52"/>
      <c r="FI239" s="52"/>
      <c r="FJ239" s="52"/>
      <c r="FK239" s="52"/>
      <c r="FL239" s="52"/>
      <c r="FM239" s="52"/>
      <c r="FN239" s="52"/>
      <c r="FO239" s="52"/>
      <c r="FP239" s="52"/>
      <c r="FQ239" s="52"/>
      <c r="FR239" s="52"/>
      <c r="FS239" s="52"/>
      <c r="FT239" s="52"/>
      <c r="FU239" s="52"/>
      <c r="FV239" s="52"/>
      <c r="FW239" s="52"/>
      <c r="FX239" s="52"/>
      <c r="FY239" s="52"/>
      <c r="FZ239" s="52"/>
      <c r="GA239" s="52"/>
      <c r="GB239" s="52"/>
      <c r="GC239" s="52"/>
      <c r="GD239" s="52"/>
      <c r="GE239" s="52"/>
      <c r="GF239" s="52"/>
      <c r="GG239" s="52"/>
      <c r="GH239" s="52"/>
      <c r="GI239" s="52"/>
      <c r="GJ239" s="52"/>
      <c r="GK239" s="52"/>
      <c r="GL239" s="52"/>
      <c r="GM239" s="52"/>
      <c r="GN239" s="52"/>
      <c r="GO239" s="52"/>
      <c r="GP239" s="52"/>
      <c r="GQ239" s="52"/>
      <c r="GR239" s="52"/>
      <c r="GS239" s="52"/>
      <c r="GT239" s="52"/>
      <c r="GU239" s="52"/>
      <c r="GV239" s="52"/>
      <c r="GW239" s="52"/>
      <c r="GX239" s="52"/>
      <c r="GY239" s="52"/>
      <c r="GZ239" s="52"/>
      <c r="HA239" s="52"/>
      <c r="HB239" s="52"/>
      <c r="HC239" s="52"/>
      <c r="HD239" s="52"/>
      <c r="HE239" s="52"/>
      <c r="HF239" s="52"/>
      <c r="HG239" s="52"/>
      <c r="HH239" s="52"/>
      <c r="HI239" s="52"/>
      <c r="HJ239" s="52"/>
      <c r="HK239" s="52"/>
      <c r="HL239" s="52"/>
      <c r="HM239" s="52"/>
      <c r="HN239" s="52"/>
      <c r="HO239" s="52"/>
      <c r="HP239" s="52"/>
      <c r="HQ239" s="52"/>
      <c r="HR239" s="52"/>
      <c r="HS239" s="52"/>
      <c r="HT239" s="52"/>
      <c r="HU239" s="52"/>
      <c r="HV239" s="52"/>
      <c r="HW239" s="52"/>
      <c r="HX239" s="52"/>
      <c r="HY239" s="52"/>
      <c r="HZ239" s="52"/>
      <c r="IA239" s="52"/>
      <c r="IB239" s="52"/>
      <c r="IC239" s="52"/>
      <c r="ID239" s="52"/>
      <c r="IE239" s="52"/>
      <c r="IF239" s="52"/>
      <c r="IG239" s="52"/>
      <c r="IH239" s="52"/>
      <c r="II239" s="52"/>
      <c r="IJ239" s="52"/>
      <c r="IK239" s="52"/>
      <c r="IL239" s="52"/>
      <c r="IM239" s="52"/>
      <c r="IN239" s="52"/>
      <c r="IO239" s="52"/>
      <c r="IP239" s="52"/>
      <c r="IQ239" s="52"/>
      <c r="IR239" s="52"/>
      <c r="IS239" s="52"/>
      <c r="IT239" s="52"/>
      <c r="IU239" s="52"/>
      <c r="IV239" s="52"/>
    </row>
    <row r="240" spans="1:256" s="24" customFormat="1" x14ac:dyDescent="0.25">
      <c r="A240" s="52"/>
      <c r="C240" s="60"/>
      <c r="D240" s="52"/>
      <c r="E240" s="52"/>
      <c r="F240" s="53"/>
      <c r="G240" s="100"/>
      <c r="H240" s="53"/>
      <c r="I240" s="52"/>
      <c r="J240" s="52"/>
      <c r="K240" s="52"/>
      <c r="L240" s="52"/>
      <c r="M240" s="52"/>
      <c r="N240" s="52"/>
      <c r="O240" s="52"/>
      <c r="P240" s="52"/>
      <c r="Q240" s="52"/>
      <c r="R240" s="52"/>
      <c r="S240" s="52"/>
      <c r="T240" s="52"/>
      <c r="U240" s="52"/>
      <c r="V240" s="52"/>
      <c r="W240" s="52"/>
      <c r="X240" s="52"/>
      <c r="Y240" s="52"/>
      <c r="Z240" s="52"/>
      <c r="AA240" s="52"/>
      <c r="AB240" s="52"/>
      <c r="AC240" s="52"/>
      <c r="AD240" s="52"/>
      <c r="AE240" s="52"/>
      <c r="AF240" s="52"/>
      <c r="AG240" s="52"/>
      <c r="AH240" s="52"/>
      <c r="AI240" s="52"/>
      <c r="AJ240" s="52"/>
      <c r="AK240" s="52"/>
      <c r="AL240" s="52"/>
      <c r="AM240" s="52"/>
      <c r="AN240" s="52"/>
      <c r="AO240" s="52"/>
      <c r="AP240" s="52"/>
      <c r="AQ240" s="52"/>
      <c r="AR240" s="52"/>
      <c r="AS240" s="52"/>
      <c r="AT240" s="52"/>
      <c r="AU240" s="52"/>
      <c r="AV240" s="52"/>
      <c r="AW240" s="52"/>
      <c r="AX240" s="52"/>
      <c r="AY240" s="52"/>
      <c r="AZ240" s="52"/>
      <c r="BA240" s="52"/>
      <c r="BB240" s="52"/>
      <c r="BC240" s="52"/>
      <c r="BD240" s="52"/>
      <c r="BE240" s="52"/>
      <c r="BF240" s="52"/>
      <c r="BG240" s="52"/>
      <c r="BH240" s="52"/>
      <c r="BI240" s="52"/>
      <c r="BJ240" s="52"/>
      <c r="BK240" s="52"/>
      <c r="BL240" s="52"/>
      <c r="BM240" s="52"/>
      <c r="BN240" s="52"/>
      <c r="BO240" s="52"/>
      <c r="BP240" s="52"/>
      <c r="BQ240" s="52"/>
      <c r="BR240" s="52"/>
      <c r="BS240" s="52"/>
      <c r="BT240" s="52"/>
      <c r="BU240" s="52"/>
      <c r="BV240" s="52"/>
      <c r="BW240" s="52"/>
      <c r="BX240" s="52"/>
      <c r="BY240" s="52"/>
      <c r="BZ240" s="52"/>
      <c r="CA240" s="52"/>
      <c r="CB240" s="52"/>
      <c r="CC240" s="52"/>
      <c r="CD240" s="52"/>
      <c r="CE240" s="52"/>
      <c r="CF240" s="52"/>
      <c r="CG240" s="52"/>
      <c r="CH240" s="52"/>
      <c r="CI240" s="52"/>
      <c r="CJ240" s="52"/>
      <c r="CK240" s="52"/>
      <c r="CL240" s="52"/>
      <c r="CM240" s="52"/>
      <c r="CN240" s="52"/>
      <c r="CO240" s="52"/>
      <c r="CP240" s="52"/>
      <c r="CQ240" s="52"/>
      <c r="CR240" s="52"/>
      <c r="CS240" s="52"/>
      <c r="CT240" s="52"/>
      <c r="CU240" s="52"/>
      <c r="CV240" s="52"/>
      <c r="CW240" s="52"/>
      <c r="CX240" s="52"/>
      <c r="CY240" s="52"/>
      <c r="CZ240" s="52"/>
      <c r="DA240" s="52"/>
      <c r="DB240" s="52"/>
      <c r="DC240" s="52"/>
      <c r="DD240" s="52"/>
      <c r="DE240" s="52"/>
      <c r="DF240" s="52"/>
      <c r="DG240" s="52"/>
      <c r="DH240" s="52"/>
      <c r="DI240" s="52"/>
      <c r="DJ240" s="52"/>
      <c r="DK240" s="52"/>
      <c r="DL240" s="52"/>
      <c r="DM240" s="52"/>
      <c r="DN240" s="52"/>
      <c r="DO240" s="52"/>
      <c r="DP240" s="52"/>
      <c r="DQ240" s="52"/>
      <c r="DR240" s="52"/>
      <c r="DS240" s="52"/>
      <c r="DT240" s="52"/>
      <c r="DU240" s="52"/>
      <c r="DV240" s="52"/>
      <c r="DW240" s="52"/>
      <c r="DX240" s="52"/>
      <c r="DY240" s="52"/>
      <c r="DZ240" s="52"/>
      <c r="EA240" s="52"/>
      <c r="EB240" s="52"/>
      <c r="EC240" s="52"/>
      <c r="ED240" s="52"/>
      <c r="EE240" s="52"/>
      <c r="EF240" s="52"/>
      <c r="EG240" s="52"/>
      <c r="EH240" s="52"/>
      <c r="EI240" s="52"/>
      <c r="EJ240" s="52"/>
      <c r="EK240" s="52"/>
      <c r="EL240" s="52"/>
      <c r="EM240" s="52"/>
      <c r="EN240" s="52"/>
      <c r="EO240" s="52"/>
      <c r="EP240" s="52"/>
      <c r="EQ240" s="52"/>
      <c r="ER240" s="52"/>
      <c r="ES240" s="52"/>
      <c r="ET240" s="52"/>
      <c r="EU240" s="52"/>
      <c r="EV240" s="52"/>
      <c r="EW240" s="52"/>
      <c r="EX240" s="52"/>
      <c r="EY240" s="52"/>
      <c r="EZ240" s="52"/>
      <c r="FA240" s="52"/>
      <c r="FB240" s="52"/>
      <c r="FC240" s="52"/>
      <c r="FD240" s="52"/>
      <c r="FE240" s="52"/>
      <c r="FF240" s="52"/>
      <c r="FG240" s="52"/>
      <c r="FH240" s="52"/>
      <c r="FI240" s="52"/>
      <c r="FJ240" s="52"/>
      <c r="FK240" s="52"/>
      <c r="FL240" s="52"/>
      <c r="FM240" s="52"/>
      <c r="FN240" s="52"/>
      <c r="FO240" s="52"/>
      <c r="FP240" s="52"/>
      <c r="FQ240" s="52"/>
      <c r="FR240" s="52"/>
      <c r="FS240" s="52"/>
      <c r="FT240" s="52"/>
      <c r="FU240" s="52"/>
      <c r="FV240" s="52"/>
      <c r="FW240" s="52"/>
      <c r="FX240" s="52"/>
      <c r="FY240" s="52"/>
      <c r="FZ240" s="52"/>
      <c r="GA240" s="52"/>
      <c r="GB240" s="52"/>
      <c r="GC240" s="52"/>
      <c r="GD240" s="52"/>
      <c r="GE240" s="52"/>
      <c r="GF240" s="52"/>
      <c r="GG240" s="52"/>
      <c r="GH240" s="52"/>
      <c r="GI240" s="52"/>
      <c r="GJ240" s="52"/>
      <c r="GK240" s="52"/>
      <c r="GL240" s="52"/>
      <c r="GM240" s="52"/>
      <c r="GN240" s="52"/>
      <c r="GO240" s="52"/>
      <c r="GP240" s="52"/>
      <c r="GQ240" s="52"/>
      <c r="GR240" s="52"/>
      <c r="GS240" s="52"/>
      <c r="GT240" s="52"/>
      <c r="GU240" s="52"/>
      <c r="GV240" s="52"/>
      <c r="GW240" s="52"/>
      <c r="GX240" s="52"/>
      <c r="GY240" s="52"/>
      <c r="GZ240" s="52"/>
      <c r="HA240" s="52"/>
      <c r="HB240" s="52"/>
      <c r="HC240" s="52"/>
      <c r="HD240" s="52"/>
      <c r="HE240" s="52"/>
      <c r="HF240" s="52"/>
      <c r="HG240" s="52"/>
      <c r="HH240" s="52"/>
      <c r="HI240" s="52"/>
      <c r="HJ240" s="52"/>
      <c r="HK240" s="52"/>
      <c r="HL240" s="52"/>
      <c r="HM240" s="52"/>
      <c r="HN240" s="52"/>
      <c r="HO240" s="52"/>
      <c r="HP240" s="52"/>
      <c r="HQ240" s="52"/>
      <c r="HR240" s="52"/>
      <c r="HS240" s="52"/>
      <c r="HT240" s="52"/>
      <c r="HU240" s="52"/>
      <c r="HV240" s="52"/>
      <c r="HW240" s="52"/>
      <c r="HX240" s="52"/>
      <c r="HY240" s="52"/>
      <c r="HZ240" s="52"/>
      <c r="IA240" s="52"/>
      <c r="IB240" s="52"/>
      <c r="IC240" s="52"/>
      <c r="ID240" s="52"/>
      <c r="IE240" s="52"/>
      <c r="IF240" s="52"/>
      <c r="IG240" s="52"/>
      <c r="IH240" s="52"/>
      <c r="II240" s="52"/>
      <c r="IJ240" s="52"/>
      <c r="IK240" s="52"/>
      <c r="IL240" s="52"/>
      <c r="IM240" s="52"/>
      <c r="IN240" s="52"/>
      <c r="IO240" s="52"/>
      <c r="IP240" s="52"/>
      <c r="IQ240" s="52"/>
      <c r="IR240" s="52"/>
      <c r="IS240" s="52"/>
      <c r="IT240" s="52"/>
      <c r="IU240" s="52"/>
      <c r="IV240" s="52"/>
    </row>
    <row r="241" spans="1:256" s="24" customFormat="1" x14ac:dyDescent="0.25">
      <c r="A241" s="52"/>
      <c r="B241" s="24" t="s">
        <v>1698</v>
      </c>
      <c r="C241" s="60">
        <v>15000000</v>
      </c>
      <c r="D241" s="52"/>
      <c r="E241" s="52"/>
      <c r="F241" s="53"/>
      <c r="G241" s="100"/>
      <c r="H241" s="53"/>
      <c r="I241" s="52"/>
      <c r="J241" s="52"/>
      <c r="K241" s="52"/>
      <c r="L241" s="52"/>
      <c r="M241" s="52"/>
      <c r="N241" s="52"/>
      <c r="O241" s="52"/>
      <c r="P241" s="52"/>
      <c r="Q241" s="52"/>
      <c r="R241" s="52"/>
      <c r="S241" s="52"/>
      <c r="T241" s="52"/>
      <c r="U241" s="52"/>
      <c r="V241" s="52"/>
      <c r="W241" s="52"/>
      <c r="X241" s="52"/>
      <c r="Y241" s="52"/>
      <c r="Z241" s="52"/>
      <c r="AA241" s="52"/>
      <c r="AB241" s="52"/>
      <c r="AC241" s="52"/>
      <c r="AD241" s="52"/>
      <c r="AE241" s="52"/>
      <c r="AF241" s="52"/>
      <c r="AG241" s="52"/>
      <c r="AH241" s="52"/>
      <c r="AI241" s="52"/>
      <c r="AJ241" s="52"/>
      <c r="AK241" s="52"/>
      <c r="AL241" s="52"/>
      <c r="AM241" s="52"/>
      <c r="AN241" s="52"/>
      <c r="AO241" s="52"/>
      <c r="AP241" s="52"/>
      <c r="AQ241" s="52"/>
      <c r="AR241" s="52"/>
      <c r="AS241" s="52"/>
      <c r="AT241" s="52"/>
      <c r="AU241" s="52"/>
      <c r="AV241" s="52"/>
      <c r="AW241" s="52"/>
      <c r="AX241" s="52"/>
      <c r="AY241" s="52"/>
      <c r="AZ241" s="52"/>
      <c r="BA241" s="52"/>
      <c r="BB241" s="52"/>
      <c r="BC241" s="52"/>
      <c r="BD241" s="52"/>
      <c r="BE241" s="52"/>
      <c r="BF241" s="52"/>
      <c r="BG241" s="52"/>
      <c r="BH241" s="52"/>
      <c r="BI241" s="52"/>
      <c r="BJ241" s="52"/>
      <c r="BK241" s="52"/>
      <c r="BL241" s="52"/>
      <c r="BM241" s="52"/>
      <c r="BN241" s="52"/>
      <c r="BO241" s="52"/>
      <c r="BP241" s="52"/>
      <c r="BQ241" s="52"/>
      <c r="BR241" s="52"/>
      <c r="BS241" s="52"/>
      <c r="BT241" s="52"/>
      <c r="BU241" s="52"/>
      <c r="BV241" s="52"/>
      <c r="BW241" s="52"/>
      <c r="BX241" s="52"/>
      <c r="BY241" s="52"/>
      <c r="BZ241" s="52"/>
      <c r="CA241" s="52"/>
      <c r="CB241" s="52"/>
      <c r="CC241" s="52"/>
      <c r="CD241" s="52"/>
      <c r="CE241" s="52"/>
      <c r="CF241" s="52"/>
      <c r="CG241" s="52"/>
      <c r="CH241" s="52"/>
      <c r="CI241" s="52"/>
      <c r="CJ241" s="52"/>
      <c r="CK241" s="52"/>
      <c r="CL241" s="52"/>
      <c r="CM241" s="52"/>
      <c r="CN241" s="52"/>
      <c r="CO241" s="52"/>
      <c r="CP241" s="52"/>
      <c r="CQ241" s="52"/>
      <c r="CR241" s="52"/>
      <c r="CS241" s="52"/>
      <c r="CT241" s="52"/>
      <c r="CU241" s="52"/>
      <c r="CV241" s="52"/>
      <c r="CW241" s="52"/>
      <c r="CX241" s="52"/>
      <c r="CY241" s="52"/>
      <c r="CZ241" s="52"/>
      <c r="DA241" s="52"/>
      <c r="DB241" s="52"/>
      <c r="DC241" s="52"/>
      <c r="DD241" s="52"/>
      <c r="DE241" s="52"/>
      <c r="DF241" s="52"/>
      <c r="DG241" s="52"/>
      <c r="DH241" s="52"/>
      <c r="DI241" s="52"/>
      <c r="DJ241" s="52"/>
      <c r="DK241" s="52"/>
      <c r="DL241" s="52"/>
      <c r="DM241" s="52"/>
      <c r="DN241" s="52"/>
      <c r="DO241" s="52"/>
      <c r="DP241" s="52"/>
      <c r="DQ241" s="52"/>
      <c r="DR241" s="52"/>
      <c r="DS241" s="52"/>
      <c r="DT241" s="52"/>
      <c r="DU241" s="52"/>
      <c r="DV241" s="52"/>
      <c r="DW241" s="52"/>
      <c r="DX241" s="52"/>
      <c r="DY241" s="52"/>
      <c r="DZ241" s="52"/>
      <c r="EA241" s="52"/>
      <c r="EB241" s="52"/>
      <c r="EC241" s="52"/>
      <c r="ED241" s="52"/>
      <c r="EE241" s="52"/>
      <c r="EF241" s="52"/>
      <c r="EG241" s="52"/>
      <c r="EH241" s="52"/>
      <c r="EI241" s="52"/>
      <c r="EJ241" s="52"/>
      <c r="EK241" s="52"/>
      <c r="EL241" s="52"/>
      <c r="EM241" s="52"/>
      <c r="EN241" s="52"/>
      <c r="EO241" s="52"/>
      <c r="EP241" s="52"/>
      <c r="EQ241" s="52"/>
      <c r="ER241" s="52"/>
      <c r="ES241" s="52"/>
      <c r="ET241" s="52"/>
      <c r="EU241" s="52"/>
      <c r="EV241" s="52"/>
      <c r="EW241" s="52"/>
      <c r="EX241" s="52"/>
      <c r="EY241" s="52"/>
      <c r="EZ241" s="52"/>
      <c r="FA241" s="52"/>
      <c r="FB241" s="52"/>
      <c r="FC241" s="52"/>
      <c r="FD241" s="52"/>
      <c r="FE241" s="52"/>
      <c r="FF241" s="52"/>
      <c r="FG241" s="52"/>
      <c r="FH241" s="52"/>
      <c r="FI241" s="52"/>
      <c r="FJ241" s="52"/>
      <c r="FK241" s="52"/>
      <c r="FL241" s="52"/>
      <c r="FM241" s="52"/>
      <c r="FN241" s="52"/>
      <c r="FO241" s="52"/>
      <c r="FP241" s="52"/>
      <c r="FQ241" s="52"/>
      <c r="FR241" s="52"/>
      <c r="FS241" s="52"/>
      <c r="FT241" s="52"/>
      <c r="FU241" s="52"/>
      <c r="FV241" s="52"/>
      <c r="FW241" s="52"/>
      <c r="FX241" s="52"/>
      <c r="FY241" s="52"/>
      <c r="FZ241" s="52"/>
      <c r="GA241" s="52"/>
      <c r="GB241" s="52"/>
      <c r="GC241" s="52"/>
      <c r="GD241" s="52"/>
      <c r="GE241" s="52"/>
      <c r="GF241" s="52"/>
      <c r="GG241" s="52"/>
      <c r="GH241" s="52"/>
      <c r="GI241" s="52"/>
      <c r="GJ241" s="52"/>
      <c r="GK241" s="52"/>
      <c r="GL241" s="52"/>
      <c r="GM241" s="52"/>
      <c r="GN241" s="52"/>
      <c r="GO241" s="52"/>
      <c r="GP241" s="52"/>
      <c r="GQ241" s="52"/>
      <c r="GR241" s="52"/>
      <c r="GS241" s="52"/>
      <c r="GT241" s="52"/>
      <c r="GU241" s="52"/>
      <c r="GV241" s="52"/>
      <c r="GW241" s="52"/>
      <c r="GX241" s="52"/>
      <c r="GY241" s="52"/>
      <c r="GZ241" s="52"/>
      <c r="HA241" s="52"/>
      <c r="HB241" s="52"/>
      <c r="HC241" s="52"/>
      <c r="HD241" s="52"/>
      <c r="HE241" s="52"/>
      <c r="HF241" s="52"/>
      <c r="HG241" s="52"/>
      <c r="HH241" s="52"/>
      <c r="HI241" s="52"/>
      <c r="HJ241" s="52"/>
      <c r="HK241" s="52"/>
      <c r="HL241" s="52"/>
      <c r="HM241" s="52"/>
      <c r="HN241" s="52"/>
      <c r="HO241" s="52"/>
      <c r="HP241" s="52"/>
      <c r="HQ241" s="52"/>
      <c r="HR241" s="52"/>
      <c r="HS241" s="52"/>
      <c r="HT241" s="52"/>
      <c r="HU241" s="52"/>
      <c r="HV241" s="52"/>
      <c r="HW241" s="52"/>
      <c r="HX241" s="52"/>
      <c r="HY241" s="52"/>
      <c r="HZ241" s="52"/>
      <c r="IA241" s="52"/>
      <c r="IB241" s="52"/>
      <c r="IC241" s="52"/>
      <c r="ID241" s="52"/>
      <c r="IE241" s="52"/>
      <c r="IF241" s="52"/>
      <c r="IG241" s="52"/>
      <c r="IH241" s="52"/>
      <c r="II241" s="52"/>
      <c r="IJ241" s="52"/>
      <c r="IK241" s="52"/>
      <c r="IL241" s="52"/>
      <c r="IM241" s="52"/>
      <c r="IN241" s="52"/>
      <c r="IO241" s="52"/>
      <c r="IP241" s="52"/>
      <c r="IQ241" s="52"/>
      <c r="IR241" s="52"/>
      <c r="IS241" s="52"/>
      <c r="IT241" s="52"/>
      <c r="IU241" s="52"/>
      <c r="IV241" s="52"/>
    </row>
    <row r="242" spans="1:256" s="24" customFormat="1" x14ac:dyDescent="0.25">
      <c r="A242" s="52"/>
      <c r="C242" s="60"/>
      <c r="D242" s="52"/>
      <c r="E242" s="52"/>
      <c r="F242" s="53"/>
      <c r="G242" s="100"/>
      <c r="H242" s="53"/>
      <c r="I242" s="52"/>
      <c r="J242" s="52"/>
      <c r="K242" s="52"/>
      <c r="L242" s="52"/>
      <c r="M242" s="52"/>
      <c r="N242" s="52"/>
      <c r="O242" s="52"/>
      <c r="P242" s="52"/>
      <c r="Q242" s="52"/>
      <c r="R242" s="52"/>
      <c r="S242" s="52"/>
      <c r="T242" s="52"/>
      <c r="U242" s="52"/>
      <c r="V242" s="52"/>
      <c r="W242" s="52"/>
      <c r="X242" s="52"/>
      <c r="Y242" s="52"/>
      <c r="Z242" s="52"/>
      <c r="AA242" s="52"/>
      <c r="AB242" s="52"/>
      <c r="AC242" s="52"/>
      <c r="AD242" s="52"/>
      <c r="AE242" s="52"/>
      <c r="AF242" s="52"/>
      <c r="AG242" s="52"/>
      <c r="AH242" s="52"/>
      <c r="AI242" s="52"/>
      <c r="AJ242" s="52"/>
      <c r="AK242" s="52"/>
      <c r="AL242" s="52"/>
      <c r="AM242" s="52"/>
      <c r="AN242" s="52"/>
      <c r="AO242" s="52"/>
      <c r="AP242" s="52"/>
      <c r="AQ242" s="52"/>
      <c r="AR242" s="52"/>
      <c r="AS242" s="52"/>
      <c r="AT242" s="52"/>
      <c r="AU242" s="52"/>
      <c r="AV242" s="52"/>
      <c r="AW242" s="52"/>
      <c r="AX242" s="52"/>
      <c r="AY242" s="52"/>
      <c r="AZ242" s="52"/>
      <c r="BA242" s="52"/>
      <c r="BB242" s="52"/>
      <c r="BC242" s="52"/>
      <c r="BD242" s="52"/>
      <c r="BE242" s="52"/>
      <c r="BF242" s="52"/>
      <c r="BG242" s="52"/>
      <c r="BH242" s="52"/>
      <c r="BI242" s="52"/>
      <c r="BJ242" s="52"/>
      <c r="BK242" s="52"/>
      <c r="BL242" s="52"/>
      <c r="BM242" s="52"/>
      <c r="BN242" s="52"/>
      <c r="BO242" s="52"/>
      <c r="BP242" s="52"/>
      <c r="BQ242" s="52"/>
      <c r="BR242" s="52"/>
      <c r="BS242" s="52"/>
      <c r="BT242" s="52"/>
      <c r="BU242" s="52"/>
      <c r="BV242" s="52"/>
      <c r="BW242" s="52"/>
      <c r="BX242" s="52"/>
      <c r="BY242" s="52"/>
      <c r="BZ242" s="52"/>
      <c r="CA242" s="52"/>
      <c r="CB242" s="52"/>
      <c r="CC242" s="52"/>
      <c r="CD242" s="52"/>
      <c r="CE242" s="52"/>
      <c r="CF242" s="52"/>
      <c r="CG242" s="52"/>
      <c r="CH242" s="52"/>
      <c r="CI242" s="52"/>
      <c r="CJ242" s="52"/>
      <c r="CK242" s="52"/>
      <c r="CL242" s="52"/>
      <c r="CM242" s="52"/>
      <c r="CN242" s="52"/>
      <c r="CO242" s="52"/>
      <c r="CP242" s="52"/>
      <c r="CQ242" s="52"/>
      <c r="CR242" s="52"/>
      <c r="CS242" s="52"/>
      <c r="CT242" s="52"/>
      <c r="CU242" s="52"/>
      <c r="CV242" s="52"/>
      <c r="CW242" s="52"/>
      <c r="CX242" s="52"/>
      <c r="CY242" s="52"/>
      <c r="CZ242" s="52"/>
      <c r="DA242" s="52"/>
      <c r="DB242" s="52"/>
      <c r="DC242" s="52"/>
      <c r="DD242" s="52"/>
      <c r="DE242" s="52"/>
      <c r="DF242" s="52"/>
      <c r="DG242" s="52"/>
      <c r="DH242" s="52"/>
      <c r="DI242" s="52"/>
      <c r="DJ242" s="52"/>
      <c r="DK242" s="52"/>
      <c r="DL242" s="52"/>
      <c r="DM242" s="52"/>
      <c r="DN242" s="52"/>
      <c r="DO242" s="52"/>
      <c r="DP242" s="52"/>
      <c r="DQ242" s="52"/>
      <c r="DR242" s="52"/>
      <c r="DS242" s="52"/>
      <c r="DT242" s="52"/>
      <c r="DU242" s="52"/>
      <c r="DV242" s="52"/>
      <c r="DW242" s="52"/>
      <c r="DX242" s="52"/>
      <c r="DY242" s="52"/>
      <c r="DZ242" s="52"/>
      <c r="EA242" s="52"/>
      <c r="EB242" s="52"/>
      <c r="EC242" s="52"/>
      <c r="ED242" s="52"/>
      <c r="EE242" s="52"/>
      <c r="EF242" s="52"/>
      <c r="EG242" s="52"/>
      <c r="EH242" s="52"/>
      <c r="EI242" s="52"/>
      <c r="EJ242" s="52"/>
      <c r="EK242" s="52"/>
      <c r="EL242" s="52"/>
      <c r="EM242" s="52"/>
      <c r="EN242" s="52"/>
      <c r="EO242" s="52"/>
      <c r="EP242" s="52"/>
      <c r="EQ242" s="52"/>
      <c r="ER242" s="52"/>
      <c r="ES242" s="52"/>
      <c r="ET242" s="52"/>
      <c r="EU242" s="52"/>
      <c r="EV242" s="52"/>
      <c r="EW242" s="52"/>
      <c r="EX242" s="52"/>
      <c r="EY242" s="52"/>
      <c r="EZ242" s="52"/>
      <c r="FA242" s="52"/>
      <c r="FB242" s="52"/>
      <c r="FC242" s="52"/>
      <c r="FD242" s="52"/>
      <c r="FE242" s="52"/>
      <c r="FF242" s="52"/>
      <c r="FG242" s="52"/>
      <c r="FH242" s="52"/>
      <c r="FI242" s="52"/>
      <c r="FJ242" s="52"/>
      <c r="FK242" s="52"/>
      <c r="FL242" s="52"/>
      <c r="FM242" s="52"/>
      <c r="FN242" s="52"/>
      <c r="FO242" s="52"/>
      <c r="FP242" s="52"/>
      <c r="FQ242" s="52"/>
      <c r="FR242" s="52"/>
      <c r="FS242" s="52"/>
      <c r="FT242" s="52"/>
      <c r="FU242" s="52"/>
      <c r="FV242" s="52"/>
      <c r="FW242" s="52"/>
      <c r="FX242" s="52"/>
      <c r="FY242" s="52"/>
      <c r="FZ242" s="52"/>
      <c r="GA242" s="52"/>
      <c r="GB242" s="52"/>
      <c r="GC242" s="52"/>
      <c r="GD242" s="52"/>
      <c r="GE242" s="52"/>
      <c r="GF242" s="52"/>
      <c r="GG242" s="52"/>
      <c r="GH242" s="52"/>
      <c r="GI242" s="52"/>
      <c r="GJ242" s="52"/>
      <c r="GK242" s="52"/>
      <c r="GL242" s="52"/>
      <c r="GM242" s="52"/>
      <c r="GN242" s="52"/>
      <c r="GO242" s="52"/>
      <c r="GP242" s="52"/>
      <c r="GQ242" s="52"/>
      <c r="GR242" s="52"/>
      <c r="GS242" s="52"/>
      <c r="GT242" s="52"/>
      <c r="GU242" s="52"/>
      <c r="GV242" s="52"/>
      <c r="GW242" s="52"/>
      <c r="GX242" s="52"/>
      <c r="GY242" s="52"/>
      <c r="GZ242" s="52"/>
      <c r="HA242" s="52"/>
      <c r="HB242" s="52"/>
      <c r="HC242" s="52"/>
      <c r="HD242" s="52"/>
      <c r="HE242" s="52"/>
      <c r="HF242" s="52"/>
      <c r="HG242" s="52"/>
      <c r="HH242" s="52"/>
      <c r="HI242" s="52"/>
      <c r="HJ242" s="52"/>
      <c r="HK242" s="52"/>
      <c r="HL242" s="52"/>
      <c r="HM242" s="52"/>
      <c r="HN242" s="52"/>
      <c r="HO242" s="52"/>
      <c r="HP242" s="52"/>
      <c r="HQ242" s="52"/>
      <c r="HR242" s="52"/>
      <c r="HS242" s="52"/>
      <c r="HT242" s="52"/>
      <c r="HU242" s="52"/>
      <c r="HV242" s="52"/>
      <c r="HW242" s="52"/>
      <c r="HX242" s="52"/>
      <c r="HY242" s="52"/>
      <c r="HZ242" s="52"/>
      <c r="IA242" s="52"/>
      <c r="IB242" s="52"/>
      <c r="IC242" s="52"/>
      <c r="ID242" s="52"/>
      <c r="IE242" s="52"/>
      <c r="IF242" s="52"/>
      <c r="IG242" s="52"/>
      <c r="IH242" s="52"/>
      <c r="II242" s="52"/>
      <c r="IJ242" s="52"/>
      <c r="IK242" s="52"/>
      <c r="IL242" s="52"/>
      <c r="IM242" s="52"/>
      <c r="IN242" s="52"/>
      <c r="IO242" s="52"/>
      <c r="IP242" s="52"/>
      <c r="IQ242" s="52"/>
      <c r="IR242" s="52"/>
      <c r="IS242" s="52"/>
      <c r="IT242" s="52"/>
      <c r="IU242" s="52"/>
      <c r="IV242" s="52"/>
    </row>
    <row r="243" spans="1:256" s="24" customFormat="1" x14ac:dyDescent="0.25">
      <c r="A243" s="52"/>
      <c r="B243" s="59" t="s">
        <v>1697</v>
      </c>
      <c r="C243" s="58">
        <v>45427916</v>
      </c>
      <c r="D243" s="52"/>
      <c r="E243" s="52"/>
      <c r="F243" s="53"/>
      <c r="G243" s="100"/>
      <c r="H243" s="53"/>
      <c r="I243" s="52"/>
      <c r="J243" s="52"/>
      <c r="K243" s="52"/>
      <c r="L243" s="52"/>
      <c r="M243" s="52"/>
      <c r="N243" s="52"/>
      <c r="O243" s="52"/>
      <c r="P243" s="52"/>
      <c r="Q243" s="52"/>
      <c r="R243" s="52"/>
      <c r="S243" s="52"/>
      <c r="T243" s="52"/>
      <c r="U243" s="52"/>
      <c r="V243" s="52"/>
      <c r="W243" s="52"/>
      <c r="X243" s="52"/>
      <c r="Y243" s="52"/>
      <c r="Z243" s="52"/>
      <c r="AA243" s="52"/>
      <c r="AB243" s="52"/>
      <c r="AC243" s="52"/>
      <c r="AD243" s="52"/>
      <c r="AE243" s="52"/>
      <c r="AF243" s="52"/>
      <c r="AG243" s="52"/>
      <c r="AH243" s="52"/>
      <c r="AI243" s="52"/>
      <c r="AJ243" s="52"/>
      <c r="AK243" s="52"/>
      <c r="AL243" s="52"/>
      <c r="AM243" s="52"/>
      <c r="AN243" s="52"/>
      <c r="AO243" s="52"/>
      <c r="AP243" s="52"/>
      <c r="AQ243" s="52"/>
      <c r="AR243" s="52"/>
      <c r="AS243" s="52"/>
      <c r="AT243" s="52"/>
      <c r="AU243" s="52"/>
      <c r="AV243" s="52"/>
      <c r="AW243" s="52"/>
      <c r="AX243" s="52"/>
      <c r="AY243" s="52"/>
      <c r="AZ243" s="52"/>
      <c r="BA243" s="52"/>
      <c r="BB243" s="52"/>
      <c r="BC243" s="52"/>
      <c r="BD243" s="52"/>
      <c r="BE243" s="52"/>
      <c r="BF243" s="52"/>
      <c r="BG243" s="52"/>
      <c r="BH243" s="52"/>
      <c r="BI243" s="52"/>
      <c r="BJ243" s="52"/>
      <c r="BK243" s="52"/>
      <c r="BL243" s="52"/>
      <c r="BM243" s="52"/>
      <c r="BN243" s="52"/>
      <c r="BO243" s="52"/>
      <c r="BP243" s="52"/>
      <c r="BQ243" s="52"/>
      <c r="BR243" s="52"/>
      <c r="BS243" s="52"/>
      <c r="BT243" s="52"/>
      <c r="BU243" s="52"/>
      <c r="BV243" s="52"/>
      <c r="BW243" s="52"/>
      <c r="BX243" s="52"/>
      <c r="BY243" s="52"/>
      <c r="BZ243" s="52"/>
      <c r="CA243" s="52"/>
      <c r="CB243" s="52"/>
      <c r="CC243" s="52"/>
      <c r="CD243" s="52"/>
      <c r="CE243" s="52"/>
      <c r="CF243" s="52"/>
      <c r="CG243" s="52"/>
      <c r="CH243" s="52"/>
      <c r="CI243" s="52"/>
      <c r="CJ243" s="52"/>
      <c r="CK243" s="52"/>
      <c r="CL243" s="52"/>
      <c r="CM243" s="52"/>
      <c r="CN243" s="52"/>
      <c r="CO243" s="52"/>
      <c r="CP243" s="52"/>
      <c r="CQ243" s="52"/>
      <c r="CR243" s="52"/>
      <c r="CS243" s="52"/>
      <c r="CT243" s="52"/>
      <c r="CU243" s="52"/>
      <c r="CV243" s="52"/>
      <c r="CW243" s="52"/>
      <c r="CX243" s="52"/>
      <c r="CY243" s="52"/>
      <c r="CZ243" s="52"/>
      <c r="DA243" s="52"/>
      <c r="DB243" s="52"/>
      <c r="DC243" s="52"/>
      <c r="DD243" s="52"/>
      <c r="DE243" s="52"/>
      <c r="DF243" s="52"/>
      <c r="DG243" s="52"/>
      <c r="DH243" s="52"/>
      <c r="DI243" s="52"/>
      <c r="DJ243" s="52"/>
      <c r="DK243" s="52"/>
      <c r="DL243" s="52"/>
      <c r="DM243" s="52"/>
      <c r="DN243" s="52"/>
      <c r="DO243" s="52"/>
      <c r="DP243" s="52"/>
      <c r="DQ243" s="52"/>
      <c r="DR243" s="52"/>
      <c r="DS243" s="52"/>
      <c r="DT243" s="52"/>
      <c r="DU243" s="52"/>
      <c r="DV243" s="52"/>
      <c r="DW243" s="52"/>
      <c r="DX243" s="52"/>
      <c r="DY243" s="52"/>
      <c r="DZ243" s="52"/>
      <c r="EA243" s="52"/>
      <c r="EB243" s="52"/>
      <c r="EC243" s="52"/>
      <c r="ED243" s="52"/>
      <c r="EE243" s="52"/>
      <c r="EF243" s="52"/>
      <c r="EG243" s="52"/>
      <c r="EH243" s="52"/>
      <c r="EI243" s="52"/>
      <c r="EJ243" s="52"/>
      <c r="EK243" s="52"/>
      <c r="EL243" s="52"/>
      <c r="EM243" s="52"/>
      <c r="EN243" s="52"/>
      <c r="EO243" s="52"/>
      <c r="EP243" s="52"/>
      <c r="EQ243" s="52"/>
      <c r="ER243" s="52"/>
      <c r="ES243" s="52"/>
      <c r="ET243" s="52"/>
      <c r="EU243" s="52"/>
      <c r="EV243" s="52"/>
      <c r="EW243" s="52"/>
      <c r="EX243" s="52"/>
      <c r="EY243" s="52"/>
      <c r="EZ243" s="52"/>
      <c r="FA243" s="52"/>
      <c r="FB243" s="52"/>
      <c r="FC243" s="52"/>
      <c r="FD243" s="52"/>
      <c r="FE243" s="52"/>
      <c r="FF243" s="52"/>
      <c r="FG243" s="52"/>
      <c r="FH243" s="52"/>
      <c r="FI243" s="52"/>
      <c r="FJ243" s="52"/>
      <c r="FK243" s="52"/>
      <c r="FL243" s="52"/>
      <c r="FM243" s="52"/>
      <c r="FN243" s="52"/>
      <c r="FO243" s="52"/>
      <c r="FP243" s="52"/>
      <c r="FQ243" s="52"/>
      <c r="FR243" s="52"/>
      <c r="FS243" s="52"/>
      <c r="FT243" s="52"/>
      <c r="FU243" s="52"/>
      <c r="FV243" s="52"/>
      <c r="FW243" s="52"/>
      <c r="FX243" s="52"/>
      <c r="FY243" s="52"/>
      <c r="FZ243" s="52"/>
      <c r="GA243" s="52"/>
      <c r="GB243" s="52"/>
      <c r="GC243" s="52"/>
      <c r="GD243" s="52"/>
      <c r="GE243" s="52"/>
      <c r="GF243" s="52"/>
      <c r="GG243" s="52"/>
      <c r="GH243" s="52"/>
      <c r="GI243" s="52"/>
      <c r="GJ243" s="52"/>
      <c r="GK243" s="52"/>
      <c r="GL243" s="52"/>
      <c r="GM243" s="52"/>
      <c r="GN243" s="52"/>
      <c r="GO243" s="52"/>
      <c r="GP243" s="52"/>
      <c r="GQ243" s="52"/>
      <c r="GR243" s="52"/>
      <c r="GS243" s="52"/>
      <c r="GT243" s="52"/>
      <c r="GU243" s="52"/>
      <c r="GV243" s="52"/>
      <c r="GW243" s="52"/>
      <c r="GX243" s="52"/>
      <c r="GY243" s="52"/>
      <c r="GZ243" s="52"/>
      <c r="HA243" s="52"/>
      <c r="HB243" s="52"/>
      <c r="HC243" s="52"/>
      <c r="HD243" s="52"/>
      <c r="HE243" s="52"/>
      <c r="HF243" s="52"/>
      <c r="HG243" s="52"/>
      <c r="HH243" s="52"/>
      <c r="HI243" s="52"/>
      <c r="HJ243" s="52"/>
      <c r="HK243" s="52"/>
      <c r="HL243" s="52"/>
      <c r="HM243" s="52"/>
      <c r="HN243" s="52"/>
      <c r="HO243" s="52"/>
      <c r="HP243" s="52"/>
      <c r="HQ243" s="52"/>
      <c r="HR243" s="52"/>
      <c r="HS243" s="52"/>
      <c r="HT243" s="52"/>
      <c r="HU243" s="52"/>
      <c r="HV243" s="52"/>
      <c r="HW243" s="52"/>
      <c r="HX243" s="52"/>
      <c r="HY243" s="52"/>
      <c r="HZ243" s="52"/>
      <c r="IA243" s="52"/>
      <c r="IB243" s="52"/>
      <c r="IC243" s="52"/>
      <c r="ID243" s="52"/>
      <c r="IE243" s="52"/>
      <c r="IF243" s="52"/>
      <c r="IG243" s="52"/>
      <c r="IH243" s="52"/>
      <c r="II243" s="52"/>
      <c r="IJ243" s="52"/>
      <c r="IK243" s="52"/>
      <c r="IL243" s="52"/>
      <c r="IM243" s="52"/>
      <c r="IN243" s="52"/>
      <c r="IO243" s="52"/>
      <c r="IP243" s="52"/>
      <c r="IQ243" s="52"/>
      <c r="IR243" s="52"/>
      <c r="IS243" s="52"/>
      <c r="IT243" s="52"/>
      <c r="IU243" s="52"/>
      <c r="IV243" s="52"/>
    </row>
    <row r="244" spans="1:256" s="24" customFormat="1" x14ac:dyDescent="0.25">
      <c r="A244" s="52"/>
      <c r="C244" s="60"/>
      <c r="D244" s="52"/>
      <c r="E244" s="52"/>
      <c r="F244" s="53"/>
      <c r="G244" s="100"/>
      <c r="H244" s="53"/>
      <c r="I244" s="52"/>
      <c r="J244" s="52"/>
      <c r="K244" s="52"/>
      <c r="L244" s="52"/>
      <c r="M244" s="52"/>
      <c r="N244" s="52"/>
      <c r="O244" s="52"/>
      <c r="P244" s="52"/>
      <c r="Q244" s="52"/>
      <c r="R244" s="52"/>
      <c r="S244" s="52"/>
      <c r="T244" s="52"/>
      <c r="U244" s="52"/>
      <c r="V244" s="52"/>
      <c r="W244" s="52"/>
      <c r="X244" s="52"/>
      <c r="Y244" s="52"/>
      <c r="Z244" s="52"/>
      <c r="AA244" s="52"/>
      <c r="AB244" s="52"/>
      <c r="AC244" s="52"/>
      <c r="AD244" s="52"/>
      <c r="AE244" s="52"/>
      <c r="AF244" s="52"/>
      <c r="AG244" s="52"/>
      <c r="AH244" s="52"/>
      <c r="AI244" s="52"/>
      <c r="AJ244" s="52"/>
      <c r="AK244" s="52"/>
      <c r="AL244" s="52"/>
      <c r="AM244" s="52"/>
      <c r="AN244" s="52"/>
      <c r="AO244" s="52"/>
      <c r="AP244" s="52"/>
      <c r="AQ244" s="52"/>
      <c r="AR244" s="52"/>
      <c r="AS244" s="52"/>
      <c r="AT244" s="52"/>
      <c r="AU244" s="52"/>
      <c r="AV244" s="52"/>
      <c r="AW244" s="52"/>
      <c r="AX244" s="52"/>
      <c r="AY244" s="52"/>
      <c r="AZ244" s="52"/>
      <c r="BA244" s="52"/>
      <c r="BB244" s="52"/>
      <c r="BC244" s="52"/>
      <c r="BD244" s="52"/>
      <c r="BE244" s="52"/>
      <c r="BF244" s="52"/>
      <c r="BG244" s="52"/>
      <c r="BH244" s="52"/>
      <c r="BI244" s="52"/>
      <c r="BJ244" s="52"/>
      <c r="BK244" s="52"/>
      <c r="BL244" s="52"/>
      <c r="BM244" s="52"/>
      <c r="BN244" s="52"/>
      <c r="BO244" s="52"/>
      <c r="BP244" s="52"/>
      <c r="BQ244" s="52"/>
      <c r="BR244" s="52"/>
      <c r="BS244" s="52"/>
      <c r="BT244" s="52"/>
      <c r="BU244" s="52"/>
      <c r="BV244" s="52"/>
      <c r="BW244" s="52"/>
      <c r="BX244" s="52"/>
      <c r="BY244" s="52"/>
      <c r="BZ244" s="52"/>
      <c r="CA244" s="52"/>
      <c r="CB244" s="52"/>
      <c r="CC244" s="52"/>
      <c r="CD244" s="52"/>
      <c r="CE244" s="52"/>
      <c r="CF244" s="52"/>
      <c r="CG244" s="52"/>
      <c r="CH244" s="52"/>
      <c r="CI244" s="52"/>
      <c r="CJ244" s="52"/>
      <c r="CK244" s="52"/>
      <c r="CL244" s="52"/>
      <c r="CM244" s="52"/>
      <c r="CN244" s="52"/>
      <c r="CO244" s="52"/>
      <c r="CP244" s="52"/>
      <c r="CQ244" s="52"/>
      <c r="CR244" s="52"/>
      <c r="CS244" s="52"/>
      <c r="CT244" s="52"/>
      <c r="CU244" s="52"/>
      <c r="CV244" s="52"/>
      <c r="CW244" s="52"/>
      <c r="CX244" s="52"/>
      <c r="CY244" s="52"/>
      <c r="CZ244" s="52"/>
      <c r="DA244" s="52"/>
      <c r="DB244" s="52"/>
      <c r="DC244" s="52"/>
      <c r="DD244" s="52"/>
      <c r="DE244" s="52"/>
      <c r="DF244" s="52"/>
      <c r="DG244" s="52"/>
      <c r="DH244" s="52"/>
      <c r="DI244" s="52"/>
      <c r="DJ244" s="52"/>
      <c r="DK244" s="52"/>
      <c r="DL244" s="52"/>
      <c r="DM244" s="52"/>
      <c r="DN244" s="52"/>
      <c r="DO244" s="52"/>
      <c r="DP244" s="52"/>
      <c r="DQ244" s="52"/>
      <c r="DR244" s="52"/>
      <c r="DS244" s="52"/>
      <c r="DT244" s="52"/>
      <c r="DU244" s="52"/>
      <c r="DV244" s="52"/>
      <c r="DW244" s="52"/>
      <c r="DX244" s="52"/>
      <c r="DY244" s="52"/>
      <c r="DZ244" s="52"/>
      <c r="EA244" s="52"/>
      <c r="EB244" s="52"/>
      <c r="EC244" s="52"/>
      <c r="ED244" s="52"/>
      <c r="EE244" s="52"/>
      <c r="EF244" s="52"/>
      <c r="EG244" s="52"/>
      <c r="EH244" s="52"/>
      <c r="EI244" s="52"/>
      <c r="EJ244" s="52"/>
      <c r="EK244" s="52"/>
      <c r="EL244" s="52"/>
      <c r="EM244" s="52"/>
      <c r="EN244" s="52"/>
      <c r="EO244" s="52"/>
      <c r="EP244" s="52"/>
      <c r="EQ244" s="52"/>
      <c r="ER244" s="52"/>
      <c r="ES244" s="52"/>
      <c r="ET244" s="52"/>
      <c r="EU244" s="52"/>
      <c r="EV244" s="52"/>
      <c r="EW244" s="52"/>
      <c r="EX244" s="52"/>
      <c r="EY244" s="52"/>
      <c r="EZ244" s="52"/>
      <c r="FA244" s="52"/>
      <c r="FB244" s="52"/>
      <c r="FC244" s="52"/>
      <c r="FD244" s="52"/>
      <c r="FE244" s="52"/>
      <c r="FF244" s="52"/>
      <c r="FG244" s="52"/>
      <c r="FH244" s="52"/>
      <c r="FI244" s="52"/>
      <c r="FJ244" s="52"/>
      <c r="FK244" s="52"/>
      <c r="FL244" s="52"/>
      <c r="FM244" s="52"/>
      <c r="FN244" s="52"/>
      <c r="FO244" s="52"/>
      <c r="FP244" s="52"/>
      <c r="FQ244" s="52"/>
      <c r="FR244" s="52"/>
      <c r="FS244" s="52"/>
      <c r="FT244" s="52"/>
      <c r="FU244" s="52"/>
      <c r="FV244" s="52"/>
      <c r="FW244" s="52"/>
      <c r="FX244" s="52"/>
      <c r="FY244" s="52"/>
      <c r="FZ244" s="52"/>
      <c r="GA244" s="52"/>
      <c r="GB244" s="52"/>
      <c r="GC244" s="52"/>
      <c r="GD244" s="52"/>
      <c r="GE244" s="52"/>
      <c r="GF244" s="52"/>
      <c r="GG244" s="52"/>
      <c r="GH244" s="52"/>
      <c r="GI244" s="52"/>
      <c r="GJ244" s="52"/>
      <c r="GK244" s="52"/>
      <c r="GL244" s="52"/>
      <c r="GM244" s="52"/>
      <c r="GN244" s="52"/>
      <c r="GO244" s="52"/>
      <c r="GP244" s="52"/>
      <c r="GQ244" s="52"/>
      <c r="GR244" s="52"/>
      <c r="GS244" s="52"/>
      <c r="GT244" s="52"/>
      <c r="GU244" s="52"/>
      <c r="GV244" s="52"/>
      <c r="GW244" s="52"/>
      <c r="GX244" s="52"/>
      <c r="GY244" s="52"/>
      <c r="GZ244" s="52"/>
      <c r="HA244" s="52"/>
      <c r="HB244" s="52"/>
      <c r="HC244" s="52"/>
      <c r="HD244" s="52"/>
      <c r="HE244" s="52"/>
      <c r="HF244" s="52"/>
      <c r="HG244" s="52"/>
      <c r="HH244" s="52"/>
      <c r="HI244" s="52"/>
      <c r="HJ244" s="52"/>
      <c r="HK244" s="52"/>
      <c r="HL244" s="52"/>
      <c r="HM244" s="52"/>
      <c r="HN244" s="52"/>
      <c r="HO244" s="52"/>
      <c r="HP244" s="52"/>
      <c r="HQ244" s="52"/>
      <c r="HR244" s="52"/>
      <c r="HS244" s="52"/>
      <c r="HT244" s="52"/>
      <c r="HU244" s="52"/>
      <c r="HV244" s="52"/>
      <c r="HW244" s="52"/>
      <c r="HX244" s="52"/>
      <c r="HY244" s="52"/>
      <c r="HZ244" s="52"/>
      <c r="IA244" s="52"/>
      <c r="IB244" s="52"/>
      <c r="IC244" s="52"/>
      <c r="ID244" s="52"/>
      <c r="IE244" s="52"/>
      <c r="IF244" s="52"/>
      <c r="IG244" s="52"/>
      <c r="IH244" s="52"/>
      <c r="II244" s="52"/>
      <c r="IJ244" s="52"/>
      <c r="IK244" s="52"/>
      <c r="IL244" s="52"/>
      <c r="IM244" s="52"/>
      <c r="IN244" s="52"/>
      <c r="IO244" s="52"/>
      <c r="IP244" s="52"/>
      <c r="IQ244" s="52"/>
      <c r="IR244" s="52"/>
      <c r="IS244" s="52"/>
      <c r="IT244" s="52"/>
      <c r="IU244" s="52"/>
      <c r="IV244" s="52"/>
    </row>
    <row r="245" spans="1:256" s="24" customFormat="1" x14ac:dyDescent="0.25">
      <c r="A245" s="52"/>
      <c r="B245" s="24" t="s">
        <v>1696</v>
      </c>
      <c r="C245" s="60">
        <v>20635916</v>
      </c>
      <c r="D245" s="52"/>
      <c r="E245" s="52"/>
      <c r="F245" s="53"/>
      <c r="G245" s="101"/>
      <c r="H245" s="53"/>
      <c r="I245" s="52"/>
      <c r="J245" s="52"/>
      <c r="K245" s="52"/>
      <c r="L245" s="52"/>
      <c r="M245" s="52"/>
      <c r="N245" s="52"/>
      <c r="O245" s="52"/>
      <c r="P245" s="52"/>
      <c r="Q245" s="52"/>
      <c r="R245" s="52"/>
      <c r="S245" s="52"/>
      <c r="T245" s="52"/>
      <c r="U245" s="52"/>
      <c r="V245" s="52"/>
      <c r="W245" s="52"/>
      <c r="X245" s="52"/>
      <c r="Y245" s="52"/>
      <c r="Z245" s="52"/>
      <c r="AA245" s="52"/>
      <c r="AB245" s="52"/>
      <c r="AC245" s="52"/>
      <c r="AD245" s="52"/>
      <c r="AE245" s="52"/>
      <c r="AF245" s="52"/>
      <c r="AG245" s="52"/>
      <c r="AH245" s="52"/>
      <c r="AI245" s="52"/>
      <c r="AJ245" s="52"/>
      <c r="AK245" s="52"/>
      <c r="AL245" s="52"/>
      <c r="AM245" s="52"/>
      <c r="AN245" s="52"/>
      <c r="AO245" s="52"/>
      <c r="AP245" s="52"/>
      <c r="AQ245" s="52"/>
      <c r="AR245" s="52"/>
      <c r="AS245" s="52"/>
      <c r="AT245" s="52"/>
      <c r="AU245" s="52"/>
      <c r="AV245" s="52"/>
      <c r="AW245" s="52"/>
      <c r="AX245" s="52"/>
      <c r="AY245" s="52"/>
      <c r="AZ245" s="52"/>
      <c r="BA245" s="52"/>
      <c r="BB245" s="52"/>
      <c r="BC245" s="52"/>
      <c r="BD245" s="52"/>
      <c r="BE245" s="52"/>
      <c r="BF245" s="52"/>
      <c r="BG245" s="52"/>
      <c r="BH245" s="52"/>
      <c r="BI245" s="52"/>
      <c r="BJ245" s="52"/>
      <c r="BK245" s="52"/>
      <c r="BL245" s="52"/>
      <c r="BM245" s="52"/>
      <c r="BN245" s="52"/>
      <c r="BO245" s="52"/>
      <c r="BP245" s="52"/>
      <c r="BQ245" s="52"/>
      <c r="BR245" s="52"/>
      <c r="BS245" s="52"/>
      <c r="BT245" s="52"/>
      <c r="BU245" s="52"/>
      <c r="BV245" s="52"/>
      <c r="BW245" s="52"/>
      <c r="BX245" s="52"/>
      <c r="BY245" s="52"/>
      <c r="BZ245" s="52"/>
      <c r="CA245" s="52"/>
      <c r="CB245" s="52"/>
      <c r="CC245" s="52"/>
      <c r="CD245" s="52"/>
      <c r="CE245" s="52"/>
      <c r="CF245" s="52"/>
      <c r="CG245" s="52"/>
      <c r="CH245" s="52"/>
      <c r="CI245" s="52"/>
      <c r="CJ245" s="52"/>
      <c r="CK245" s="52"/>
      <c r="CL245" s="52"/>
      <c r="CM245" s="52"/>
      <c r="CN245" s="52"/>
      <c r="CO245" s="52"/>
      <c r="CP245" s="52"/>
      <c r="CQ245" s="52"/>
      <c r="CR245" s="52"/>
      <c r="CS245" s="52"/>
      <c r="CT245" s="52"/>
      <c r="CU245" s="52"/>
      <c r="CV245" s="52"/>
      <c r="CW245" s="52"/>
      <c r="CX245" s="52"/>
      <c r="CY245" s="52"/>
      <c r="CZ245" s="52"/>
      <c r="DA245" s="52"/>
      <c r="DB245" s="52"/>
      <c r="DC245" s="52"/>
      <c r="DD245" s="52"/>
      <c r="DE245" s="52"/>
      <c r="DF245" s="52"/>
      <c r="DG245" s="52"/>
      <c r="DH245" s="52"/>
      <c r="DI245" s="52"/>
      <c r="DJ245" s="52"/>
      <c r="DK245" s="52"/>
      <c r="DL245" s="52"/>
      <c r="DM245" s="52"/>
      <c r="DN245" s="52"/>
      <c r="DO245" s="52"/>
      <c r="DP245" s="52"/>
      <c r="DQ245" s="52"/>
      <c r="DR245" s="52"/>
      <c r="DS245" s="52"/>
      <c r="DT245" s="52"/>
      <c r="DU245" s="52"/>
      <c r="DV245" s="52"/>
      <c r="DW245" s="52"/>
      <c r="DX245" s="52"/>
      <c r="DY245" s="52"/>
      <c r="DZ245" s="52"/>
      <c r="EA245" s="52"/>
      <c r="EB245" s="52"/>
      <c r="EC245" s="52"/>
      <c r="ED245" s="52"/>
      <c r="EE245" s="52"/>
      <c r="EF245" s="52"/>
      <c r="EG245" s="52"/>
      <c r="EH245" s="52"/>
      <c r="EI245" s="52"/>
      <c r="EJ245" s="52"/>
      <c r="EK245" s="52"/>
      <c r="EL245" s="52"/>
      <c r="EM245" s="52"/>
      <c r="EN245" s="52"/>
      <c r="EO245" s="52"/>
      <c r="EP245" s="52"/>
      <c r="EQ245" s="52"/>
      <c r="ER245" s="52"/>
      <c r="ES245" s="52"/>
      <c r="ET245" s="52"/>
      <c r="EU245" s="52"/>
      <c r="EV245" s="52"/>
      <c r="EW245" s="52"/>
      <c r="EX245" s="52"/>
      <c r="EY245" s="52"/>
      <c r="EZ245" s="52"/>
      <c r="FA245" s="52"/>
      <c r="FB245" s="52"/>
      <c r="FC245" s="52"/>
      <c r="FD245" s="52"/>
      <c r="FE245" s="52"/>
      <c r="FF245" s="52"/>
      <c r="FG245" s="52"/>
      <c r="FH245" s="52"/>
      <c r="FI245" s="52"/>
      <c r="FJ245" s="52"/>
      <c r="FK245" s="52"/>
      <c r="FL245" s="52"/>
      <c r="FM245" s="52"/>
      <c r="FN245" s="52"/>
      <c r="FO245" s="52"/>
      <c r="FP245" s="52"/>
      <c r="FQ245" s="52"/>
      <c r="FR245" s="52"/>
      <c r="FS245" s="52"/>
      <c r="FT245" s="52"/>
      <c r="FU245" s="52"/>
      <c r="FV245" s="52"/>
      <c r="FW245" s="52"/>
      <c r="FX245" s="52"/>
      <c r="FY245" s="52"/>
      <c r="FZ245" s="52"/>
      <c r="GA245" s="52"/>
      <c r="GB245" s="52"/>
      <c r="GC245" s="52"/>
      <c r="GD245" s="52"/>
      <c r="GE245" s="52"/>
      <c r="GF245" s="52"/>
      <c r="GG245" s="52"/>
      <c r="GH245" s="52"/>
      <c r="GI245" s="52"/>
      <c r="GJ245" s="52"/>
      <c r="GK245" s="52"/>
      <c r="GL245" s="52"/>
      <c r="GM245" s="52"/>
      <c r="GN245" s="52"/>
      <c r="GO245" s="52"/>
      <c r="GP245" s="52"/>
      <c r="GQ245" s="52"/>
      <c r="GR245" s="52"/>
      <c r="GS245" s="52"/>
      <c r="GT245" s="52"/>
      <c r="GU245" s="52"/>
      <c r="GV245" s="52"/>
      <c r="GW245" s="52"/>
      <c r="GX245" s="52"/>
      <c r="GY245" s="52"/>
      <c r="GZ245" s="52"/>
      <c r="HA245" s="52"/>
      <c r="HB245" s="52"/>
      <c r="HC245" s="52"/>
      <c r="HD245" s="52"/>
      <c r="HE245" s="52"/>
      <c r="HF245" s="52"/>
      <c r="HG245" s="52"/>
      <c r="HH245" s="52"/>
      <c r="HI245" s="52"/>
      <c r="HJ245" s="52"/>
      <c r="HK245" s="52"/>
      <c r="HL245" s="52"/>
      <c r="HM245" s="52"/>
      <c r="HN245" s="52"/>
      <c r="HO245" s="52"/>
      <c r="HP245" s="52"/>
      <c r="HQ245" s="52"/>
      <c r="HR245" s="52"/>
      <c r="HS245" s="52"/>
      <c r="HT245" s="52"/>
      <c r="HU245" s="52"/>
      <c r="HV245" s="52"/>
      <c r="HW245" s="52"/>
      <c r="HX245" s="52"/>
      <c r="HY245" s="52"/>
      <c r="HZ245" s="52"/>
      <c r="IA245" s="52"/>
      <c r="IB245" s="52"/>
      <c r="IC245" s="52"/>
      <c r="ID245" s="52"/>
      <c r="IE245" s="52"/>
      <c r="IF245" s="52"/>
      <c r="IG245" s="52"/>
      <c r="IH245" s="52"/>
      <c r="II245" s="52"/>
      <c r="IJ245" s="52"/>
      <c r="IK245" s="52"/>
      <c r="IL245" s="52"/>
      <c r="IM245" s="52"/>
      <c r="IN245" s="52"/>
      <c r="IO245" s="52"/>
      <c r="IP245" s="52"/>
      <c r="IQ245" s="52"/>
      <c r="IR245" s="52"/>
      <c r="IS245" s="52"/>
      <c r="IT245" s="52"/>
      <c r="IU245" s="52"/>
      <c r="IV245" s="52"/>
    </row>
    <row r="246" spans="1:256" s="24" customFormat="1" x14ac:dyDescent="0.25">
      <c r="A246" s="52"/>
      <c r="C246" s="60"/>
      <c r="D246" s="52"/>
      <c r="E246" s="52"/>
      <c r="F246" s="53"/>
      <c r="G246" s="100"/>
      <c r="H246" s="53"/>
      <c r="I246" s="52"/>
      <c r="J246" s="52"/>
      <c r="K246" s="52"/>
      <c r="L246" s="52"/>
      <c r="M246" s="52"/>
      <c r="N246" s="52"/>
      <c r="O246" s="52"/>
      <c r="P246" s="52"/>
      <c r="Q246" s="52"/>
      <c r="R246" s="52"/>
      <c r="S246" s="52"/>
      <c r="T246" s="52"/>
      <c r="U246" s="52"/>
      <c r="V246" s="52"/>
      <c r="W246" s="52"/>
      <c r="X246" s="52"/>
      <c r="Y246" s="52"/>
      <c r="Z246" s="52"/>
      <c r="AA246" s="52"/>
      <c r="AB246" s="52"/>
      <c r="AC246" s="52"/>
      <c r="AD246" s="52"/>
      <c r="AE246" s="52"/>
      <c r="AF246" s="52"/>
      <c r="AG246" s="52"/>
      <c r="AH246" s="52"/>
      <c r="AI246" s="52"/>
      <c r="AJ246" s="52"/>
      <c r="AK246" s="52"/>
      <c r="AL246" s="52"/>
      <c r="AM246" s="52"/>
      <c r="AN246" s="52"/>
      <c r="AO246" s="52"/>
      <c r="AP246" s="52"/>
      <c r="AQ246" s="52"/>
      <c r="AR246" s="52"/>
      <c r="AS246" s="52"/>
      <c r="AT246" s="52"/>
      <c r="AU246" s="52"/>
      <c r="AV246" s="52"/>
      <c r="AW246" s="52"/>
      <c r="AX246" s="52"/>
      <c r="AY246" s="52"/>
      <c r="AZ246" s="52"/>
      <c r="BA246" s="52"/>
      <c r="BB246" s="52"/>
      <c r="BC246" s="52"/>
      <c r="BD246" s="52"/>
      <c r="BE246" s="52"/>
      <c r="BF246" s="52"/>
      <c r="BG246" s="52"/>
      <c r="BH246" s="52"/>
      <c r="BI246" s="52"/>
      <c r="BJ246" s="52"/>
      <c r="BK246" s="52"/>
      <c r="BL246" s="52"/>
      <c r="BM246" s="52"/>
      <c r="BN246" s="52"/>
      <c r="BO246" s="52"/>
      <c r="BP246" s="52"/>
      <c r="BQ246" s="52"/>
      <c r="BR246" s="52"/>
      <c r="BS246" s="52"/>
      <c r="BT246" s="52"/>
      <c r="BU246" s="52"/>
      <c r="BV246" s="52"/>
      <c r="BW246" s="52"/>
      <c r="BX246" s="52"/>
      <c r="BY246" s="52"/>
      <c r="BZ246" s="52"/>
      <c r="CA246" s="52"/>
      <c r="CB246" s="52"/>
      <c r="CC246" s="52"/>
      <c r="CD246" s="52"/>
      <c r="CE246" s="52"/>
      <c r="CF246" s="52"/>
      <c r="CG246" s="52"/>
      <c r="CH246" s="52"/>
      <c r="CI246" s="52"/>
      <c r="CJ246" s="52"/>
      <c r="CK246" s="52"/>
      <c r="CL246" s="52"/>
      <c r="CM246" s="52"/>
      <c r="CN246" s="52"/>
      <c r="CO246" s="52"/>
      <c r="CP246" s="52"/>
      <c r="CQ246" s="52"/>
      <c r="CR246" s="52"/>
      <c r="CS246" s="52"/>
      <c r="CT246" s="52"/>
      <c r="CU246" s="52"/>
      <c r="CV246" s="52"/>
      <c r="CW246" s="52"/>
      <c r="CX246" s="52"/>
      <c r="CY246" s="52"/>
      <c r="CZ246" s="52"/>
      <c r="DA246" s="52"/>
      <c r="DB246" s="52"/>
      <c r="DC246" s="52"/>
      <c r="DD246" s="52"/>
      <c r="DE246" s="52"/>
      <c r="DF246" s="52"/>
      <c r="DG246" s="52"/>
      <c r="DH246" s="52"/>
      <c r="DI246" s="52"/>
      <c r="DJ246" s="52"/>
      <c r="DK246" s="52"/>
      <c r="DL246" s="52"/>
      <c r="DM246" s="52"/>
      <c r="DN246" s="52"/>
      <c r="DO246" s="52"/>
      <c r="DP246" s="52"/>
      <c r="DQ246" s="52"/>
      <c r="DR246" s="52"/>
      <c r="DS246" s="52"/>
      <c r="DT246" s="52"/>
      <c r="DU246" s="52"/>
      <c r="DV246" s="52"/>
      <c r="DW246" s="52"/>
      <c r="DX246" s="52"/>
      <c r="DY246" s="52"/>
      <c r="DZ246" s="52"/>
      <c r="EA246" s="52"/>
      <c r="EB246" s="52"/>
      <c r="EC246" s="52"/>
      <c r="ED246" s="52"/>
      <c r="EE246" s="52"/>
      <c r="EF246" s="52"/>
      <c r="EG246" s="52"/>
      <c r="EH246" s="52"/>
      <c r="EI246" s="52"/>
      <c r="EJ246" s="52"/>
      <c r="EK246" s="52"/>
      <c r="EL246" s="52"/>
      <c r="EM246" s="52"/>
      <c r="EN246" s="52"/>
      <c r="EO246" s="52"/>
      <c r="EP246" s="52"/>
      <c r="EQ246" s="52"/>
      <c r="ER246" s="52"/>
      <c r="ES246" s="52"/>
      <c r="ET246" s="52"/>
      <c r="EU246" s="52"/>
      <c r="EV246" s="52"/>
      <c r="EW246" s="52"/>
      <c r="EX246" s="52"/>
      <c r="EY246" s="52"/>
      <c r="EZ246" s="52"/>
      <c r="FA246" s="52"/>
      <c r="FB246" s="52"/>
      <c r="FC246" s="52"/>
      <c r="FD246" s="52"/>
      <c r="FE246" s="52"/>
      <c r="FF246" s="52"/>
      <c r="FG246" s="52"/>
      <c r="FH246" s="52"/>
      <c r="FI246" s="52"/>
      <c r="FJ246" s="52"/>
      <c r="FK246" s="52"/>
      <c r="FL246" s="52"/>
      <c r="FM246" s="52"/>
      <c r="FN246" s="52"/>
      <c r="FO246" s="52"/>
      <c r="FP246" s="52"/>
      <c r="FQ246" s="52"/>
      <c r="FR246" s="52"/>
      <c r="FS246" s="52"/>
      <c r="FT246" s="52"/>
      <c r="FU246" s="52"/>
      <c r="FV246" s="52"/>
      <c r="FW246" s="52"/>
      <c r="FX246" s="52"/>
      <c r="FY246" s="52"/>
      <c r="FZ246" s="52"/>
      <c r="GA246" s="52"/>
      <c r="GB246" s="52"/>
      <c r="GC246" s="52"/>
      <c r="GD246" s="52"/>
      <c r="GE246" s="52"/>
      <c r="GF246" s="52"/>
      <c r="GG246" s="52"/>
      <c r="GH246" s="52"/>
      <c r="GI246" s="52"/>
      <c r="GJ246" s="52"/>
      <c r="GK246" s="52"/>
      <c r="GL246" s="52"/>
      <c r="GM246" s="52"/>
      <c r="GN246" s="52"/>
      <c r="GO246" s="52"/>
      <c r="GP246" s="52"/>
      <c r="GQ246" s="52"/>
      <c r="GR246" s="52"/>
      <c r="GS246" s="52"/>
      <c r="GT246" s="52"/>
      <c r="GU246" s="52"/>
      <c r="GV246" s="52"/>
      <c r="GW246" s="52"/>
      <c r="GX246" s="52"/>
      <c r="GY246" s="52"/>
      <c r="GZ246" s="52"/>
      <c r="HA246" s="52"/>
      <c r="HB246" s="52"/>
      <c r="HC246" s="52"/>
      <c r="HD246" s="52"/>
      <c r="HE246" s="52"/>
      <c r="HF246" s="52"/>
      <c r="HG246" s="52"/>
      <c r="HH246" s="52"/>
      <c r="HI246" s="52"/>
      <c r="HJ246" s="52"/>
      <c r="HK246" s="52"/>
      <c r="HL246" s="52"/>
      <c r="HM246" s="52"/>
      <c r="HN246" s="52"/>
      <c r="HO246" s="52"/>
      <c r="HP246" s="52"/>
      <c r="HQ246" s="52"/>
      <c r="HR246" s="52"/>
      <c r="HS246" s="52"/>
      <c r="HT246" s="52"/>
      <c r="HU246" s="52"/>
      <c r="HV246" s="52"/>
      <c r="HW246" s="52"/>
      <c r="HX246" s="52"/>
      <c r="HY246" s="52"/>
      <c r="HZ246" s="52"/>
      <c r="IA246" s="52"/>
      <c r="IB246" s="52"/>
      <c r="IC246" s="52"/>
      <c r="ID246" s="52"/>
      <c r="IE246" s="52"/>
      <c r="IF246" s="52"/>
      <c r="IG246" s="52"/>
      <c r="IH246" s="52"/>
      <c r="II246" s="52"/>
      <c r="IJ246" s="52"/>
      <c r="IK246" s="52"/>
      <c r="IL246" s="52"/>
      <c r="IM246" s="52"/>
      <c r="IN246" s="52"/>
      <c r="IO246" s="52"/>
      <c r="IP246" s="52"/>
      <c r="IQ246" s="52"/>
      <c r="IR246" s="52"/>
      <c r="IS246" s="52"/>
      <c r="IT246" s="52"/>
      <c r="IU246" s="52"/>
      <c r="IV246" s="52"/>
    </row>
    <row r="247" spans="1:256" s="24" customFormat="1" ht="30" x14ac:dyDescent="0.25">
      <c r="A247" s="52"/>
      <c r="B247" s="61" t="s">
        <v>1695</v>
      </c>
      <c r="C247" s="60">
        <v>24792000</v>
      </c>
      <c r="D247" s="52"/>
      <c r="E247" s="52"/>
      <c r="F247" s="53"/>
      <c r="G247" s="101"/>
      <c r="H247" s="53"/>
      <c r="I247" s="52"/>
      <c r="J247" s="52"/>
      <c r="K247" s="52"/>
      <c r="L247" s="52"/>
      <c r="M247" s="52"/>
      <c r="N247" s="52"/>
      <c r="O247" s="52"/>
      <c r="P247" s="52"/>
      <c r="Q247" s="52"/>
      <c r="R247" s="52"/>
      <c r="S247" s="52"/>
      <c r="T247" s="52"/>
      <c r="U247" s="52"/>
      <c r="V247" s="52"/>
      <c r="W247" s="52"/>
      <c r="X247" s="52"/>
      <c r="Y247" s="52"/>
      <c r="Z247" s="52"/>
      <c r="AA247" s="52"/>
      <c r="AB247" s="52"/>
      <c r="AC247" s="52"/>
      <c r="AD247" s="52"/>
      <c r="AE247" s="52"/>
      <c r="AF247" s="52"/>
      <c r="AG247" s="52"/>
      <c r="AH247" s="52"/>
      <c r="AI247" s="52"/>
      <c r="AJ247" s="52"/>
      <c r="AK247" s="52"/>
      <c r="AL247" s="52"/>
      <c r="AM247" s="52"/>
      <c r="AN247" s="52"/>
      <c r="AO247" s="52"/>
      <c r="AP247" s="52"/>
      <c r="AQ247" s="52"/>
      <c r="AR247" s="52"/>
      <c r="AS247" s="52"/>
      <c r="AT247" s="52"/>
      <c r="AU247" s="52"/>
      <c r="AV247" s="52"/>
      <c r="AW247" s="52"/>
      <c r="AX247" s="52"/>
      <c r="AY247" s="52"/>
      <c r="AZ247" s="52"/>
      <c r="BA247" s="52"/>
      <c r="BB247" s="52"/>
      <c r="BC247" s="52"/>
      <c r="BD247" s="52"/>
      <c r="BE247" s="52"/>
      <c r="BF247" s="52"/>
      <c r="BG247" s="52"/>
      <c r="BH247" s="52"/>
      <c r="BI247" s="52"/>
      <c r="BJ247" s="52"/>
      <c r="BK247" s="52"/>
      <c r="BL247" s="52"/>
      <c r="BM247" s="52"/>
      <c r="BN247" s="52"/>
      <c r="BO247" s="52"/>
      <c r="BP247" s="52"/>
      <c r="BQ247" s="52"/>
      <c r="BR247" s="52"/>
      <c r="BS247" s="52"/>
      <c r="BT247" s="52"/>
      <c r="BU247" s="52"/>
      <c r="BV247" s="52"/>
      <c r="BW247" s="52"/>
      <c r="BX247" s="52"/>
      <c r="BY247" s="52"/>
      <c r="BZ247" s="52"/>
      <c r="CA247" s="52"/>
      <c r="CB247" s="52"/>
      <c r="CC247" s="52"/>
      <c r="CD247" s="52"/>
      <c r="CE247" s="52"/>
      <c r="CF247" s="52"/>
      <c r="CG247" s="52"/>
      <c r="CH247" s="52"/>
      <c r="CI247" s="52"/>
      <c r="CJ247" s="52"/>
      <c r="CK247" s="52"/>
      <c r="CL247" s="52"/>
      <c r="CM247" s="52"/>
      <c r="CN247" s="52"/>
      <c r="CO247" s="52"/>
      <c r="CP247" s="52"/>
      <c r="CQ247" s="52"/>
      <c r="CR247" s="52"/>
      <c r="CS247" s="52"/>
      <c r="CT247" s="52"/>
      <c r="CU247" s="52"/>
      <c r="CV247" s="52"/>
      <c r="CW247" s="52"/>
      <c r="CX247" s="52"/>
      <c r="CY247" s="52"/>
      <c r="CZ247" s="52"/>
      <c r="DA247" s="52"/>
      <c r="DB247" s="52"/>
      <c r="DC247" s="52"/>
      <c r="DD247" s="52"/>
      <c r="DE247" s="52"/>
      <c r="DF247" s="52"/>
      <c r="DG247" s="52"/>
      <c r="DH247" s="52"/>
      <c r="DI247" s="52"/>
      <c r="DJ247" s="52"/>
      <c r="DK247" s="52"/>
      <c r="DL247" s="52"/>
      <c r="DM247" s="52"/>
      <c r="DN247" s="52"/>
      <c r="DO247" s="52"/>
      <c r="DP247" s="52"/>
      <c r="DQ247" s="52"/>
      <c r="DR247" s="52"/>
      <c r="DS247" s="52"/>
      <c r="DT247" s="52"/>
      <c r="DU247" s="52"/>
      <c r="DV247" s="52"/>
      <c r="DW247" s="52"/>
      <c r="DX247" s="52"/>
      <c r="DY247" s="52"/>
      <c r="DZ247" s="52"/>
      <c r="EA247" s="52"/>
      <c r="EB247" s="52"/>
      <c r="EC247" s="52"/>
      <c r="ED247" s="52"/>
      <c r="EE247" s="52"/>
      <c r="EF247" s="52"/>
      <c r="EG247" s="52"/>
      <c r="EH247" s="52"/>
      <c r="EI247" s="52"/>
      <c r="EJ247" s="52"/>
      <c r="EK247" s="52"/>
      <c r="EL247" s="52"/>
      <c r="EM247" s="52"/>
      <c r="EN247" s="52"/>
      <c r="EO247" s="52"/>
      <c r="EP247" s="52"/>
      <c r="EQ247" s="52"/>
      <c r="ER247" s="52"/>
      <c r="ES247" s="52"/>
      <c r="ET247" s="52"/>
      <c r="EU247" s="52"/>
      <c r="EV247" s="52"/>
      <c r="EW247" s="52"/>
      <c r="EX247" s="52"/>
      <c r="EY247" s="52"/>
      <c r="EZ247" s="52"/>
      <c r="FA247" s="52"/>
      <c r="FB247" s="52"/>
      <c r="FC247" s="52"/>
      <c r="FD247" s="52"/>
      <c r="FE247" s="52"/>
      <c r="FF247" s="52"/>
      <c r="FG247" s="52"/>
      <c r="FH247" s="52"/>
      <c r="FI247" s="52"/>
      <c r="FJ247" s="52"/>
      <c r="FK247" s="52"/>
      <c r="FL247" s="52"/>
      <c r="FM247" s="52"/>
      <c r="FN247" s="52"/>
      <c r="FO247" s="52"/>
      <c r="FP247" s="52"/>
      <c r="FQ247" s="52"/>
      <c r="FR247" s="52"/>
      <c r="FS247" s="52"/>
      <c r="FT247" s="52"/>
      <c r="FU247" s="52"/>
      <c r="FV247" s="52"/>
      <c r="FW247" s="52"/>
      <c r="FX247" s="52"/>
      <c r="FY247" s="52"/>
      <c r="FZ247" s="52"/>
      <c r="GA247" s="52"/>
      <c r="GB247" s="52"/>
      <c r="GC247" s="52"/>
      <c r="GD247" s="52"/>
      <c r="GE247" s="52"/>
      <c r="GF247" s="52"/>
      <c r="GG247" s="52"/>
      <c r="GH247" s="52"/>
      <c r="GI247" s="52"/>
      <c r="GJ247" s="52"/>
      <c r="GK247" s="52"/>
      <c r="GL247" s="52"/>
      <c r="GM247" s="52"/>
      <c r="GN247" s="52"/>
      <c r="GO247" s="52"/>
      <c r="GP247" s="52"/>
      <c r="GQ247" s="52"/>
      <c r="GR247" s="52"/>
      <c r="GS247" s="52"/>
      <c r="GT247" s="52"/>
      <c r="GU247" s="52"/>
      <c r="GV247" s="52"/>
      <c r="GW247" s="52"/>
      <c r="GX247" s="52"/>
      <c r="GY247" s="52"/>
      <c r="GZ247" s="52"/>
      <c r="HA247" s="52"/>
      <c r="HB247" s="52"/>
      <c r="HC247" s="52"/>
      <c r="HD247" s="52"/>
      <c r="HE247" s="52"/>
      <c r="HF247" s="52"/>
      <c r="HG247" s="52"/>
      <c r="HH247" s="52"/>
      <c r="HI247" s="52"/>
      <c r="HJ247" s="52"/>
      <c r="HK247" s="52"/>
      <c r="HL247" s="52"/>
      <c r="HM247" s="52"/>
      <c r="HN247" s="52"/>
      <c r="HO247" s="52"/>
      <c r="HP247" s="52"/>
      <c r="HQ247" s="52"/>
      <c r="HR247" s="52"/>
      <c r="HS247" s="52"/>
      <c r="HT247" s="52"/>
      <c r="HU247" s="52"/>
      <c r="HV247" s="52"/>
      <c r="HW247" s="52"/>
      <c r="HX247" s="52"/>
      <c r="HY247" s="52"/>
      <c r="HZ247" s="52"/>
      <c r="IA247" s="52"/>
      <c r="IB247" s="52"/>
      <c r="IC247" s="52"/>
      <c r="ID247" s="52"/>
      <c r="IE247" s="52"/>
      <c r="IF247" s="52"/>
      <c r="IG247" s="52"/>
      <c r="IH247" s="52"/>
      <c r="II247" s="52"/>
      <c r="IJ247" s="52"/>
      <c r="IK247" s="52"/>
      <c r="IL247" s="52"/>
      <c r="IM247" s="52"/>
      <c r="IN247" s="52"/>
      <c r="IO247" s="52"/>
      <c r="IP247" s="52"/>
      <c r="IQ247" s="52"/>
      <c r="IR247" s="52"/>
      <c r="IS247" s="52"/>
      <c r="IT247" s="52"/>
      <c r="IU247" s="52"/>
      <c r="IV247" s="52"/>
    </row>
    <row r="248" spans="1:256" s="24" customFormat="1" x14ac:dyDescent="0.25">
      <c r="A248" s="52"/>
      <c r="C248" s="60"/>
      <c r="D248" s="52"/>
      <c r="E248" s="52"/>
      <c r="F248" s="53"/>
      <c r="G248" s="101"/>
      <c r="H248" s="53"/>
      <c r="I248" s="52"/>
      <c r="J248" s="52"/>
      <c r="K248" s="52"/>
      <c r="L248" s="52"/>
      <c r="M248" s="52"/>
      <c r="N248" s="52"/>
      <c r="O248" s="52"/>
      <c r="P248" s="52"/>
      <c r="Q248" s="52"/>
      <c r="R248" s="52"/>
      <c r="S248" s="52"/>
      <c r="T248" s="52"/>
      <c r="U248" s="52"/>
      <c r="V248" s="52"/>
      <c r="W248" s="52"/>
      <c r="X248" s="52"/>
      <c r="Y248" s="52"/>
      <c r="Z248" s="52"/>
      <c r="AA248" s="52"/>
      <c r="AB248" s="52"/>
      <c r="AC248" s="52"/>
      <c r="AD248" s="52"/>
      <c r="AE248" s="52"/>
      <c r="AF248" s="52"/>
      <c r="AG248" s="52"/>
      <c r="AH248" s="52"/>
      <c r="AI248" s="52"/>
      <c r="AJ248" s="52"/>
      <c r="AK248" s="52"/>
      <c r="AL248" s="52"/>
      <c r="AM248" s="52"/>
      <c r="AN248" s="52"/>
      <c r="AO248" s="52"/>
      <c r="AP248" s="52"/>
      <c r="AQ248" s="52"/>
      <c r="AR248" s="52"/>
      <c r="AS248" s="52"/>
      <c r="AT248" s="52"/>
      <c r="AU248" s="52"/>
      <c r="AV248" s="52"/>
      <c r="AW248" s="52"/>
      <c r="AX248" s="52"/>
      <c r="AY248" s="52"/>
      <c r="AZ248" s="52"/>
      <c r="BA248" s="52"/>
      <c r="BB248" s="52"/>
      <c r="BC248" s="52"/>
      <c r="BD248" s="52"/>
      <c r="BE248" s="52"/>
      <c r="BF248" s="52"/>
      <c r="BG248" s="52"/>
      <c r="BH248" s="52"/>
      <c r="BI248" s="52"/>
      <c r="BJ248" s="52"/>
      <c r="BK248" s="52"/>
      <c r="BL248" s="52"/>
      <c r="BM248" s="52"/>
      <c r="BN248" s="52"/>
      <c r="BO248" s="52"/>
      <c r="BP248" s="52"/>
      <c r="BQ248" s="52"/>
      <c r="BR248" s="52"/>
      <c r="BS248" s="52"/>
      <c r="BT248" s="52"/>
      <c r="BU248" s="52"/>
      <c r="BV248" s="52"/>
      <c r="BW248" s="52"/>
      <c r="BX248" s="52"/>
      <c r="BY248" s="52"/>
      <c r="BZ248" s="52"/>
      <c r="CA248" s="52"/>
      <c r="CB248" s="52"/>
      <c r="CC248" s="52"/>
      <c r="CD248" s="52"/>
      <c r="CE248" s="52"/>
      <c r="CF248" s="52"/>
      <c r="CG248" s="52"/>
      <c r="CH248" s="52"/>
      <c r="CI248" s="52"/>
      <c r="CJ248" s="52"/>
      <c r="CK248" s="52"/>
      <c r="CL248" s="52"/>
      <c r="CM248" s="52"/>
      <c r="CN248" s="52"/>
      <c r="CO248" s="52"/>
      <c r="CP248" s="52"/>
      <c r="CQ248" s="52"/>
      <c r="CR248" s="52"/>
      <c r="CS248" s="52"/>
      <c r="CT248" s="52"/>
      <c r="CU248" s="52"/>
      <c r="CV248" s="52"/>
      <c r="CW248" s="52"/>
      <c r="CX248" s="52"/>
      <c r="CY248" s="52"/>
      <c r="CZ248" s="52"/>
      <c r="DA248" s="52"/>
      <c r="DB248" s="52"/>
      <c r="DC248" s="52"/>
      <c r="DD248" s="52"/>
      <c r="DE248" s="52"/>
      <c r="DF248" s="52"/>
      <c r="DG248" s="52"/>
      <c r="DH248" s="52"/>
      <c r="DI248" s="52"/>
      <c r="DJ248" s="52"/>
      <c r="DK248" s="52"/>
      <c r="DL248" s="52"/>
      <c r="DM248" s="52"/>
      <c r="DN248" s="52"/>
      <c r="DO248" s="52"/>
      <c r="DP248" s="52"/>
      <c r="DQ248" s="52"/>
      <c r="DR248" s="52"/>
      <c r="DS248" s="52"/>
      <c r="DT248" s="52"/>
      <c r="DU248" s="52"/>
      <c r="DV248" s="52"/>
      <c r="DW248" s="52"/>
      <c r="DX248" s="52"/>
      <c r="DY248" s="52"/>
      <c r="DZ248" s="52"/>
      <c r="EA248" s="52"/>
      <c r="EB248" s="52"/>
      <c r="EC248" s="52"/>
      <c r="ED248" s="52"/>
      <c r="EE248" s="52"/>
      <c r="EF248" s="52"/>
      <c r="EG248" s="52"/>
      <c r="EH248" s="52"/>
      <c r="EI248" s="52"/>
      <c r="EJ248" s="52"/>
      <c r="EK248" s="52"/>
      <c r="EL248" s="52"/>
      <c r="EM248" s="52"/>
      <c r="EN248" s="52"/>
      <c r="EO248" s="52"/>
      <c r="EP248" s="52"/>
      <c r="EQ248" s="52"/>
      <c r="ER248" s="52"/>
      <c r="ES248" s="52"/>
      <c r="ET248" s="52"/>
      <c r="EU248" s="52"/>
      <c r="EV248" s="52"/>
      <c r="EW248" s="52"/>
      <c r="EX248" s="52"/>
      <c r="EY248" s="52"/>
      <c r="EZ248" s="52"/>
      <c r="FA248" s="52"/>
      <c r="FB248" s="52"/>
      <c r="FC248" s="52"/>
      <c r="FD248" s="52"/>
      <c r="FE248" s="52"/>
      <c r="FF248" s="52"/>
      <c r="FG248" s="52"/>
      <c r="FH248" s="52"/>
      <c r="FI248" s="52"/>
      <c r="FJ248" s="52"/>
      <c r="FK248" s="52"/>
      <c r="FL248" s="52"/>
      <c r="FM248" s="52"/>
      <c r="FN248" s="52"/>
      <c r="FO248" s="52"/>
      <c r="FP248" s="52"/>
      <c r="FQ248" s="52"/>
      <c r="FR248" s="52"/>
      <c r="FS248" s="52"/>
      <c r="FT248" s="52"/>
      <c r="FU248" s="52"/>
      <c r="FV248" s="52"/>
      <c r="FW248" s="52"/>
      <c r="FX248" s="52"/>
      <c r="FY248" s="52"/>
      <c r="FZ248" s="52"/>
      <c r="GA248" s="52"/>
      <c r="GB248" s="52"/>
      <c r="GC248" s="52"/>
      <c r="GD248" s="52"/>
      <c r="GE248" s="52"/>
      <c r="GF248" s="52"/>
      <c r="GG248" s="52"/>
      <c r="GH248" s="52"/>
      <c r="GI248" s="52"/>
      <c r="GJ248" s="52"/>
      <c r="GK248" s="52"/>
      <c r="GL248" s="52"/>
      <c r="GM248" s="52"/>
      <c r="GN248" s="52"/>
      <c r="GO248" s="52"/>
      <c r="GP248" s="52"/>
      <c r="GQ248" s="52"/>
      <c r="GR248" s="52"/>
      <c r="GS248" s="52"/>
      <c r="GT248" s="52"/>
      <c r="GU248" s="52"/>
      <c r="GV248" s="52"/>
      <c r="GW248" s="52"/>
      <c r="GX248" s="52"/>
      <c r="GY248" s="52"/>
      <c r="GZ248" s="52"/>
      <c r="HA248" s="52"/>
      <c r="HB248" s="52"/>
      <c r="HC248" s="52"/>
      <c r="HD248" s="52"/>
      <c r="HE248" s="52"/>
      <c r="HF248" s="52"/>
      <c r="HG248" s="52"/>
      <c r="HH248" s="52"/>
      <c r="HI248" s="52"/>
      <c r="HJ248" s="52"/>
      <c r="HK248" s="52"/>
      <c r="HL248" s="52"/>
      <c r="HM248" s="52"/>
      <c r="HN248" s="52"/>
      <c r="HO248" s="52"/>
      <c r="HP248" s="52"/>
      <c r="HQ248" s="52"/>
      <c r="HR248" s="52"/>
      <c r="HS248" s="52"/>
      <c r="HT248" s="52"/>
      <c r="HU248" s="52"/>
      <c r="HV248" s="52"/>
      <c r="HW248" s="52"/>
      <c r="HX248" s="52"/>
      <c r="HY248" s="52"/>
      <c r="HZ248" s="52"/>
      <c r="IA248" s="52"/>
      <c r="IB248" s="52"/>
      <c r="IC248" s="52"/>
      <c r="ID248" s="52"/>
      <c r="IE248" s="52"/>
      <c r="IF248" s="52"/>
      <c r="IG248" s="52"/>
      <c r="IH248" s="52"/>
      <c r="II248" s="52"/>
      <c r="IJ248" s="52"/>
      <c r="IK248" s="52"/>
      <c r="IL248" s="52"/>
      <c r="IM248" s="52"/>
      <c r="IN248" s="52"/>
      <c r="IO248" s="52"/>
      <c r="IP248" s="52"/>
      <c r="IQ248" s="52"/>
      <c r="IR248" s="52"/>
      <c r="IS248" s="52"/>
      <c r="IT248" s="52"/>
      <c r="IU248" s="52"/>
      <c r="IV248" s="52"/>
    </row>
    <row r="249" spans="1:256" s="24" customFormat="1" ht="30" x14ac:dyDescent="0.25">
      <c r="A249" s="52"/>
      <c r="B249" s="61" t="s">
        <v>1694</v>
      </c>
      <c r="C249" s="54">
        <v>21291359.450000003</v>
      </c>
      <c r="D249" s="52"/>
      <c r="E249" s="52"/>
      <c r="F249" s="53"/>
      <c r="G249" s="101"/>
      <c r="H249" s="53"/>
      <c r="I249" s="52"/>
      <c r="J249" s="52"/>
      <c r="K249" s="52"/>
      <c r="L249" s="52"/>
      <c r="M249" s="52"/>
      <c r="N249" s="52"/>
      <c r="O249" s="52"/>
      <c r="P249" s="52"/>
      <c r="Q249" s="52"/>
      <c r="R249" s="52"/>
      <c r="S249" s="52"/>
      <c r="T249" s="52"/>
      <c r="U249" s="52"/>
      <c r="V249" s="52"/>
      <c r="W249" s="52"/>
      <c r="X249" s="52"/>
      <c r="Y249" s="52"/>
      <c r="Z249" s="52"/>
      <c r="AA249" s="52"/>
      <c r="AB249" s="52"/>
      <c r="AC249" s="52"/>
      <c r="AD249" s="52"/>
      <c r="AE249" s="52"/>
      <c r="AF249" s="52"/>
      <c r="AG249" s="52"/>
      <c r="AH249" s="52"/>
      <c r="AI249" s="52"/>
      <c r="AJ249" s="52"/>
      <c r="AK249" s="52"/>
      <c r="AL249" s="52"/>
      <c r="AM249" s="52"/>
      <c r="AN249" s="52"/>
      <c r="AO249" s="52"/>
      <c r="AP249" s="52"/>
      <c r="AQ249" s="52"/>
      <c r="AR249" s="52"/>
      <c r="AS249" s="52"/>
      <c r="AT249" s="52"/>
      <c r="AU249" s="52"/>
      <c r="AV249" s="52"/>
      <c r="AW249" s="52"/>
      <c r="AX249" s="52"/>
      <c r="AY249" s="52"/>
      <c r="AZ249" s="52"/>
      <c r="BA249" s="52"/>
      <c r="BB249" s="52"/>
      <c r="BC249" s="52"/>
      <c r="BD249" s="52"/>
      <c r="BE249" s="52"/>
      <c r="BF249" s="52"/>
      <c r="BG249" s="52"/>
      <c r="BH249" s="52"/>
      <c r="BI249" s="52"/>
      <c r="BJ249" s="52"/>
      <c r="BK249" s="52"/>
      <c r="BL249" s="52"/>
      <c r="BM249" s="52"/>
      <c r="BN249" s="52"/>
      <c r="BO249" s="52"/>
      <c r="BP249" s="52"/>
      <c r="BQ249" s="52"/>
      <c r="BR249" s="52"/>
      <c r="BS249" s="52"/>
      <c r="BT249" s="52"/>
      <c r="BU249" s="52"/>
      <c r="BV249" s="52"/>
      <c r="BW249" s="52"/>
      <c r="BX249" s="52"/>
      <c r="BY249" s="52"/>
      <c r="BZ249" s="52"/>
      <c r="CA249" s="52"/>
      <c r="CB249" s="52"/>
      <c r="CC249" s="52"/>
      <c r="CD249" s="52"/>
      <c r="CE249" s="52"/>
      <c r="CF249" s="52"/>
      <c r="CG249" s="52"/>
      <c r="CH249" s="52"/>
      <c r="CI249" s="52"/>
      <c r="CJ249" s="52"/>
      <c r="CK249" s="52"/>
      <c r="CL249" s="52"/>
      <c r="CM249" s="52"/>
      <c r="CN249" s="52"/>
      <c r="CO249" s="52"/>
      <c r="CP249" s="52"/>
      <c r="CQ249" s="52"/>
      <c r="CR249" s="52"/>
      <c r="CS249" s="52"/>
      <c r="CT249" s="52"/>
      <c r="CU249" s="52"/>
      <c r="CV249" s="52"/>
      <c r="CW249" s="52"/>
      <c r="CX249" s="52"/>
      <c r="CY249" s="52"/>
      <c r="CZ249" s="52"/>
      <c r="DA249" s="52"/>
      <c r="DB249" s="52"/>
      <c r="DC249" s="52"/>
      <c r="DD249" s="52"/>
      <c r="DE249" s="52"/>
      <c r="DF249" s="52"/>
      <c r="DG249" s="52"/>
      <c r="DH249" s="52"/>
      <c r="DI249" s="52"/>
      <c r="DJ249" s="52"/>
      <c r="DK249" s="52"/>
      <c r="DL249" s="52"/>
      <c r="DM249" s="52"/>
      <c r="DN249" s="52"/>
      <c r="DO249" s="52"/>
      <c r="DP249" s="52"/>
      <c r="DQ249" s="52"/>
      <c r="DR249" s="52"/>
      <c r="DS249" s="52"/>
      <c r="DT249" s="52"/>
      <c r="DU249" s="52"/>
      <c r="DV249" s="52"/>
      <c r="DW249" s="52"/>
      <c r="DX249" s="52"/>
      <c r="DY249" s="52"/>
      <c r="DZ249" s="52"/>
      <c r="EA249" s="52"/>
      <c r="EB249" s="52"/>
      <c r="EC249" s="52"/>
      <c r="ED249" s="52"/>
      <c r="EE249" s="52"/>
      <c r="EF249" s="52"/>
      <c r="EG249" s="52"/>
      <c r="EH249" s="52"/>
      <c r="EI249" s="52"/>
      <c r="EJ249" s="52"/>
      <c r="EK249" s="52"/>
      <c r="EL249" s="52"/>
      <c r="EM249" s="52"/>
      <c r="EN249" s="52"/>
      <c r="EO249" s="52"/>
      <c r="EP249" s="52"/>
      <c r="EQ249" s="52"/>
      <c r="ER249" s="52"/>
      <c r="ES249" s="52"/>
      <c r="ET249" s="52"/>
      <c r="EU249" s="52"/>
      <c r="EV249" s="52"/>
      <c r="EW249" s="52"/>
      <c r="EX249" s="52"/>
      <c r="EY249" s="52"/>
      <c r="EZ249" s="52"/>
      <c r="FA249" s="52"/>
      <c r="FB249" s="52"/>
      <c r="FC249" s="52"/>
      <c r="FD249" s="52"/>
      <c r="FE249" s="52"/>
      <c r="FF249" s="52"/>
      <c r="FG249" s="52"/>
      <c r="FH249" s="52"/>
      <c r="FI249" s="52"/>
      <c r="FJ249" s="52"/>
      <c r="FK249" s="52"/>
      <c r="FL249" s="52"/>
      <c r="FM249" s="52"/>
      <c r="FN249" s="52"/>
      <c r="FO249" s="52"/>
      <c r="FP249" s="52"/>
      <c r="FQ249" s="52"/>
      <c r="FR249" s="52"/>
      <c r="FS249" s="52"/>
      <c r="FT249" s="52"/>
      <c r="FU249" s="52"/>
      <c r="FV249" s="52"/>
      <c r="FW249" s="52"/>
      <c r="FX249" s="52"/>
      <c r="FY249" s="52"/>
      <c r="FZ249" s="52"/>
      <c r="GA249" s="52"/>
      <c r="GB249" s="52"/>
      <c r="GC249" s="52"/>
      <c r="GD249" s="52"/>
      <c r="GE249" s="52"/>
      <c r="GF249" s="52"/>
      <c r="GG249" s="52"/>
      <c r="GH249" s="52"/>
      <c r="GI249" s="52"/>
      <c r="GJ249" s="52"/>
      <c r="GK249" s="52"/>
      <c r="GL249" s="52"/>
      <c r="GM249" s="52"/>
      <c r="GN249" s="52"/>
      <c r="GO249" s="52"/>
      <c r="GP249" s="52"/>
      <c r="GQ249" s="52"/>
      <c r="GR249" s="52"/>
      <c r="GS249" s="52"/>
      <c r="GT249" s="52"/>
      <c r="GU249" s="52"/>
      <c r="GV249" s="52"/>
      <c r="GW249" s="52"/>
      <c r="GX249" s="52"/>
      <c r="GY249" s="52"/>
      <c r="GZ249" s="52"/>
      <c r="HA249" s="52"/>
      <c r="HB249" s="52"/>
      <c r="HC249" s="52"/>
      <c r="HD249" s="52"/>
      <c r="HE249" s="52"/>
      <c r="HF249" s="52"/>
      <c r="HG249" s="52"/>
      <c r="HH249" s="52"/>
      <c r="HI249" s="52"/>
      <c r="HJ249" s="52"/>
      <c r="HK249" s="52"/>
      <c r="HL249" s="52"/>
      <c r="HM249" s="52"/>
      <c r="HN249" s="52"/>
      <c r="HO249" s="52"/>
      <c r="HP249" s="52"/>
      <c r="HQ249" s="52"/>
      <c r="HR249" s="52"/>
      <c r="HS249" s="52"/>
      <c r="HT249" s="52"/>
      <c r="HU249" s="52"/>
      <c r="HV249" s="52"/>
      <c r="HW249" s="52"/>
      <c r="HX249" s="52"/>
      <c r="HY249" s="52"/>
      <c r="HZ249" s="52"/>
      <c r="IA249" s="52"/>
      <c r="IB249" s="52"/>
      <c r="IC249" s="52"/>
      <c r="ID249" s="52"/>
      <c r="IE249" s="52"/>
      <c r="IF249" s="52"/>
      <c r="IG249" s="52"/>
      <c r="IH249" s="52"/>
      <c r="II249" s="52"/>
      <c r="IJ249" s="52"/>
      <c r="IK249" s="52"/>
      <c r="IL249" s="52"/>
      <c r="IM249" s="52"/>
      <c r="IN249" s="52"/>
      <c r="IO249" s="52"/>
      <c r="IP249" s="52"/>
      <c r="IQ249" s="52"/>
      <c r="IR249" s="52"/>
      <c r="IS249" s="52"/>
      <c r="IT249" s="52"/>
      <c r="IU249" s="52"/>
      <c r="IV249" s="52"/>
    </row>
    <row r="250" spans="1:256" s="24" customFormat="1" x14ac:dyDescent="0.25">
      <c r="A250" s="52"/>
      <c r="C250" s="60"/>
      <c r="D250" s="52"/>
      <c r="E250" s="52"/>
      <c r="F250" s="53"/>
      <c r="G250" s="100"/>
      <c r="H250" s="53"/>
      <c r="I250" s="52"/>
      <c r="J250" s="52"/>
      <c r="K250" s="52"/>
      <c r="L250" s="52"/>
      <c r="M250" s="52"/>
      <c r="N250" s="52"/>
      <c r="O250" s="52"/>
      <c r="P250" s="52"/>
      <c r="Q250" s="52"/>
      <c r="R250" s="52"/>
      <c r="S250" s="52"/>
      <c r="T250" s="52"/>
      <c r="U250" s="52"/>
      <c r="V250" s="52"/>
      <c r="W250" s="52"/>
      <c r="X250" s="52"/>
      <c r="Y250" s="52"/>
      <c r="Z250" s="52"/>
      <c r="AA250" s="52"/>
      <c r="AB250" s="52"/>
      <c r="AC250" s="52"/>
      <c r="AD250" s="52"/>
      <c r="AE250" s="52"/>
      <c r="AF250" s="52"/>
      <c r="AG250" s="52"/>
      <c r="AH250" s="52"/>
      <c r="AI250" s="52"/>
      <c r="AJ250" s="52"/>
      <c r="AK250" s="52"/>
      <c r="AL250" s="52"/>
      <c r="AM250" s="52"/>
      <c r="AN250" s="52"/>
      <c r="AO250" s="52"/>
      <c r="AP250" s="52"/>
      <c r="AQ250" s="52"/>
      <c r="AR250" s="52"/>
      <c r="AS250" s="52"/>
      <c r="AT250" s="52"/>
      <c r="AU250" s="52"/>
      <c r="AV250" s="52"/>
      <c r="AW250" s="52"/>
      <c r="AX250" s="52"/>
      <c r="AY250" s="52"/>
      <c r="AZ250" s="52"/>
      <c r="BA250" s="52"/>
      <c r="BB250" s="52"/>
      <c r="BC250" s="52"/>
      <c r="BD250" s="52"/>
      <c r="BE250" s="52"/>
      <c r="BF250" s="52"/>
      <c r="BG250" s="52"/>
      <c r="BH250" s="52"/>
      <c r="BI250" s="52"/>
      <c r="BJ250" s="52"/>
      <c r="BK250" s="52"/>
      <c r="BL250" s="52"/>
      <c r="BM250" s="52"/>
      <c r="BN250" s="52"/>
      <c r="BO250" s="52"/>
      <c r="BP250" s="52"/>
      <c r="BQ250" s="52"/>
      <c r="BR250" s="52"/>
      <c r="BS250" s="52"/>
      <c r="BT250" s="52"/>
      <c r="BU250" s="52"/>
      <c r="BV250" s="52"/>
      <c r="BW250" s="52"/>
      <c r="BX250" s="52"/>
      <c r="BY250" s="52"/>
      <c r="BZ250" s="52"/>
      <c r="CA250" s="52"/>
      <c r="CB250" s="52"/>
      <c r="CC250" s="52"/>
      <c r="CD250" s="52"/>
      <c r="CE250" s="52"/>
      <c r="CF250" s="52"/>
      <c r="CG250" s="52"/>
      <c r="CH250" s="52"/>
      <c r="CI250" s="52"/>
      <c r="CJ250" s="52"/>
      <c r="CK250" s="52"/>
      <c r="CL250" s="52"/>
      <c r="CM250" s="52"/>
      <c r="CN250" s="52"/>
      <c r="CO250" s="52"/>
      <c r="CP250" s="52"/>
      <c r="CQ250" s="52"/>
      <c r="CR250" s="52"/>
      <c r="CS250" s="52"/>
      <c r="CT250" s="52"/>
      <c r="CU250" s="52"/>
      <c r="CV250" s="52"/>
      <c r="CW250" s="52"/>
      <c r="CX250" s="52"/>
      <c r="CY250" s="52"/>
      <c r="CZ250" s="52"/>
      <c r="DA250" s="52"/>
      <c r="DB250" s="52"/>
      <c r="DC250" s="52"/>
      <c r="DD250" s="52"/>
      <c r="DE250" s="52"/>
      <c r="DF250" s="52"/>
      <c r="DG250" s="52"/>
      <c r="DH250" s="52"/>
      <c r="DI250" s="52"/>
      <c r="DJ250" s="52"/>
      <c r="DK250" s="52"/>
      <c r="DL250" s="52"/>
      <c r="DM250" s="52"/>
      <c r="DN250" s="52"/>
      <c r="DO250" s="52"/>
      <c r="DP250" s="52"/>
      <c r="DQ250" s="52"/>
      <c r="DR250" s="52"/>
      <c r="DS250" s="52"/>
      <c r="DT250" s="52"/>
      <c r="DU250" s="52"/>
      <c r="DV250" s="52"/>
      <c r="DW250" s="52"/>
      <c r="DX250" s="52"/>
      <c r="DY250" s="52"/>
      <c r="DZ250" s="52"/>
      <c r="EA250" s="52"/>
      <c r="EB250" s="52"/>
      <c r="EC250" s="52"/>
      <c r="ED250" s="52"/>
      <c r="EE250" s="52"/>
      <c r="EF250" s="52"/>
      <c r="EG250" s="52"/>
      <c r="EH250" s="52"/>
      <c r="EI250" s="52"/>
      <c r="EJ250" s="52"/>
      <c r="EK250" s="52"/>
      <c r="EL250" s="52"/>
      <c r="EM250" s="52"/>
      <c r="EN250" s="52"/>
      <c r="EO250" s="52"/>
      <c r="EP250" s="52"/>
      <c r="EQ250" s="52"/>
      <c r="ER250" s="52"/>
      <c r="ES250" s="52"/>
      <c r="ET250" s="52"/>
      <c r="EU250" s="52"/>
      <c r="EV250" s="52"/>
      <c r="EW250" s="52"/>
      <c r="EX250" s="52"/>
      <c r="EY250" s="52"/>
      <c r="EZ250" s="52"/>
      <c r="FA250" s="52"/>
      <c r="FB250" s="52"/>
      <c r="FC250" s="52"/>
      <c r="FD250" s="52"/>
      <c r="FE250" s="52"/>
      <c r="FF250" s="52"/>
      <c r="FG250" s="52"/>
      <c r="FH250" s="52"/>
      <c r="FI250" s="52"/>
      <c r="FJ250" s="52"/>
      <c r="FK250" s="52"/>
      <c r="FL250" s="52"/>
      <c r="FM250" s="52"/>
      <c r="FN250" s="52"/>
      <c r="FO250" s="52"/>
      <c r="FP250" s="52"/>
      <c r="FQ250" s="52"/>
      <c r="FR250" s="52"/>
      <c r="FS250" s="52"/>
      <c r="FT250" s="52"/>
      <c r="FU250" s="52"/>
      <c r="FV250" s="52"/>
      <c r="FW250" s="52"/>
      <c r="FX250" s="52"/>
      <c r="FY250" s="52"/>
      <c r="FZ250" s="52"/>
      <c r="GA250" s="52"/>
      <c r="GB250" s="52"/>
      <c r="GC250" s="52"/>
      <c r="GD250" s="52"/>
      <c r="GE250" s="52"/>
      <c r="GF250" s="52"/>
      <c r="GG250" s="52"/>
      <c r="GH250" s="52"/>
      <c r="GI250" s="52"/>
      <c r="GJ250" s="52"/>
      <c r="GK250" s="52"/>
      <c r="GL250" s="52"/>
      <c r="GM250" s="52"/>
      <c r="GN250" s="52"/>
      <c r="GO250" s="52"/>
      <c r="GP250" s="52"/>
      <c r="GQ250" s="52"/>
      <c r="GR250" s="52"/>
      <c r="GS250" s="52"/>
      <c r="GT250" s="52"/>
      <c r="GU250" s="52"/>
      <c r="GV250" s="52"/>
      <c r="GW250" s="52"/>
      <c r="GX250" s="52"/>
      <c r="GY250" s="52"/>
      <c r="GZ250" s="52"/>
      <c r="HA250" s="52"/>
      <c r="HB250" s="52"/>
      <c r="HC250" s="52"/>
      <c r="HD250" s="52"/>
      <c r="HE250" s="52"/>
      <c r="HF250" s="52"/>
      <c r="HG250" s="52"/>
      <c r="HH250" s="52"/>
      <c r="HI250" s="52"/>
      <c r="HJ250" s="52"/>
      <c r="HK250" s="52"/>
      <c r="HL250" s="52"/>
      <c r="HM250" s="52"/>
      <c r="HN250" s="52"/>
      <c r="HO250" s="52"/>
      <c r="HP250" s="52"/>
      <c r="HQ250" s="52"/>
      <c r="HR250" s="52"/>
      <c r="HS250" s="52"/>
      <c r="HT250" s="52"/>
      <c r="HU250" s="52"/>
      <c r="HV250" s="52"/>
      <c r="HW250" s="52"/>
      <c r="HX250" s="52"/>
      <c r="HY250" s="52"/>
      <c r="HZ250" s="52"/>
      <c r="IA250" s="52"/>
      <c r="IB250" s="52"/>
      <c r="IC250" s="52"/>
      <c r="ID250" s="52"/>
      <c r="IE250" s="52"/>
      <c r="IF250" s="52"/>
      <c r="IG250" s="52"/>
      <c r="IH250" s="52"/>
      <c r="II250" s="52"/>
      <c r="IJ250" s="52"/>
      <c r="IK250" s="52"/>
      <c r="IL250" s="52"/>
      <c r="IM250" s="52"/>
      <c r="IN250" s="52"/>
      <c r="IO250" s="52"/>
      <c r="IP250" s="52"/>
      <c r="IQ250" s="52"/>
      <c r="IR250" s="52"/>
      <c r="IS250" s="52"/>
      <c r="IT250" s="52"/>
      <c r="IU250" s="52"/>
      <c r="IV250" s="52"/>
    </row>
    <row r="251" spans="1:256" s="24" customFormat="1" x14ac:dyDescent="0.25">
      <c r="A251" s="52"/>
      <c r="B251" s="59" t="s">
        <v>1693</v>
      </c>
      <c r="C251" s="58">
        <v>41927275.450000003</v>
      </c>
      <c r="D251" s="52"/>
      <c r="E251" s="52"/>
      <c r="F251" s="53"/>
      <c r="G251" s="99"/>
      <c r="H251" s="53"/>
      <c r="I251" s="52"/>
      <c r="J251" s="52"/>
      <c r="K251" s="52"/>
      <c r="L251" s="52"/>
      <c r="M251" s="52"/>
      <c r="N251" s="52"/>
      <c r="O251" s="52"/>
      <c r="P251" s="52"/>
      <c r="Q251" s="52"/>
      <c r="R251" s="52"/>
      <c r="S251" s="52"/>
      <c r="T251" s="52"/>
      <c r="U251" s="52"/>
      <c r="V251" s="52"/>
      <c r="W251" s="52"/>
      <c r="X251" s="52"/>
      <c r="Y251" s="52"/>
      <c r="Z251" s="52"/>
      <c r="AA251" s="52"/>
      <c r="AB251" s="52"/>
      <c r="AC251" s="52"/>
      <c r="AD251" s="52"/>
      <c r="AE251" s="52"/>
      <c r="AF251" s="52"/>
      <c r="AG251" s="52"/>
      <c r="AH251" s="52"/>
      <c r="AI251" s="52"/>
      <c r="AJ251" s="52"/>
      <c r="AK251" s="52"/>
      <c r="AL251" s="52"/>
      <c r="AM251" s="52"/>
      <c r="AN251" s="52"/>
      <c r="AO251" s="52"/>
      <c r="AP251" s="52"/>
      <c r="AQ251" s="52"/>
      <c r="AR251" s="52"/>
      <c r="AS251" s="52"/>
      <c r="AT251" s="52"/>
      <c r="AU251" s="52"/>
      <c r="AV251" s="52"/>
      <c r="AW251" s="52"/>
      <c r="AX251" s="52"/>
      <c r="AY251" s="52"/>
      <c r="AZ251" s="52"/>
      <c r="BA251" s="52"/>
      <c r="BB251" s="52"/>
      <c r="BC251" s="52"/>
      <c r="BD251" s="52"/>
      <c r="BE251" s="52"/>
      <c r="BF251" s="52"/>
      <c r="BG251" s="52"/>
      <c r="BH251" s="52"/>
      <c r="BI251" s="52"/>
      <c r="BJ251" s="52"/>
      <c r="BK251" s="52"/>
      <c r="BL251" s="52"/>
      <c r="BM251" s="52"/>
      <c r="BN251" s="52"/>
      <c r="BO251" s="52"/>
      <c r="BP251" s="52"/>
      <c r="BQ251" s="52"/>
      <c r="BR251" s="52"/>
      <c r="BS251" s="52"/>
      <c r="BT251" s="52"/>
      <c r="BU251" s="52"/>
      <c r="BV251" s="52"/>
      <c r="BW251" s="52"/>
      <c r="BX251" s="52"/>
      <c r="BY251" s="52"/>
      <c r="BZ251" s="52"/>
      <c r="CA251" s="52"/>
      <c r="CB251" s="52"/>
      <c r="CC251" s="52"/>
      <c r="CD251" s="52"/>
      <c r="CE251" s="52"/>
      <c r="CF251" s="52"/>
      <c r="CG251" s="52"/>
      <c r="CH251" s="52"/>
      <c r="CI251" s="52"/>
      <c r="CJ251" s="52"/>
      <c r="CK251" s="52"/>
      <c r="CL251" s="52"/>
      <c r="CM251" s="52"/>
      <c r="CN251" s="52"/>
      <c r="CO251" s="52"/>
      <c r="CP251" s="52"/>
      <c r="CQ251" s="52"/>
      <c r="CR251" s="52"/>
      <c r="CS251" s="52"/>
      <c r="CT251" s="52"/>
      <c r="CU251" s="52"/>
      <c r="CV251" s="52"/>
      <c r="CW251" s="52"/>
      <c r="CX251" s="52"/>
      <c r="CY251" s="52"/>
      <c r="CZ251" s="52"/>
      <c r="DA251" s="52"/>
      <c r="DB251" s="52"/>
      <c r="DC251" s="52"/>
      <c r="DD251" s="52"/>
      <c r="DE251" s="52"/>
      <c r="DF251" s="52"/>
      <c r="DG251" s="52"/>
      <c r="DH251" s="52"/>
      <c r="DI251" s="52"/>
      <c r="DJ251" s="52"/>
      <c r="DK251" s="52"/>
      <c r="DL251" s="52"/>
      <c r="DM251" s="52"/>
      <c r="DN251" s="52"/>
      <c r="DO251" s="52"/>
      <c r="DP251" s="52"/>
      <c r="DQ251" s="52"/>
      <c r="DR251" s="52"/>
      <c r="DS251" s="52"/>
      <c r="DT251" s="52"/>
      <c r="DU251" s="52"/>
      <c r="DV251" s="52"/>
      <c r="DW251" s="52"/>
      <c r="DX251" s="52"/>
      <c r="DY251" s="52"/>
      <c r="DZ251" s="52"/>
      <c r="EA251" s="52"/>
      <c r="EB251" s="52"/>
      <c r="EC251" s="52"/>
      <c r="ED251" s="52"/>
      <c r="EE251" s="52"/>
      <c r="EF251" s="52"/>
      <c r="EG251" s="52"/>
      <c r="EH251" s="52"/>
      <c r="EI251" s="52"/>
      <c r="EJ251" s="52"/>
      <c r="EK251" s="52"/>
      <c r="EL251" s="52"/>
      <c r="EM251" s="52"/>
      <c r="EN251" s="52"/>
      <c r="EO251" s="52"/>
      <c r="EP251" s="52"/>
      <c r="EQ251" s="52"/>
      <c r="ER251" s="52"/>
      <c r="ES251" s="52"/>
      <c r="ET251" s="52"/>
      <c r="EU251" s="52"/>
      <c r="EV251" s="52"/>
      <c r="EW251" s="52"/>
      <c r="EX251" s="52"/>
      <c r="EY251" s="52"/>
      <c r="EZ251" s="52"/>
      <c r="FA251" s="52"/>
      <c r="FB251" s="52"/>
      <c r="FC251" s="52"/>
      <c r="FD251" s="52"/>
      <c r="FE251" s="52"/>
      <c r="FF251" s="52"/>
      <c r="FG251" s="52"/>
      <c r="FH251" s="52"/>
      <c r="FI251" s="52"/>
      <c r="FJ251" s="52"/>
      <c r="FK251" s="52"/>
      <c r="FL251" s="52"/>
      <c r="FM251" s="52"/>
      <c r="FN251" s="52"/>
      <c r="FO251" s="52"/>
      <c r="FP251" s="52"/>
      <c r="FQ251" s="52"/>
      <c r="FR251" s="52"/>
      <c r="FS251" s="52"/>
      <c r="FT251" s="52"/>
      <c r="FU251" s="52"/>
      <c r="FV251" s="52"/>
      <c r="FW251" s="52"/>
      <c r="FX251" s="52"/>
      <c r="FY251" s="52"/>
      <c r="FZ251" s="52"/>
      <c r="GA251" s="52"/>
      <c r="GB251" s="52"/>
      <c r="GC251" s="52"/>
      <c r="GD251" s="52"/>
      <c r="GE251" s="52"/>
      <c r="GF251" s="52"/>
      <c r="GG251" s="52"/>
      <c r="GH251" s="52"/>
      <c r="GI251" s="52"/>
      <c r="GJ251" s="52"/>
      <c r="GK251" s="52"/>
      <c r="GL251" s="52"/>
      <c r="GM251" s="52"/>
      <c r="GN251" s="52"/>
      <c r="GO251" s="52"/>
      <c r="GP251" s="52"/>
      <c r="GQ251" s="52"/>
      <c r="GR251" s="52"/>
      <c r="GS251" s="52"/>
      <c r="GT251" s="52"/>
      <c r="GU251" s="52"/>
      <c r="GV251" s="52"/>
      <c r="GW251" s="52"/>
      <c r="GX251" s="52"/>
      <c r="GY251" s="52"/>
      <c r="GZ251" s="52"/>
      <c r="HA251" s="52"/>
      <c r="HB251" s="52"/>
      <c r="HC251" s="52"/>
      <c r="HD251" s="52"/>
      <c r="HE251" s="52"/>
      <c r="HF251" s="52"/>
      <c r="HG251" s="52"/>
      <c r="HH251" s="52"/>
      <c r="HI251" s="52"/>
      <c r="HJ251" s="52"/>
      <c r="HK251" s="52"/>
      <c r="HL251" s="52"/>
      <c r="HM251" s="52"/>
      <c r="HN251" s="52"/>
      <c r="HO251" s="52"/>
      <c r="HP251" s="52"/>
      <c r="HQ251" s="52"/>
      <c r="HR251" s="52"/>
      <c r="HS251" s="52"/>
      <c r="HT251" s="52"/>
      <c r="HU251" s="52"/>
      <c r="HV251" s="52"/>
      <c r="HW251" s="52"/>
      <c r="HX251" s="52"/>
      <c r="HY251" s="52"/>
      <c r="HZ251" s="52"/>
      <c r="IA251" s="52"/>
      <c r="IB251" s="52"/>
      <c r="IC251" s="52"/>
      <c r="ID251" s="52"/>
      <c r="IE251" s="52"/>
      <c r="IF251" s="52"/>
      <c r="IG251" s="52"/>
      <c r="IH251" s="52"/>
      <c r="II251" s="52"/>
      <c r="IJ251" s="52"/>
      <c r="IK251" s="52"/>
      <c r="IL251" s="52"/>
      <c r="IM251" s="52"/>
      <c r="IN251" s="52"/>
      <c r="IO251" s="52"/>
      <c r="IP251" s="52"/>
      <c r="IQ251" s="52"/>
      <c r="IR251" s="52"/>
      <c r="IS251" s="52"/>
      <c r="IT251" s="52"/>
      <c r="IU251" s="52"/>
      <c r="IV251" s="52"/>
    </row>
    <row r="252" spans="1:256" s="24" customFormat="1" x14ac:dyDescent="0.25">
      <c r="A252" s="52"/>
      <c r="B252" s="56"/>
      <c r="C252" s="62"/>
      <c r="D252" s="52"/>
      <c r="E252" s="52"/>
      <c r="F252" s="53"/>
      <c r="G252" s="53"/>
      <c r="H252" s="53"/>
      <c r="I252" s="52"/>
      <c r="J252" s="52"/>
      <c r="K252" s="52"/>
      <c r="L252" s="52"/>
      <c r="M252" s="52"/>
      <c r="N252" s="52"/>
      <c r="O252" s="52"/>
      <c r="P252" s="52"/>
      <c r="Q252" s="52"/>
      <c r="R252" s="52"/>
      <c r="S252" s="52"/>
      <c r="T252" s="52"/>
      <c r="U252" s="52"/>
      <c r="V252" s="52"/>
      <c r="W252" s="52"/>
      <c r="X252" s="52"/>
      <c r="Y252" s="52"/>
      <c r="Z252" s="52"/>
      <c r="AA252" s="52"/>
      <c r="AB252" s="52"/>
      <c r="AC252" s="52"/>
      <c r="AD252" s="52"/>
      <c r="AE252" s="52"/>
      <c r="AF252" s="52"/>
      <c r="AG252" s="52"/>
      <c r="AH252" s="52"/>
      <c r="AI252" s="52"/>
      <c r="AJ252" s="52"/>
      <c r="AK252" s="52"/>
      <c r="AL252" s="52"/>
      <c r="AM252" s="52"/>
      <c r="AN252" s="52"/>
      <c r="AO252" s="52"/>
      <c r="AP252" s="52"/>
      <c r="AQ252" s="52"/>
      <c r="AR252" s="52"/>
      <c r="AS252" s="52"/>
      <c r="AT252" s="52"/>
      <c r="AU252" s="52"/>
      <c r="AV252" s="52"/>
      <c r="AW252" s="52"/>
      <c r="AX252" s="52"/>
      <c r="AY252" s="52"/>
      <c r="AZ252" s="52"/>
      <c r="BA252" s="52"/>
      <c r="BB252" s="52"/>
      <c r="BC252" s="52"/>
      <c r="BD252" s="52"/>
      <c r="BE252" s="52"/>
      <c r="BF252" s="52"/>
      <c r="BG252" s="52"/>
      <c r="BH252" s="52"/>
      <c r="BI252" s="52"/>
      <c r="BJ252" s="52"/>
      <c r="BK252" s="52"/>
      <c r="BL252" s="52"/>
      <c r="BM252" s="52"/>
      <c r="BN252" s="52"/>
      <c r="BO252" s="52"/>
      <c r="BP252" s="52"/>
      <c r="BQ252" s="52"/>
      <c r="BR252" s="52"/>
      <c r="BS252" s="52"/>
      <c r="BT252" s="52"/>
      <c r="BU252" s="52"/>
      <c r="BV252" s="52"/>
      <c r="BW252" s="52"/>
      <c r="BX252" s="52"/>
      <c r="BY252" s="52"/>
      <c r="BZ252" s="52"/>
      <c r="CA252" s="52"/>
      <c r="CB252" s="52"/>
      <c r="CC252" s="52"/>
      <c r="CD252" s="52"/>
      <c r="CE252" s="52"/>
      <c r="CF252" s="52"/>
      <c r="CG252" s="52"/>
      <c r="CH252" s="52"/>
      <c r="CI252" s="52"/>
      <c r="CJ252" s="52"/>
      <c r="CK252" s="52"/>
      <c r="CL252" s="52"/>
      <c r="CM252" s="52"/>
      <c r="CN252" s="52"/>
      <c r="CO252" s="52"/>
      <c r="CP252" s="52"/>
      <c r="CQ252" s="52"/>
      <c r="CR252" s="52"/>
      <c r="CS252" s="52"/>
      <c r="CT252" s="52"/>
      <c r="CU252" s="52"/>
      <c r="CV252" s="52"/>
      <c r="CW252" s="52"/>
      <c r="CX252" s="52"/>
      <c r="CY252" s="52"/>
      <c r="CZ252" s="52"/>
      <c r="DA252" s="52"/>
      <c r="DB252" s="52"/>
      <c r="DC252" s="52"/>
      <c r="DD252" s="52"/>
      <c r="DE252" s="52"/>
      <c r="DF252" s="52"/>
      <c r="DG252" s="52"/>
      <c r="DH252" s="52"/>
      <c r="DI252" s="52"/>
      <c r="DJ252" s="52"/>
      <c r="DK252" s="52"/>
      <c r="DL252" s="52"/>
      <c r="DM252" s="52"/>
      <c r="DN252" s="52"/>
      <c r="DO252" s="52"/>
      <c r="DP252" s="52"/>
      <c r="DQ252" s="52"/>
      <c r="DR252" s="52"/>
      <c r="DS252" s="52"/>
      <c r="DT252" s="52"/>
      <c r="DU252" s="52"/>
      <c r="DV252" s="52"/>
      <c r="DW252" s="52"/>
      <c r="DX252" s="52"/>
      <c r="DY252" s="52"/>
      <c r="DZ252" s="52"/>
      <c r="EA252" s="52"/>
      <c r="EB252" s="52"/>
      <c r="EC252" s="52"/>
      <c r="ED252" s="52"/>
      <c r="EE252" s="52"/>
      <c r="EF252" s="52"/>
      <c r="EG252" s="52"/>
      <c r="EH252" s="52"/>
      <c r="EI252" s="52"/>
      <c r="EJ252" s="52"/>
      <c r="EK252" s="52"/>
      <c r="EL252" s="52"/>
      <c r="EM252" s="52"/>
      <c r="EN252" s="52"/>
      <c r="EO252" s="52"/>
      <c r="EP252" s="52"/>
      <c r="EQ252" s="52"/>
      <c r="ER252" s="52"/>
      <c r="ES252" s="52"/>
      <c r="ET252" s="52"/>
      <c r="EU252" s="52"/>
      <c r="EV252" s="52"/>
      <c r="EW252" s="52"/>
      <c r="EX252" s="52"/>
      <c r="EY252" s="52"/>
      <c r="EZ252" s="52"/>
      <c r="FA252" s="52"/>
      <c r="FB252" s="52"/>
      <c r="FC252" s="52"/>
      <c r="FD252" s="52"/>
      <c r="FE252" s="52"/>
      <c r="FF252" s="52"/>
      <c r="FG252" s="52"/>
      <c r="FH252" s="52"/>
      <c r="FI252" s="52"/>
      <c r="FJ252" s="52"/>
      <c r="FK252" s="52"/>
      <c r="FL252" s="52"/>
      <c r="FM252" s="52"/>
      <c r="FN252" s="52"/>
      <c r="FO252" s="52"/>
      <c r="FP252" s="52"/>
      <c r="FQ252" s="52"/>
      <c r="FR252" s="52"/>
      <c r="FS252" s="52"/>
      <c r="FT252" s="52"/>
      <c r="FU252" s="52"/>
      <c r="FV252" s="52"/>
      <c r="FW252" s="52"/>
      <c r="FX252" s="52"/>
      <c r="FY252" s="52"/>
      <c r="FZ252" s="52"/>
      <c r="GA252" s="52"/>
      <c r="GB252" s="52"/>
      <c r="GC252" s="52"/>
      <c r="GD252" s="52"/>
      <c r="GE252" s="52"/>
      <c r="GF252" s="52"/>
      <c r="GG252" s="52"/>
      <c r="GH252" s="52"/>
      <c r="GI252" s="52"/>
      <c r="GJ252" s="52"/>
      <c r="GK252" s="52"/>
      <c r="GL252" s="52"/>
      <c r="GM252" s="52"/>
      <c r="GN252" s="52"/>
      <c r="GO252" s="52"/>
      <c r="GP252" s="52"/>
      <c r="GQ252" s="52"/>
      <c r="GR252" s="52"/>
      <c r="GS252" s="52"/>
      <c r="GT252" s="52"/>
      <c r="GU252" s="52"/>
      <c r="GV252" s="52"/>
      <c r="GW252" s="52"/>
      <c r="GX252" s="52"/>
      <c r="GY252" s="52"/>
      <c r="GZ252" s="52"/>
      <c r="HA252" s="52"/>
      <c r="HB252" s="52"/>
      <c r="HC252" s="52"/>
      <c r="HD252" s="52"/>
      <c r="HE252" s="52"/>
      <c r="HF252" s="52"/>
      <c r="HG252" s="52"/>
      <c r="HH252" s="52"/>
      <c r="HI252" s="52"/>
      <c r="HJ252" s="52"/>
      <c r="HK252" s="52"/>
      <c r="HL252" s="52"/>
      <c r="HM252" s="52"/>
      <c r="HN252" s="52"/>
      <c r="HO252" s="52"/>
      <c r="HP252" s="52"/>
      <c r="HQ252" s="52"/>
      <c r="HR252" s="52"/>
      <c r="HS252" s="52"/>
      <c r="HT252" s="52"/>
      <c r="HU252" s="52"/>
      <c r="HV252" s="52"/>
      <c r="HW252" s="52"/>
      <c r="HX252" s="52"/>
      <c r="HY252" s="52"/>
      <c r="HZ252" s="52"/>
      <c r="IA252" s="52"/>
      <c r="IB252" s="52"/>
      <c r="IC252" s="52"/>
      <c r="ID252" s="52"/>
      <c r="IE252" s="52"/>
      <c r="IF252" s="52"/>
      <c r="IG252" s="52"/>
      <c r="IH252" s="52"/>
      <c r="II252" s="52"/>
      <c r="IJ252" s="52"/>
      <c r="IK252" s="52"/>
      <c r="IL252" s="52"/>
      <c r="IM252" s="52"/>
      <c r="IN252" s="52"/>
      <c r="IO252" s="52"/>
      <c r="IP252" s="52"/>
      <c r="IQ252" s="52"/>
      <c r="IR252" s="52"/>
      <c r="IS252" s="52"/>
      <c r="IT252" s="52"/>
      <c r="IU252" s="52"/>
      <c r="IV252" s="52"/>
    </row>
    <row r="253" spans="1:256" s="24" customFormat="1" x14ac:dyDescent="0.25">
      <c r="A253" s="52"/>
      <c r="B253" s="24" t="s">
        <v>1692</v>
      </c>
      <c r="C253" s="54"/>
      <c r="D253" s="52"/>
      <c r="E253" s="52"/>
      <c r="F253" s="53"/>
      <c r="G253" s="53"/>
      <c r="H253" s="52"/>
      <c r="I253" s="52"/>
      <c r="J253" s="52"/>
      <c r="K253" s="52"/>
      <c r="L253" s="52"/>
      <c r="M253" s="52"/>
      <c r="N253" s="52"/>
      <c r="O253" s="52"/>
      <c r="P253" s="52"/>
      <c r="Q253" s="52"/>
      <c r="R253" s="52"/>
      <c r="S253" s="52"/>
      <c r="T253" s="52"/>
      <c r="U253" s="52"/>
      <c r="V253" s="52"/>
      <c r="W253" s="52"/>
      <c r="X253" s="52"/>
      <c r="Y253" s="52"/>
      <c r="Z253" s="52"/>
      <c r="AA253" s="52"/>
      <c r="AB253" s="52"/>
      <c r="AC253" s="52"/>
      <c r="AD253" s="52"/>
      <c r="AE253" s="52"/>
      <c r="AF253" s="52"/>
      <c r="AG253" s="52"/>
      <c r="AH253" s="52"/>
      <c r="AI253" s="52"/>
      <c r="AJ253" s="52"/>
      <c r="AK253" s="52"/>
      <c r="AL253" s="52"/>
      <c r="AM253" s="52"/>
      <c r="AN253" s="52"/>
      <c r="AO253" s="52"/>
      <c r="AP253" s="52"/>
      <c r="AQ253" s="52"/>
      <c r="AR253" s="52"/>
      <c r="AS253" s="52"/>
      <c r="AT253" s="52"/>
      <c r="AU253" s="52"/>
      <c r="AV253" s="52"/>
      <c r="AW253" s="52"/>
      <c r="AX253" s="52"/>
      <c r="AY253" s="52"/>
      <c r="AZ253" s="52"/>
      <c r="BA253" s="52"/>
      <c r="BB253" s="52"/>
      <c r="BC253" s="52"/>
      <c r="BD253" s="52"/>
      <c r="BE253" s="52"/>
      <c r="BF253" s="52"/>
      <c r="BG253" s="52"/>
      <c r="BH253" s="52"/>
      <c r="BI253" s="52"/>
      <c r="BJ253" s="52"/>
      <c r="BK253" s="52"/>
      <c r="BL253" s="52"/>
      <c r="BM253" s="52"/>
      <c r="BN253" s="52"/>
      <c r="BO253" s="52"/>
      <c r="BP253" s="52"/>
      <c r="BQ253" s="52"/>
      <c r="BR253" s="52"/>
      <c r="BS253" s="52"/>
      <c r="BT253" s="52"/>
      <c r="BU253" s="52"/>
      <c r="BV253" s="52"/>
      <c r="BW253" s="52"/>
      <c r="BX253" s="52"/>
      <c r="BY253" s="52"/>
      <c r="BZ253" s="52"/>
      <c r="CA253" s="52"/>
      <c r="CB253" s="52"/>
      <c r="CC253" s="52"/>
      <c r="CD253" s="52"/>
      <c r="CE253" s="52"/>
      <c r="CF253" s="52"/>
      <c r="CG253" s="52"/>
      <c r="CH253" s="52"/>
      <c r="CI253" s="52"/>
      <c r="CJ253" s="52"/>
      <c r="CK253" s="52"/>
      <c r="CL253" s="52"/>
      <c r="CM253" s="52"/>
      <c r="CN253" s="52"/>
      <c r="CO253" s="52"/>
      <c r="CP253" s="52"/>
      <c r="CQ253" s="52"/>
      <c r="CR253" s="52"/>
      <c r="CS253" s="52"/>
      <c r="CT253" s="52"/>
      <c r="CU253" s="52"/>
      <c r="CV253" s="52"/>
      <c r="CW253" s="52"/>
      <c r="CX253" s="52"/>
      <c r="CY253" s="52"/>
      <c r="CZ253" s="52"/>
      <c r="DA253" s="52"/>
      <c r="DB253" s="52"/>
      <c r="DC253" s="52"/>
      <c r="DD253" s="52"/>
      <c r="DE253" s="52"/>
      <c r="DF253" s="52"/>
      <c r="DG253" s="52"/>
      <c r="DH253" s="52"/>
      <c r="DI253" s="52"/>
      <c r="DJ253" s="52"/>
      <c r="DK253" s="52"/>
      <c r="DL253" s="52"/>
      <c r="DM253" s="52"/>
      <c r="DN253" s="52"/>
      <c r="DO253" s="52"/>
      <c r="DP253" s="52"/>
      <c r="DQ253" s="52"/>
      <c r="DR253" s="52"/>
      <c r="DS253" s="52"/>
      <c r="DT253" s="52"/>
      <c r="DU253" s="52"/>
      <c r="DV253" s="52"/>
      <c r="DW253" s="52"/>
      <c r="DX253" s="52"/>
      <c r="DY253" s="52"/>
      <c r="DZ253" s="52"/>
      <c r="EA253" s="52"/>
      <c r="EB253" s="52"/>
      <c r="EC253" s="52"/>
      <c r="ED253" s="52"/>
      <c r="EE253" s="52"/>
      <c r="EF253" s="52"/>
      <c r="EG253" s="52"/>
      <c r="EH253" s="52"/>
      <c r="EI253" s="52"/>
      <c r="EJ253" s="52"/>
      <c r="EK253" s="52"/>
      <c r="EL253" s="52"/>
      <c r="EM253" s="52"/>
      <c r="EN253" s="52"/>
      <c r="EO253" s="52"/>
      <c r="EP253" s="52"/>
      <c r="EQ253" s="52"/>
      <c r="ER253" s="52"/>
      <c r="ES253" s="52"/>
      <c r="ET253" s="52"/>
      <c r="EU253" s="52"/>
      <c r="EV253" s="52"/>
      <c r="EW253" s="52"/>
      <c r="EX253" s="52"/>
      <c r="EY253" s="52"/>
      <c r="EZ253" s="52"/>
      <c r="FA253" s="52"/>
      <c r="FB253" s="52"/>
      <c r="FC253" s="52"/>
      <c r="FD253" s="52"/>
      <c r="FE253" s="52"/>
      <c r="FF253" s="52"/>
      <c r="FG253" s="52"/>
      <c r="FH253" s="52"/>
      <c r="FI253" s="52"/>
      <c r="FJ253" s="52"/>
      <c r="FK253" s="52"/>
      <c r="FL253" s="52"/>
      <c r="FM253" s="52"/>
      <c r="FN253" s="52"/>
      <c r="FO253" s="52"/>
      <c r="FP253" s="52"/>
      <c r="FQ253" s="52"/>
      <c r="FR253" s="52"/>
      <c r="FS253" s="52"/>
      <c r="FT253" s="52"/>
      <c r="FU253" s="52"/>
      <c r="FV253" s="52"/>
      <c r="FW253" s="52"/>
      <c r="FX253" s="52"/>
      <c r="FY253" s="52"/>
      <c r="FZ253" s="52"/>
      <c r="GA253" s="52"/>
      <c r="GB253" s="52"/>
      <c r="GC253" s="52"/>
      <c r="GD253" s="52"/>
      <c r="GE253" s="52"/>
      <c r="GF253" s="52"/>
      <c r="GG253" s="52"/>
      <c r="GH253" s="52"/>
      <c r="GI253" s="52"/>
      <c r="GJ253" s="52"/>
      <c r="GK253" s="52"/>
      <c r="GL253" s="52"/>
      <c r="GM253" s="52"/>
      <c r="GN253" s="52"/>
      <c r="GO253" s="52"/>
      <c r="GP253" s="52"/>
      <c r="GQ253" s="52"/>
      <c r="GR253" s="52"/>
      <c r="GS253" s="52"/>
      <c r="GT253" s="52"/>
      <c r="GU253" s="52"/>
      <c r="GV253" s="52"/>
      <c r="GW253" s="52"/>
      <c r="GX253" s="52"/>
      <c r="GY253" s="52"/>
      <c r="GZ253" s="52"/>
      <c r="HA253" s="52"/>
      <c r="HB253" s="52"/>
      <c r="HC253" s="52"/>
      <c r="HD253" s="52"/>
      <c r="HE253" s="52"/>
      <c r="HF253" s="52"/>
      <c r="HG253" s="52"/>
      <c r="HH253" s="52"/>
      <c r="HI253" s="52"/>
      <c r="HJ253" s="52"/>
      <c r="HK253" s="52"/>
      <c r="HL253" s="52"/>
      <c r="HM253" s="52"/>
      <c r="HN253" s="52"/>
      <c r="HO253" s="52"/>
      <c r="HP253" s="52"/>
      <c r="HQ253" s="52"/>
      <c r="HR253" s="52"/>
      <c r="HS253" s="52"/>
      <c r="HT253" s="52"/>
      <c r="HU253" s="52"/>
      <c r="HV253" s="52"/>
      <c r="HW253" s="52"/>
      <c r="HX253" s="52"/>
      <c r="HY253" s="52"/>
      <c r="HZ253" s="52"/>
      <c r="IA253" s="52"/>
      <c r="IB253" s="52"/>
      <c r="IC253" s="52"/>
      <c r="ID253" s="52"/>
      <c r="IE253" s="52"/>
      <c r="IF253" s="52"/>
      <c r="IG253" s="52"/>
      <c r="IH253" s="52"/>
      <c r="II253" s="52"/>
      <c r="IJ253" s="52"/>
      <c r="IK253" s="52"/>
      <c r="IL253" s="52"/>
      <c r="IM253" s="52"/>
      <c r="IN253" s="52"/>
      <c r="IO253" s="52"/>
      <c r="IP253" s="52"/>
      <c r="IQ253" s="52"/>
      <c r="IR253" s="52"/>
      <c r="IS253" s="52"/>
      <c r="IT253" s="52"/>
      <c r="IU253" s="52"/>
      <c r="IV253" s="52"/>
    </row>
    <row r="254" spans="1:256" s="24" customFormat="1" x14ac:dyDescent="0.25">
      <c r="C254" s="46"/>
      <c r="F254" s="25"/>
      <c r="G254" s="25"/>
      <c r="H254" s="25"/>
    </row>
    <row r="255" spans="1:256" s="24" customFormat="1" x14ac:dyDescent="0.25">
      <c r="C255" s="46"/>
      <c r="F255" s="25"/>
      <c r="G255" s="25"/>
      <c r="H255" s="25"/>
    </row>
    <row r="256" spans="1:256" s="24" customFormat="1" ht="30" x14ac:dyDescent="0.25">
      <c r="A256" s="96"/>
      <c r="B256" s="95" t="s">
        <v>2360</v>
      </c>
      <c r="C256" s="98"/>
      <c r="D256" s="96"/>
      <c r="E256" s="96"/>
      <c r="F256" s="97"/>
      <c r="G256" s="97"/>
      <c r="H256" s="97"/>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c r="AF256" s="96"/>
      <c r="AG256" s="96"/>
      <c r="AH256" s="96"/>
      <c r="AI256" s="96"/>
      <c r="AJ256" s="96"/>
      <c r="AK256" s="96"/>
      <c r="AL256" s="96"/>
      <c r="AM256" s="96"/>
      <c r="AN256" s="96"/>
      <c r="AO256" s="96"/>
      <c r="AP256" s="96"/>
      <c r="AQ256" s="96"/>
      <c r="AR256" s="96"/>
      <c r="AS256" s="96"/>
      <c r="AT256" s="96"/>
      <c r="AU256" s="96"/>
      <c r="AV256" s="96"/>
      <c r="AW256" s="96"/>
      <c r="AX256" s="96"/>
      <c r="AY256" s="96"/>
      <c r="AZ256" s="96"/>
      <c r="BA256" s="96"/>
      <c r="BB256" s="96"/>
      <c r="BC256" s="96"/>
      <c r="BD256" s="96"/>
      <c r="BE256" s="96"/>
      <c r="BF256" s="96"/>
      <c r="BG256" s="96"/>
      <c r="BH256" s="96"/>
      <c r="BI256" s="96"/>
      <c r="BJ256" s="96"/>
      <c r="BK256" s="96"/>
      <c r="BL256" s="96"/>
      <c r="BM256" s="96"/>
      <c r="BN256" s="96"/>
      <c r="BO256" s="96"/>
      <c r="BP256" s="96"/>
      <c r="BQ256" s="96"/>
      <c r="BR256" s="96"/>
      <c r="BS256" s="96"/>
      <c r="BT256" s="96"/>
      <c r="BU256" s="96"/>
      <c r="BV256" s="96"/>
      <c r="BW256" s="96"/>
      <c r="BX256" s="96"/>
      <c r="BY256" s="96"/>
      <c r="BZ256" s="96"/>
      <c r="CA256" s="96"/>
      <c r="CB256" s="96"/>
      <c r="CC256" s="96"/>
      <c r="CD256" s="96"/>
      <c r="CE256" s="96"/>
      <c r="CF256" s="96"/>
      <c r="CG256" s="96"/>
      <c r="CH256" s="96"/>
      <c r="CI256" s="96"/>
      <c r="CJ256" s="96"/>
      <c r="CK256" s="96"/>
      <c r="CL256" s="96"/>
      <c r="CM256" s="96"/>
      <c r="CN256" s="96"/>
      <c r="CO256" s="96"/>
      <c r="CP256" s="96"/>
      <c r="CQ256" s="96"/>
      <c r="CR256" s="96"/>
      <c r="CS256" s="96"/>
      <c r="CT256" s="96"/>
      <c r="CU256" s="96"/>
      <c r="CV256" s="96"/>
      <c r="CW256" s="96"/>
      <c r="CX256" s="96"/>
      <c r="CY256" s="96"/>
      <c r="CZ256" s="96"/>
      <c r="DA256" s="96"/>
      <c r="DB256" s="96"/>
      <c r="DC256" s="96"/>
      <c r="DD256" s="96"/>
      <c r="DE256" s="96"/>
      <c r="DF256" s="96"/>
      <c r="DG256" s="96"/>
      <c r="DH256" s="96"/>
      <c r="DI256" s="96"/>
      <c r="DJ256" s="96"/>
      <c r="DK256" s="96"/>
      <c r="DL256" s="96"/>
      <c r="DM256" s="96"/>
      <c r="DN256" s="96"/>
      <c r="DO256" s="96"/>
      <c r="DP256" s="96"/>
      <c r="DQ256" s="96"/>
      <c r="DR256" s="96"/>
      <c r="DS256" s="96"/>
      <c r="DT256" s="96"/>
      <c r="DU256" s="96"/>
      <c r="DV256" s="96"/>
      <c r="DW256" s="96"/>
      <c r="DX256" s="96"/>
      <c r="DY256" s="96"/>
      <c r="DZ256" s="96"/>
      <c r="EA256" s="96"/>
      <c r="EB256" s="96"/>
      <c r="EC256" s="96"/>
      <c r="ED256" s="96"/>
      <c r="EE256" s="96"/>
      <c r="EF256" s="96"/>
      <c r="EG256" s="96"/>
      <c r="EH256" s="96"/>
      <c r="EI256" s="96"/>
      <c r="EJ256" s="96"/>
      <c r="EK256" s="96"/>
      <c r="EL256" s="96"/>
      <c r="EM256" s="96"/>
      <c r="EN256" s="96"/>
      <c r="EO256" s="96"/>
      <c r="EP256" s="96"/>
      <c r="EQ256" s="96"/>
      <c r="ER256" s="96"/>
      <c r="ES256" s="96"/>
      <c r="ET256" s="96"/>
      <c r="EU256" s="96"/>
      <c r="EV256" s="96"/>
      <c r="EW256" s="96"/>
      <c r="EX256" s="96"/>
      <c r="EY256" s="96"/>
      <c r="EZ256" s="96"/>
      <c r="FA256" s="96"/>
      <c r="FB256" s="96"/>
      <c r="FC256" s="96"/>
      <c r="FD256" s="96"/>
      <c r="FE256" s="96"/>
      <c r="FF256" s="96"/>
      <c r="FG256" s="96"/>
      <c r="FH256" s="96"/>
      <c r="FI256" s="96"/>
      <c r="FJ256" s="96"/>
      <c r="FK256" s="96"/>
      <c r="FL256" s="96"/>
      <c r="FM256" s="96"/>
      <c r="FN256" s="96"/>
      <c r="FO256" s="96"/>
      <c r="FP256" s="96"/>
      <c r="FQ256" s="96"/>
      <c r="FR256" s="96"/>
      <c r="FS256" s="96"/>
      <c r="FT256" s="96"/>
      <c r="FU256" s="96"/>
      <c r="FV256" s="96"/>
      <c r="FW256" s="96"/>
      <c r="FX256" s="96"/>
      <c r="FY256" s="96"/>
      <c r="FZ256" s="96"/>
      <c r="GA256" s="96"/>
      <c r="GB256" s="96"/>
      <c r="GC256" s="96"/>
      <c r="GD256" s="96"/>
      <c r="GE256" s="96"/>
      <c r="GF256" s="96"/>
      <c r="GG256" s="96"/>
      <c r="GH256" s="96"/>
      <c r="GI256" s="96"/>
      <c r="GJ256" s="96"/>
      <c r="GK256" s="96"/>
      <c r="GL256" s="96"/>
      <c r="GM256" s="96"/>
      <c r="GN256" s="96"/>
      <c r="GO256" s="96"/>
      <c r="GP256" s="96"/>
      <c r="GQ256" s="96"/>
      <c r="GR256" s="96"/>
      <c r="GS256" s="96"/>
      <c r="GT256" s="96"/>
      <c r="GU256" s="96"/>
      <c r="GV256" s="96"/>
      <c r="GW256" s="96"/>
      <c r="GX256" s="96"/>
      <c r="GY256" s="96"/>
      <c r="GZ256" s="96"/>
      <c r="HA256" s="96"/>
      <c r="HB256" s="96"/>
      <c r="HC256" s="96"/>
      <c r="HD256" s="96"/>
      <c r="HE256" s="96"/>
      <c r="HF256" s="96"/>
      <c r="HG256" s="96"/>
      <c r="HH256" s="96"/>
      <c r="HI256" s="96"/>
      <c r="HJ256" s="96"/>
      <c r="HK256" s="96"/>
      <c r="HL256" s="96"/>
      <c r="HM256" s="96"/>
      <c r="HN256" s="96"/>
      <c r="HO256" s="96"/>
      <c r="HP256" s="96"/>
      <c r="HQ256" s="96"/>
      <c r="HR256" s="96"/>
      <c r="HS256" s="96"/>
      <c r="HT256" s="96"/>
      <c r="HU256" s="96"/>
      <c r="HV256" s="96"/>
      <c r="HW256" s="96"/>
      <c r="HX256" s="96"/>
      <c r="HY256" s="96"/>
      <c r="HZ256" s="96"/>
      <c r="IA256" s="96"/>
      <c r="IB256" s="96"/>
      <c r="IC256" s="96"/>
      <c r="ID256" s="96"/>
      <c r="IE256" s="96"/>
      <c r="IF256" s="96"/>
      <c r="IG256" s="96"/>
      <c r="IH256" s="96"/>
      <c r="II256" s="96"/>
      <c r="IJ256" s="96"/>
      <c r="IK256" s="96"/>
      <c r="IL256" s="96"/>
      <c r="IM256" s="96"/>
      <c r="IN256" s="96"/>
      <c r="IO256" s="96"/>
      <c r="IP256" s="96"/>
      <c r="IQ256" s="96"/>
      <c r="IR256" s="96"/>
      <c r="IS256" s="96"/>
      <c r="IT256" s="96"/>
      <c r="IU256" s="96"/>
      <c r="IV256" s="96"/>
    </row>
    <row r="257" spans="2:8" s="24" customFormat="1" x14ac:dyDescent="0.25">
      <c r="C257" s="46"/>
      <c r="F257" s="25"/>
      <c r="G257" s="25"/>
      <c r="H257" s="25"/>
    </row>
    <row r="258" spans="2:8" s="24" customFormat="1" x14ac:dyDescent="0.25">
      <c r="B258" s="95" t="s">
        <v>2359</v>
      </c>
      <c r="C258" s="46"/>
      <c r="F258" s="25"/>
      <c r="G258" s="25"/>
      <c r="H258" s="25"/>
    </row>
    <row r="259" spans="2:8" s="24" customFormat="1" x14ac:dyDescent="0.25">
      <c r="C259" s="46"/>
      <c r="F259" s="25"/>
      <c r="G259" s="25"/>
      <c r="H259" s="25"/>
    </row>
    <row r="260" spans="2:8" s="24" customFormat="1" x14ac:dyDescent="0.25">
      <c r="C260" s="46"/>
      <c r="F260" s="25"/>
      <c r="G260" s="25"/>
      <c r="H260" s="25"/>
    </row>
    <row r="261" spans="2:8" s="24" customFormat="1" x14ac:dyDescent="0.25">
      <c r="C261" s="46"/>
      <c r="F261" s="25"/>
      <c r="G261" s="25"/>
      <c r="H261" s="25"/>
    </row>
  </sheetData>
  <mergeCells count="11">
    <mergeCell ref="E12:E13"/>
    <mergeCell ref="B224:E224"/>
    <mergeCell ref="B128:F128"/>
    <mergeCell ref="B126:C126"/>
    <mergeCell ref="B1:E1"/>
    <mergeCell ref="C3:C7"/>
    <mergeCell ref="D3:D7"/>
    <mergeCell ref="B10:E10"/>
    <mergeCell ref="B11:E11"/>
    <mergeCell ref="C12:C13"/>
    <mergeCell ref="D12:D13"/>
  </mergeCells>
  <hyperlinks>
    <hyperlink ref="A1" location="Index!A1" display="Index" xr:uid="{60FFF54E-1552-4C5A-88CF-72EAC1C64042}"/>
  </hyperlinks>
  <pageMargins left="0.7" right="0.7" top="0.75" bottom="0.75" header="0.3" footer="0.3"/>
  <pageSetup orientation="portrait" r:id="rId1"/>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B29DF-3F2A-4FD1-8E56-3FA6C46E173B}">
  <dimension ref="A1:CB178"/>
  <sheetViews>
    <sheetView workbookViewId="0"/>
  </sheetViews>
  <sheetFormatPr defaultRowHeight="15" x14ac:dyDescent="0.25"/>
  <cols>
    <col min="1" max="1" width="5.42578125" style="2" bestFit="1" customWidth="1"/>
    <col min="2" max="2" width="96" style="2" customWidth="1"/>
    <col min="3" max="3" width="30.7109375" style="4" customWidth="1"/>
    <col min="4" max="4" width="30.7109375" style="2" customWidth="1"/>
    <col min="5" max="5" width="34.140625" style="2" bestFit="1" customWidth="1"/>
    <col min="6" max="6" width="29" style="5" bestFit="1" customWidth="1"/>
    <col min="7" max="7" width="18.140625" style="5" bestFit="1" customWidth="1"/>
    <col min="8" max="8" width="9.140625" style="5" bestFit="1"/>
    <col min="9" max="256" width="9.140625" style="2"/>
    <col min="257" max="257" width="5.42578125" style="2" bestFit="1" customWidth="1"/>
    <col min="258" max="258" width="130.85546875" style="2" bestFit="1" customWidth="1"/>
    <col min="259" max="259" width="23.140625" style="2" bestFit="1" customWidth="1"/>
    <col min="260" max="260" width="37.7109375" style="2" bestFit="1" customWidth="1"/>
    <col min="261" max="261" width="34.140625" style="2" bestFit="1" customWidth="1"/>
    <col min="262" max="262" width="29" style="2" bestFit="1" customWidth="1"/>
    <col min="263" max="263" width="18.140625" style="2" bestFit="1" customWidth="1"/>
    <col min="264" max="512" width="9.140625" style="2"/>
    <col min="513" max="513" width="5.42578125" style="2" bestFit="1" customWidth="1"/>
    <col min="514" max="514" width="130.85546875" style="2" bestFit="1" customWidth="1"/>
    <col min="515" max="515" width="23.140625" style="2" bestFit="1" customWidth="1"/>
    <col min="516" max="516" width="37.7109375" style="2" bestFit="1" customWidth="1"/>
    <col min="517" max="517" width="34.140625" style="2" bestFit="1" customWidth="1"/>
    <col min="518" max="518" width="29" style="2" bestFit="1" customWidth="1"/>
    <col min="519" max="519" width="18.140625" style="2" bestFit="1" customWidth="1"/>
    <col min="520" max="768" width="9.140625" style="2"/>
    <col min="769" max="769" width="5.42578125" style="2" bestFit="1" customWidth="1"/>
    <col min="770" max="770" width="130.85546875" style="2" bestFit="1" customWidth="1"/>
    <col min="771" max="771" width="23.140625" style="2" bestFit="1" customWidth="1"/>
    <col min="772" max="772" width="37.7109375" style="2" bestFit="1" customWidth="1"/>
    <col min="773" max="773" width="34.140625" style="2" bestFit="1" customWidth="1"/>
    <col min="774" max="774" width="29" style="2" bestFit="1" customWidth="1"/>
    <col min="775" max="775" width="18.140625" style="2" bestFit="1" customWidth="1"/>
    <col min="776" max="1024" width="9.140625" style="2"/>
    <col min="1025" max="1025" width="5.42578125" style="2" bestFit="1" customWidth="1"/>
    <col min="1026" max="1026" width="130.85546875" style="2" bestFit="1" customWidth="1"/>
    <col min="1027" max="1027" width="23.140625" style="2" bestFit="1" customWidth="1"/>
    <col min="1028" max="1028" width="37.7109375" style="2" bestFit="1" customWidth="1"/>
    <col min="1029" max="1029" width="34.140625" style="2" bestFit="1" customWidth="1"/>
    <col min="1030" max="1030" width="29" style="2" bestFit="1" customWidth="1"/>
    <col min="1031" max="1031" width="18.140625" style="2" bestFit="1" customWidth="1"/>
    <col min="1032" max="1280" width="9.140625" style="2"/>
    <col min="1281" max="1281" width="5.42578125" style="2" bestFit="1" customWidth="1"/>
    <col min="1282" max="1282" width="130.85546875" style="2" bestFit="1" customWidth="1"/>
    <col min="1283" max="1283" width="23.140625" style="2" bestFit="1" customWidth="1"/>
    <col min="1284" max="1284" width="37.7109375" style="2" bestFit="1" customWidth="1"/>
    <col min="1285" max="1285" width="34.140625" style="2" bestFit="1" customWidth="1"/>
    <col min="1286" max="1286" width="29" style="2" bestFit="1" customWidth="1"/>
    <col min="1287" max="1287" width="18.140625" style="2" bestFit="1" customWidth="1"/>
    <col min="1288" max="1536" width="9.140625" style="2"/>
    <col min="1537" max="1537" width="5.42578125" style="2" bestFit="1" customWidth="1"/>
    <col min="1538" max="1538" width="130.85546875" style="2" bestFit="1" customWidth="1"/>
    <col min="1539" max="1539" width="23.140625" style="2" bestFit="1" customWidth="1"/>
    <col min="1540" max="1540" width="37.7109375" style="2" bestFit="1" customWidth="1"/>
    <col min="1541" max="1541" width="34.140625" style="2" bestFit="1" customWidth="1"/>
    <col min="1542" max="1542" width="29" style="2" bestFit="1" customWidth="1"/>
    <col min="1543" max="1543" width="18.140625" style="2" bestFit="1" customWidth="1"/>
    <col min="1544" max="1792" width="9.140625" style="2"/>
    <col min="1793" max="1793" width="5.42578125" style="2" bestFit="1" customWidth="1"/>
    <col min="1794" max="1794" width="130.85546875" style="2" bestFit="1" customWidth="1"/>
    <col min="1795" max="1795" width="23.140625" style="2" bestFit="1" customWidth="1"/>
    <col min="1796" max="1796" width="37.7109375" style="2" bestFit="1" customWidth="1"/>
    <col min="1797" max="1797" width="34.140625" style="2" bestFit="1" customWidth="1"/>
    <col min="1798" max="1798" width="29" style="2" bestFit="1" customWidth="1"/>
    <col min="1799" max="1799" width="18.140625" style="2" bestFit="1" customWidth="1"/>
    <col min="1800" max="2048" width="9.140625" style="2"/>
    <col min="2049" max="2049" width="5.42578125" style="2" bestFit="1" customWidth="1"/>
    <col min="2050" max="2050" width="130.85546875" style="2" bestFit="1" customWidth="1"/>
    <col min="2051" max="2051" width="23.140625" style="2" bestFit="1" customWidth="1"/>
    <col min="2052" max="2052" width="37.7109375" style="2" bestFit="1" customWidth="1"/>
    <col min="2053" max="2053" width="34.140625" style="2" bestFit="1" customWidth="1"/>
    <col min="2054" max="2054" width="29" style="2" bestFit="1" customWidth="1"/>
    <col min="2055" max="2055" width="18.140625" style="2" bestFit="1" customWidth="1"/>
    <col min="2056" max="2304" width="9.140625" style="2"/>
    <col min="2305" max="2305" width="5.42578125" style="2" bestFit="1" customWidth="1"/>
    <col min="2306" max="2306" width="130.85546875" style="2" bestFit="1" customWidth="1"/>
    <col min="2307" max="2307" width="23.140625" style="2" bestFit="1" customWidth="1"/>
    <col min="2308" max="2308" width="37.7109375" style="2" bestFit="1" customWidth="1"/>
    <col min="2309" max="2309" width="34.140625" style="2" bestFit="1" customWidth="1"/>
    <col min="2310" max="2310" width="29" style="2" bestFit="1" customWidth="1"/>
    <col min="2311" max="2311" width="18.140625" style="2" bestFit="1" customWidth="1"/>
    <col min="2312" max="2560" width="9.140625" style="2"/>
    <col min="2561" max="2561" width="5.42578125" style="2" bestFit="1" customWidth="1"/>
    <col min="2562" max="2562" width="130.85546875" style="2" bestFit="1" customWidth="1"/>
    <col min="2563" max="2563" width="23.140625" style="2" bestFit="1" customWidth="1"/>
    <col min="2564" max="2564" width="37.7109375" style="2" bestFit="1" customWidth="1"/>
    <col min="2565" max="2565" width="34.140625" style="2" bestFit="1" customWidth="1"/>
    <col min="2566" max="2566" width="29" style="2" bestFit="1" customWidth="1"/>
    <col min="2567" max="2567" width="18.140625" style="2" bestFit="1" customWidth="1"/>
    <col min="2568" max="2816" width="9.140625" style="2"/>
    <col min="2817" max="2817" width="5.42578125" style="2" bestFit="1" customWidth="1"/>
    <col min="2818" max="2818" width="130.85546875" style="2" bestFit="1" customWidth="1"/>
    <col min="2819" max="2819" width="23.140625" style="2" bestFit="1" customWidth="1"/>
    <col min="2820" max="2820" width="37.7109375" style="2" bestFit="1" customWidth="1"/>
    <col min="2821" max="2821" width="34.140625" style="2" bestFit="1" customWidth="1"/>
    <col min="2822" max="2822" width="29" style="2" bestFit="1" customWidth="1"/>
    <col min="2823" max="2823" width="18.140625" style="2" bestFit="1" customWidth="1"/>
    <col min="2824" max="3072" width="9.140625" style="2"/>
    <col min="3073" max="3073" width="5.42578125" style="2" bestFit="1" customWidth="1"/>
    <col min="3074" max="3074" width="130.85546875" style="2" bestFit="1" customWidth="1"/>
    <col min="3075" max="3075" width="23.140625" style="2" bestFit="1" customWidth="1"/>
    <col min="3076" max="3076" width="37.7109375" style="2" bestFit="1" customWidth="1"/>
    <col min="3077" max="3077" width="34.140625" style="2" bestFit="1" customWidth="1"/>
    <col min="3078" max="3078" width="29" style="2" bestFit="1" customWidth="1"/>
    <col min="3079" max="3079" width="18.140625" style="2" bestFit="1" customWidth="1"/>
    <col min="3080" max="3328" width="9.140625" style="2"/>
    <col min="3329" max="3329" width="5.42578125" style="2" bestFit="1" customWidth="1"/>
    <col min="3330" max="3330" width="130.85546875" style="2" bestFit="1" customWidth="1"/>
    <col min="3331" max="3331" width="23.140625" style="2" bestFit="1" customWidth="1"/>
    <col min="3332" max="3332" width="37.7109375" style="2" bestFit="1" customWidth="1"/>
    <col min="3333" max="3333" width="34.140625" style="2" bestFit="1" customWidth="1"/>
    <col min="3334" max="3334" width="29" style="2" bestFit="1" customWidth="1"/>
    <col min="3335" max="3335" width="18.140625" style="2" bestFit="1" customWidth="1"/>
    <col min="3336" max="3584" width="9.140625" style="2"/>
    <col min="3585" max="3585" width="5.42578125" style="2" bestFit="1" customWidth="1"/>
    <col min="3586" max="3586" width="130.85546875" style="2" bestFit="1" customWidth="1"/>
    <col min="3587" max="3587" width="23.140625" style="2" bestFit="1" customWidth="1"/>
    <col min="3588" max="3588" width="37.7109375" style="2" bestFit="1" customWidth="1"/>
    <col min="3589" max="3589" width="34.140625" style="2" bestFit="1" customWidth="1"/>
    <col min="3590" max="3590" width="29" style="2" bestFit="1" customWidth="1"/>
    <col min="3591" max="3591" width="18.140625" style="2" bestFit="1" customWidth="1"/>
    <col min="3592" max="3840" width="9.140625" style="2"/>
    <col min="3841" max="3841" width="5.42578125" style="2" bestFit="1" customWidth="1"/>
    <col min="3842" max="3842" width="130.85546875" style="2" bestFit="1" customWidth="1"/>
    <col min="3843" max="3843" width="23.140625" style="2" bestFit="1" customWidth="1"/>
    <col min="3844" max="3844" width="37.7109375" style="2" bestFit="1" customWidth="1"/>
    <col min="3845" max="3845" width="34.140625" style="2" bestFit="1" customWidth="1"/>
    <col min="3846" max="3846" width="29" style="2" bestFit="1" customWidth="1"/>
    <col min="3847" max="3847" width="18.140625" style="2" bestFit="1" customWidth="1"/>
    <col min="3848" max="4096" width="9.140625" style="2"/>
    <col min="4097" max="4097" width="5.42578125" style="2" bestFit="1" customWidth="1"/>
    <col min="4098" max="4098" width="130.85546875" style="2" bestFit="1" customWidth="1"/>
    <col min="4099" max="4099" width="23.140625" style="2" bestFit="1" customWidth="1"/>
    <col min="4100" max="4100" width="37.7109375" style="2" bestFit="1" customWidth="1"/>
    <col min="4101" max="4101" width="34.140625" style="2" bestFit="1" customWidth="1"/>
    <col min="4102" max="4102" width="29" style="2" bestFit="1" customWidth="1"/>
    <col min="4103" max="4103" width="18.140625" style="2" bestFit="1" customWidth="1"/>
    <col min="4104" max="4352" width="9.140625" style="2"/>
    <col min="4353" max="4353" width="5.42578125" style="2" bestFit="1" customWidth="1"/>
    <col min="4354" max="4354" width="130.85546875" style="2" bestFit="1" customWidth="1"/>
    <col min="4355" max="4355" width="23.140625" style="2" bestFit="1" customWidth="1"/>
    <col min="4356" max="4356" width="37.7109375" style="2" bestFit="1" customWidth="1"/>
    <col min="4357" max="4357" width="34.140625" style="2" bestFit="1" customWidth="1"/>
    <col min="4358" max="4358" width="29" style="2" bestFit="1" customWidth="1"/>
    <col min="4359" max="4359" width="18.140625" style="2" bestFit="1" customWidth="1"/>
    <col min="4360" max="4608" width="9.140625" style="2"/>
    <col min="4609" max="4609" width="5.42578125" style="2" bestFit="1" customWidth="1"/>
    <col min="4610" max="4610" width="130.85546875" style="2" bestFit="1" customWidth="1"/>
    <col min="4611" max="4611" width="23.140625" style="2" bestFit="1" customWidth="1"/>
    <col min="4612" max="4612" width="37.7109375" style="2" bestFit="1" customWidth="1"/>
    <col min="4613" max="4613" width="34.140625" style="2" bestFit="1" customWidth="1"/>
    <col min="4614" max="4614" width="29" style="2" bestFit="1" customWidth="1"/>
    <col min="4615" max="4615" width="18.140625" style="2" bestFit="1" customWidth="1"/>
    <col min="4616" max="4864" width="9.140625" style="2"/>
    <col min="4865" max="4865" width="5.42578125" style="2" bestFit="1" customWidth="1"/>
    <col min="4866" max="4866" width="130.85546875" style="2" bestFit="1" customWidth="1"/>
    <col min="4867" max="4867" width="23.140625" style="2" bestFit="1" customWidth="1"/>
    <col min="4868" max="4868" width="37.7109375" style="2" bestFit="1" customWidth="1"/>
    <col min="4869" max="4869" width="34.140625" style="2" bestFit="1" customWidth="1"/>
    <col min="4870" max="4870" width="29" style="2" bestFit="1" customWidth="1"/>
    <col min="4871" max="4871" width="18.140625" style="2" bestFit="1" customWidth="1"/>
    <col min="4872" max="5120" width="9.140625" style="2"/>
    <col min="5121" max="5121" width="5.42578125" style="2" bestFit="1" customWidth="1"/>
    <col min="5122" max="5122" width="130.85546875" style="2" bestFit="1" customWidth="1"/>
    <col min="5123" max="5123" width="23.140625" style="2" bestFit="1" customWidth="1"/>
    <col min="5124" max="5124" width="37.7109375" style="2" bestFit="1" customWidth="1"/>
    <col min="5125" max="5125" width="34.140625" style="2" bestFit="1" customWidth="1"/>
    <col min="5126" max="5126" width="29" style="2" bestFit="1" customWidth="1"/>
    <col min="5127" max="5127" width="18.140625" style="2" bestFit="1" customWidth="1"/>
    <col min="5128" max="5376" width="9.140625" style="2"/>
    <col min="5377" max="5377" width="5.42578125" style="2" bestFit="1" customWidth="1"/>
    <col min="5378" max="5378" width="130.85546875" style="2" bestFit="1" customWidth="1"/>
    <col min="5379" max="5379" width="23.140625" style="2" bestFit="1" customWidth="1"/>
    <col min="5380" max="5380" width="37.7109375" style="2" bestFit="1" customWidth="1"/>
    <col min="5381" max="5381" width="34.140625" style="2" bestFit="1" customWidth="1"/>
    <col min="5382" max="5382" width="29" style="2" bestFit="1" customWidth="1"/>
    <col min="5383" max="5383" width="18.140625" style="2" bestFit="1" customWidth="1"/>
    <col min="5384" max="5632" width="9.140625" style="2"/>
    <col min="5633" max="5633" width="5.42578125" style="2" bestFit="1" customWidth="1"/>
    <col min="5634" max="5634" width="130.85546875" style="2" bestFit="1" customWidth="1"/>
    <col min="5635" max="5635" width="23.140625" style="2" bestFit="1" customWidth="1"/>
    <col min="5636" max="5636" width="37.7109375" style="2" bestFit="1" customWidth="1"/>
    <col min="5637" max="5637" width="34.140625" style="2" bestFit="1" customWidth="1"/>
    <col min="5638" max="5638" width="29" style="2" bestFit="1" customWidth="1"/>
    <col min="5639" max="5639" width="18.140625" style="2" bestFit="1" customWidth="1"/>
    <col min="5640" max="5888" width="9.140625" style="2"/>
    <col min="5889" max="5889" width="5.42578125" style="2" bestFit="1" customWidth="1"/>
    <col min="5890" max="5890" width="130.85546875" style="2" bestFit="1" customWidth="1"/>
    <col min="5891" max="5891" width="23.140625" style="2" bestFit="1" customWidth="1"/>
    <col min="5892" max="5892" width="37.7109375" style="2" bestFit="1" customWidth="1"/>
    <col min="5893" max="5893" width="34.140625" style="2" bestFit="1" customWidth="1"/>
    <col min="5894" max="5894" width="29" style="2" bestFit="1" customWidth="1"/>
    <col min="5895" max="5895" width="18.140625" style="2" bestFit="1" customWidth="1"/>
    <col min="5896" max="6144" width="9.140625" style="2"/>
    <col min="6145" max="6145" width="5.42578125" style="2" bestFit="1" customWidth="1"/>
    <col min="6146" max="6146" width="130.85546875" style="2" bestFit="1" customWidth="1"/>
    <col min="6147" max="6147" width="23.140625" style="2" bestFit="1" customWidth="1"/>
    <col min="6148" max="6148" width="37.7109375" style="2" bestFit="1" customWidth="1"/>
    <col min="6149" max="6149" width="34.140625" style="2" bestFit="1" customWidth="1"/>
    <col min="6150" max="6150" width="29" style="2" bestFit="1" customWidth="1"/>
    <col min="6151" max="6151" width="18.140625" style="2" bestFit="1" customWidth="1"/>
    <col min="6152" max="6400" width="9.140625" style="2"/>
    <col min="6401" max="6401" width="5.42578125" style="2" bestFit="1" customWidth="1"/>
    <col min="6402" max="6402" width="130.85546875" style="2" bestFit="1" customWidth="1"/>
    <col min="6403" max="6403" width="23.140625" style="2" bestFit="1" customWidth="1"/>
    <col min="6404" max="6404" width="37.7109375" style="2" bestFit="1" customWidth="1"/>
    <col min="6405" max="6405" width="34.140625" style="2" bestFit="1" customWidth="1"/>
    <col min="6406" max="6406" width="29" style="2" bestFit="1" customWidth="1"/>
    <col min="6407" max="6407" width="18.140625" style="2" bestFit="1" customWidth="1"/>
    <col min="6408" max="6656" width="9.140625" style="2"/>
    <col min="6657" max="6657" width="5.42578125" style="2" bestFit="1" customWidth="1"/>
    <col min="6658" max="6658" width="130.85546875" style="2" bestFit="1" customWidth="1"/>
    <col min="6659" max="6659" width="23.140625" style="2" bestFit="1" customWidth="1"/>
    <col min="6660" max="6660" width="37.7109375" style="2" bestFit="1" customWidth="1"/>
    <col min="6661" max="6661" width="34.140625" style="2" bestFit="1" customWidth="1"/>
    <col min="6662" max="6662" width="29" style="2" bestFit="1" customWidth="1"/>
    <col min="6663" max="6663" width="18.140625" style="2" bestFit="1" customWidth="1"/>
    <col min="6664" max="6912" width="9.140625" style="2"/>
    <col min="6913" max="6913" width="5.42578125" style="2" bestFit="1" customWidth="1"/>
    <col min="6914" max="6914" width="130.85546875" style="2" bestFit="1" customWidth="1"/>
    <col min="6915" max="6915" width="23.140625" style="2" bestFit="1" customWidth="1"/>
    <col min="6916" max="6916" width="37.7109375" style="2" bestFit="1" customWidth="1"/>
    <col min="6917" max="6917" width="34.140625" style="2" bestFit="1" customWidth="1"/>
    <col min="6918" max="6918" width="29" style="2" bestFit="1" customWidth="1"/>
    <col min="6919" max="6919" width="18.140625" style="2" bestFit="1" customWidth="1"/>
    <col min="6920" max="7168" width="9.140625" style="2"/>
    <col min="7169" max="7169" width="5.42578125" style="2" bestFit="1" customWidth="1"/>
    <col min="7170" max="7170" width="130.85546875" style="2" bestFit="1" customWidth="1"/>
    <col min="7171" max="7171" width="23.140625" style="2" bestFit="1" customWidth="1"/>
    <col min="7172" max="7172" width="37.7109375" style="2" bestFit="1" customWidth="1"/>
    <col min="7173" max="7173" width="34.140625" style="2" bestFit="1" customWidth="1"/>
    <col min="7174" max="7174" width="29" style="2" bestFit="1" customWidth="1"/>
    <col min="7175" max="7175" width="18.140625" style="2" bestFit="1" customWidth="1"/>
    <col min="7176" max="7424" width="9.140625" style="2"/>
    <col min="7425" max="7425" width="5.42578125" style="2" bestFit="1" customWidth="1"/>
    <col min="7426" max="7426" width="130.85546875" style="2" bestFit="1" customWidth="1"/>
    <col min="7427" max="7427" width="23.140625" style="2" bestFit="1" customWidth="1"/>
    <col min="7428" max="7428" width="37.7109375" style="2" bestFit="1" customWidth="1"/>
    <col min="7429" max="7429" width="34.140625" style="2" bestFit="1" customWidth="1"/>
    <col min="7430" max="7430" width="29" style="2" bestFit="1" customWidth="1"/>
    <col min="7431" max="7431" width="18.140625" style="2" bestFit="1" customWidth="1"/>
    <col min="7432" max="7680" width="9.140625" style="2"/>
    <col min="7681" max="7681" width="5.42578125" style="2" bestFit="1" customWidth="1"/>
    <col min="7682" max="7682" width="130.85546875" style="2" bestFit="1" customWidth="1"/>
    <col min="7683" max="7683" width="23.140625" style="2" bestFit="1" customWidth="1"/>
    <col min="7684" max="7684" width="37.7109375" style="2" bestFit="1" customWidth="1"/>
    <col min="7685" max="7685" width="34.140625" style="2" bestFit="1" customWidth="1"/>
    <col min="7686" max="7686" width="29" style="2" bestFit="1" customWidth="1"/>
    <col min="7687" max="7687" width="18.140625" style="2" bestFit="1" customWidth="1"/>
    <col min="7688" max="7936" width="9.140625" style="2"/>
    <col min="7937" max="7937" width="5.42578125" style="2" bestFit="1" customWidth="1"/>
    <col min="7938" max="7938" width="130.85546875" style="2" bestFit="1" customWidth="1"/>
    <col min="7939" max="7939" width="23.140625" style="2" bestFit="1" customWidth="1"/>
    <col min="7940" max="7940" width="37.7109375" style="2" bestFit="1" customWidth="1"/>
    <col min="7941" max="7941" width="34.140625" style="2" bestFit="1" customWidth="1"/>
    <col min="7942" max="7942" width="29" style="2" bestFit="1" customWidth="1"/>
    <col min="7943" max="7943" width="18.140625" style="2" bestFit="1" customWidth="1"/>
    <col min="7944" max="8192" width="9.140625" style="2"/>
    <col min="8193" max="8193" width="5.42578125" style="2" bestFit="1" customWidth="1"/>
    <col min="8194" max="8194" width="130.85546875" style="2" bestFit="1" customWidth="1"/>
    <col min="8195" max="8195" width="23.140625" style="2" bestFit="1" customWidth="1"/>
    <col min="8196" max="8196" width="37.7109375" style="2" bestFit="1" customWidth="1"/>
    <col min="8197" max="8197" width="34.140625" style="2" bestFit="1" customWidth="1"/>
    <col min="8198" max="8198" width="29" style="2" bestFit="1" customWidth="1"/>
    <col min="8199" max="8199" width="18.140625" style="2" bestFit="1" customWidth="1"/>
    <col min="8200" max="8448" width="9.140625" style="2"/>
    <col min="8449" max="8449" width="5.42578125" style="2" bestFit="1" customWidth="1"/>
    <col min="8450" max="8450" width="130.85546875" style="2" bestFit="1" customWidth="1"/>
    <col min="8451" max="8451" width="23.140625" style="2" bestFit="1" customWidth="1"/>
    <col min="8452" max="8452" width="37.7109375" style="2" bestFit="1" customWidth="1"/>
    <col min="8453" max="8453" width="34.140625" style="2" bestFit="1" customWidth="1"/>
    <col min="8454" max="8454" width="29" style="2" bestFit="1" customWidth="1"/>
    <col min="8455" max="8455" width="18.140625" style="2" bestFit="1" customWidth="1"/>
    <col min="8456" max="8704" width="9.140625" style="2"/>
    <col min="8705" max="8705" width="5.42578125" style="2" bestFit="1" customWidth="1"/>
    <col min="8706" max="8706" width="130.85546875" style="2" bestFit="1" customWidth="1"/>
    <col min="8707" max="8707" width="23.140625" style="2" bestFit="1" customWidth="1"/>
    <col min="8708" max="8708" width="37.7109375" style="2" bestFit="1" customWidth="1"/>
    <col min="8709" max="8709" width="34.140625" style="2" bestFit="1" customWidth="1"/>
    <col min="8710" max="8710" width="29" style="2" bestFit="1" customWidth="1"/>
    <col min="8711" max="8711" width="18.140625" style="2" bestFit="1" customWidth="1"/>
    <col min="8712" max="8960" width="9.140625" style="2"/>
    <col min="8961" max="8961" width="5.42578125" style="2" bestFit="1" customWidth="1"/>
    <col min="8962" max="8962" width="130.85546875" style="2" bestFit="1" customWidth="1"/>
    <col min="8963" max="8963" width="23.140625" style="2" bestFit="1" customWidth="1"/>
    <col min="8964" max="8964" width="37.7109375" style="2" bestFit="1" customWidth="1"/>
    <col min="8965" max="8965" width="34.140625" style="2" bestFit="1" customWidth="1"/>
    <col min="8966" max="8966" width="29" style="2" bestFit="1" customWidth="1"/>
    <col min="8967" max="8967" width="18.140625" style="2" bestFit="1" customWidth="1"/>
    <col min="8968" max="9216" width="9.140625" style="2"/>
    <col min="9217" max="9217" width="5.42578125" style="2" bestFit="1" customWidth="1"/>
    <col min="9218" max="9218" width="130.85546875" style="2" bestFit="1" customWidth="1"/>
    <col min="9219" max="9219" width="23.140625" style="2" bestFit="1" customWidth="1"/>
    <col min="9220" max="9220" width="37.7109375" style="2" bestFit="1" customWidth="1"/>
    <col min="9221" max="9221" width="34.140625" style="2" bestFit="1" customWidth="1"/>
    <col min="9222" max="9222" width="29" style="2" bestFit="1" customWidth="1"/>
    <col min="9223" max="9223" width="18.140625" style="2" bestFit="1" customWidth="1"/>
    <col min="9224" max="9472" width="9.140625" style="2"/>
    <col min="9473" max="9473" width="5.42578125" style="2" bestFit="1" customWidth="1"/>
    <col min="9474" max="9474" width="130.85546875" style="2" bestFit="1" customWidth="1"/>
    <col min="9475" max="9475" width="23.140625" style="2" bestFit="1" customWidth="1"/>
    <col min="9476" max="9476" width="37.7109375" style="2" bestFit="1" customWidth="1"/>
    <col min="9477" max="9477" width="34.140625" style="2" bestFit="1" customWidth="1"/>
    <col min="9478" max="9478" width="29" style="2" bestFit="1" customWidth="1"/>
    <col min="9479" max="9479" width="18.140625" style="2" bestFit="1" customWidth="1"/>
    <col min="9480" max="9728" width="9.140625" style="2"/>
    <col min="9729" max="9729" width="5.42578125" style="2" bestFit="1" customWidth="1"/>
    <col min="9730" max="9730" width="130.85546875" style="2" bestFit="1" customWidth="1"/>
    <col min="9731" max="9731" width="23.140625" style="2" bestFit="1" customWidth="1"/>
    <col min="9732" max="9732" width="37.7109375" style="2" bestFit="1" customWidth="1"/>
    <col min="9733" max="9733" width="34.140625" style="2" bestFit="1" customWidth="1"/>
    <col min="9734" max="9734" width="29" style="2" bestFit="1" customWidth="1"/>
    <col min="9735" max="9735" width="18.140625" style="2" bestFit="1" customWidth="1"/>
    <col min="9736" max="9984" width="9.140625" style="2"/>
    <col min="9985" max="9985" width="5.42578125" style="2" bestFit="1" customWidth="1"/>
    <col min="9986" max="9986" width="130.85546875" style="2" bestFit="1" customWidth="1"/>
    <col min="9987" max="9987" width="23.140625" style="2" bestFit="1" customWidth="1"/>
    <col min="9988" max="9988" width="37.7109375" style="2" bestFit="1" customWidth="1"/>
    <col min="9989" max="9989" width="34.140625" style="2" bestFit="1" customWidth="1"/>
    <col min="9990" max="9990" width="29" style="2" bestFit="1" customWidth="1"/>
    <col min="9991" max="9991" width="18.140625" style="2" bestFit="1" customWidth="1"/>
    <col min="9992" max="10240" width="9.140625" style="2"/>
    <col min="10241" max="10241" width="5.42578125" style="2" bestFit="1" customWidth="1"/>
    <col min="10242" max="10242" width="130.85546875" style="2" bestFit="1" customWidth="1"/>
    <col min="10243" max="10243" width="23.140625" style="2" bestFit="1" customWidth="1"/>
    <col min="10244" max="10244" width="37.7109375" style="2" bestFit="1" customWidth="1"/>
    <col min="10245" max="10245" width="34.140625" style="2" bestFit="1" customWidth="1"/>
    <col min="10246" max="10246" width="29" style="2" bestFit="1" customWidth="1"/>
    <col min="10247" max="10247" width="18.140625" style="2" bestFit="1" customWidth="1"/>
    <col min="10248" max="10496" width="9.140625" style="2"/>
    <col min="10497" max="10497" width="5.42578125" style="2" bestFit="1" customWidth="1"/>
    <col min="10498" max="10498" width="130.85546875" style="2" bestFit="1" customWidth="1"/>
    <col min="10499" max="10499" width="23.140625" style="2" bestFit="1" customWidth="1"/>
    <col min="10500" max="10500" width="37.7109375" style="2" bestFit="1" customWidth="1"/>
    <col min="10501" max="10501" width="34.140625" style="2" bestFit="1" customWidth="1"/>
    <col min="10502" max="10502" width="29" style="2" bestFit="1" customWidth="1"/>
    <col min="10503" max="10503" width="18.140625" style="2" bestFit="1" customWidth="1"/>
    <col min="10504" max="10752" width="9.140625" style="2"/>
    <col min="10753" max="10753" width="5.42578125" style="2" bestFit="1" customWidth="1"/>
    <col min="10754" max="10754" width="130.85546875" style="2" bestFit="1" customWidth="1"/>
    <col min="10755" max="10755" width="23.140625" style="2" bestFit="1" customWidth="1"/>
    <col min="10756" max="10756" width="37.7109375" style="2" bestFit="1" customWidth="1"/>
    <col min="10757" max="10757" width="34.140625" style="2" bestFit="1" customWidth="1"/>
    <col min="10758" max="10758" width="29" style="2" bestFit="1" customWidth="1"/>
    <col min="10759" max="10759" width="18.140625" style="2" bestFit="1" customWidth="1"/>
    <col min="10760" max="11008" width="9.140625" style="2"/>
    <col min="11009" max="11009" width="5.42578125" style="2" bestFit="1" customWidth="1"/>
    <col min="11010" max="11010" width="130.85546875" style="2" bestFit="1" customWidth="1"/>
    <col min="11011" max="11011" width="23.140625" style="2" bestFit="1" customWidth="1"/>
    <col min="11012" max="11012" width="37.7109375" style="2" bestFit="1" customWidth="1"/>
    <col min="11013" max="11013" width="34.140625" style="2" bestFit="1" customWidth="1"/>
    <col min="11014" max="11014" width="29" style="2" bestFit="1" customWidth="1"/>
    <col min="11015" max="11015" width="18.140625" style="2" bestFit="1" customWidth="1"/>
    <col min="11016" max="11264" width="9.140625" style="2"/>
    <col min="11265" max="11265" width="5.42578125" style="2" bestFit="1" customWidth="1"/>
    <col min="11266" max="11266" width="130.85546875" style="2" bestFit="1" customWidth="1"/>
    <col min="11267" max="11267" width="23.140625" style="2" bestFit="1" customWidth="1"/>
    <col min="11268" max="11268" width="37.7109375" style="2" bestFit="1" customWidth="1"/>
    <col min="11269" max="11269" width="34.140625" style="2" bestFit="1" customWidth="1"/>
    <col min="11270" max="11270" width="29" style="2" bestFit="1" customWidth="1"/>
    <col min="11271" max="11271" width="18.140625" style="2" bestFit="1" customWidth="1"/>
    <col min="11272" max="11520" width="9.140625" style="2"/>
    <col min="11521" max="11521" width="5.42578125" style="2" bestFit="1" customWidth="1"/>
    <col min="11522" max="11522" width="130.85546875" style="2" bestFit="1" customWidth="1"/>
    <col min="11523" max="11523" width="23.140625" style="2" bestFit="1" customWidth="1"/>
    <col min="11524" max="11524" width="37.7109375" style="2" bestFit="1" customWidth="1"/>
    <col min="11525" max="11525" width="34.140625" style="2" bestFit="1" customWidth="1"/>
    <col min="11526" max="11526" width="29" style="2" bestFit="1" customWidth="1"/>
    <col min="11527" max="11527" width="18.140625" style="2" bestFit="1" customWidth="1"/>
    <col min="11528" max="11776" width="9.140625" style="2"/>
    <col min="11777" max="11777" width="5.42578125" style="2" bestFit="1" customWidth="1"/>
    <col min="11778" max="11778" width="130.85546875" style="2" bestFit="1" customWidth="1"/>
    <col min="11779" max="11779" width="23.140625" style="2" bestFit="1" customWidth="1"/>
    <col min="11780" max="11780" width="37.7109375" style="2" bestFit="1" customWidth="1"/>
    <col min="11781" max="11781" width="34.140625" style="2" bestFit="1" customWidth="1"/>
    <col min="11782" max="11782" width="29" style="2" bestFit="1" customWidth="1"/>
    <col min="11783" max="11783" width="18.140625" style="2" bestFit="1" customWidth="1"/>
    <col min="11784" max="12032" width="9.140625" style="2"/>
    <col min="12033" max="12033" width="5.42578125" style="2" bestFit="1" customWidth="1"/>
    <col min="12034" max="12034" width="130.85546875" style="2" bestFit="1" customWidth="1"/>
    <col min="12035" max="12035" width="23.140625" style="2" bestFit="1" customWidth="1"/>
    <col min="12036" max="12036" width="37.7109375" style="2" bestFit="1" customWidth="1"/>
    <col min="12037" max="12037" width="34.140625" style="2" bestFit="1" customWidth="1"/>
    <col min="12038" max="12038" width="29" style="2" bestFit="1" customWidth="1"/>
    <col min="12039" max="12039" width="18.140625" style="2" bestFit="1" customWidth="1"/>
    <col min="12040" max="12288" width="9.140625" style="2"/>
    <col min="12289" max="12289" width="5.42578125" style="2" bestFit="1" customWidth="1"/>
    <col min="12290" max="12290" width="130.85546875" style="2" bestFit="1" customWidth="1"/>
    <col min="12291" max="12291" width="23.140625" style="2" bestFit="1" customWidth="1"/>
    <col min="12292" max="12292" width="37.7109375" style="2" bestFit="1" customWidth="1"/>
    <col min="12293" max="12293" width="34.140625" style="2" bestFit="1" customWidth="1"/>
    <col min="12294" max="12294" width="29" style="2" bestFit="1" customWidth="1"/>
    <col min="12295" max="12295" width="18.140625" style="2" bestFit="1" customWidth="1"/>
    <col min="12296" max="12544" width="9.140625" style="2"/>
    <col min="12545" max="12545" width="5.42578125" style="2" bestFit="1" customWidth="1"/>
    <col min="12546" max="12546" width="130.85546875" style="2" bestFit="1" customWidth="1"/>
    <col min="12547" max="12547" width="23.140625" style="2" bestFit="1" customWidth="1"/>
    <col min="12548" max="12548" width="37.7109375" style="2" bestFit="1" customWidth="1"/>
    <col min="12549" max="12549" width="34.140625" style="2" bestFit="1" customWidth="1"/>
    <col min="12550" max="12550" width="29" style="2" bestFit="1" customWidth="1"/>
    <col min="12551" max="12551" width="18.140625" style="2" bestFit="1" customWidth="1"/>
    <col min="12552" max="12800" width="9.140625" style="2"/>
    <col min="12801" max="12801" width="5.42578125" style="2" bestFit="1" customWidth="1"/>
    <col min="12802" max="12802" width="130.85546875" style="2" bestFit="1" customWidth="1"/>
    <col min="12803" max="12803" width="23.140625" style="2" bestFit="1" customWidth="1"/>
    <col min="12804" max="12804" width="37.7109375" style="2" bestFit="1" customWidth="1"/>
    <col min="12805" max="12805" width="34.140625" style="2" bestFit="1" customWidth="1"/>
    <col min="12806" max="12806" width="29" style="2" bestFit="1" customWidth="1"/>
    <col min="12807" max="12807" width="18.140625" style="2" bestFit="1" customWidth="1"/>
    <col min="12808" max="13056" width="9.140625" style="2"/>
    <col min="13057" max="13057" width="5.42578125" style="2" bestFit="1" customWidth="1"/>
    <col min="13058" max="13058" width="130.85546875" style="2" bestFit="1" customWidth="1"/>
    <col min="13059" max="13059" width="23.140625" style="2" bestFit="1" customWidth="1"/>
    <col min="13060" max="13060" width="37.7109375" style="2" bestFit="1" customWidth="1"/>
    <col min="13061" max="13061" width="34.140625" style="2" bestFit="1" customWidth="1"/>
    <col min="13062" max="13062" width="29" style="2" bestFit="1" customWidth="1"/>
    <col min="13063" max="13063" width="18.140625" style="2" bestFit="1" customWidth="1"/>
    <col min="13064" max="13312" width="9.140625" style="2"/>
    <col min="13313" max="13313" width="5.42578125" style="2" bestFit="1" customWidth="1"/>
    <col min="13314" max="13314" width="130.85546875" style="2" bestFit="1" customWidth="1"/>
    <col min="13315" max="13315" width="23.140625" style="2" bestFit="1" customWidth="1"/>
    <col min="13316" max="13316" width="37.7109375" style="2" bestFit="1" customWidth="1"/>
    <col min="13317" max="13317" width="34.140625" style="2" bestFit="1" customWidth="1"/>
    <col min="13318" max="13318" width="29" style="2" bestFit="1" customWidth="1"/>
    <col min="13319" max="13319" width="18.140625" style="2" bestFit="1" customWidth="1"/>
    <col min="13320" max="13568" width="9.140625" style="2"/>
    <col min="13569" max="13569" width="5.42578125" style="2" bestFit="1" customWidth="1"/>
    <col min="13570" max="13570" width="130.85546875" style="2" bestFit="1" customWidth="1"/>
    <col min="13571" max="13571" width="23.140625" style="2" bestFit="1" customWidth="1"/>
    <col min="13572" max="13572" width="37.7109375" style="2" bestFit="1" customWidth="1"/>
    <col min="13573" max="13573" width="34.140625" style="2" bestFit="1" customWidth="1"/>
    <col min="13574" max="13574" width="29" style="2" bestFit="1" customWidth="1"/>
    <col min="13575" max="13575" width="18.140625" style="2" bestFit="1" customWidth="1"/>
    <col min="13576" max="13824" width="9.140625" style="2"/>
    <col min="13825" max="13825" width="5.42578125" style="2" bestFit="1" customWidth="1"/>
    <col min="13826" max="13826" width="130.85546875" style="2" bestFit="1" customWidth="1"/>
    <col min="13827" max="13827" width="23.140625" style="2" bestFit="1" customWidth="1"/>
    <col min="13828" max="13828" width="37.7109375" style="2" bestFit="1" customWidth="1"/>
    <col min="13829" max="13829" width="34.140625" style="2" bestFit="1" customWidth="1"/>
    <col min="13830" max="13830" width="29" style="2" bestFit="1" customWidth="1"/>
    <col min="13831" max="13831" width="18.140625" style="2" bestFit="1" customWidth="1"/>
    <col min="13832" max="14080" width="9.140625" style="2"/>
    <col min="14081" max="14081" width="5.42578125" style="2" bestFit="1" customWidth="1"/>
    <col min="14082" max="14082" width="130.85546875" style="2" bestFit="1" customWidth="1"/>
    <col min="14083" max="14083" width="23.140625" style="2" bestFit="1" customWidth="1"/>
    <col min="14084" max="14084" width="37.7109375" style="2" bestFit="1" customWidth="1"/>
    <col min="14085" max="14085" width="34.140625" style="2" bestFit="1" customWidth="1"/>
    <col min="14086" max="14086" width="29" style="2" bestFit="1" customWidth="1"/>
    <col min="14087" max="14087" width="18.140625" style="2" bestFit="1" customWidth="1"/>
    <col min="14088" max="14336" width="9.140625" style="2"/>
    <col min="14337" max="14337" width="5.42578125" style="2" bestFit="1" customWidth="1"/>
    <col min="14338" max="14338" width="130.85546875" style="2" bestFit="1" customWidth="1"/>
    <col min="14339" max="14339" width="23.140625" style="2" bestFit="1" customWidth="1"/>
    <col min="14340" max="14340" width="37.7109375" style="2" bestFit="1" customWidth="1"/>
    <col min="14341" max="14341" width="34.140625" style="2" bestFit="1" customWidth="1"/>
    <col min="14342" max="14342" width="29" style="2" bestFit="1" customWidth="1"/>
    <col min="14343" max="14343" width="18.140625" style="2" bestFit="1" customWidth="1"/>
    <col min="14344" max="14592" width="9.140625" style="2"/>
    <col min="14593" max="14593" width="5.42578125" style="2" bestFit="1" customWidth="1"/>
    <col min="14594" max="14594" width="130.85546875" style="2" bestFit="1" customWidth="1"/>
    <col min="14595" max="14595" width="23.140625" style="2" bestFit="1" customWidth="1"/>
    <col min="14596" max="14596" width="37.7109375" style="2" bestFit="1" customWidth="1"/>
    <col min="14597" max="14597" width="34.140625" style="2" bestFit="1" customWidth="1"/>
    <col min="14598" max="14598" width="29" style="2" bestFit="1" customWidth="1"/>
    <col min="14599" max="14599" width="18.140625" style="2" bestFit="1" customWidth="1"/>
    <col min="14600" max="14848" width="9.140625" style="2"/>
    <col min="14849" max="14849" width="5.42578125" style="2" bestFit="1" customWidth="1"/>
    <col min="14850" max="14850" width="130.85546875" style="2" bestFit="1" customWidth="1"/>
    <col min="14851" max="14851" width="23.140625" style="2" bestFit="1" customWidth="1"/>
    <col min="14852" max="14852" width="37.7109375" style="2" bestFit="1" customWidth="1"/>
    <col min="14853" max="14853" width="34.140625" style="2" bestFit="1" customWidth="1"/>
    <col min="14854" max="14854" width="29" style="2" bestFit="1" customWidth="1"/>
    <col min="14855" max="14855" width="18.140625" style="2" bestFit="1" customWidth="1"/>
    <col min="14856" max="15104" width="9.140625" style="2"/>
    <col min="15105" max="15105" width="5.42578125" style="2" bestFit="1" customWidth="1"/>
    <col min="15106" max="15106" width="130.85546875" style="2" bestFit="1" customWidth="1"/>
    <col min="15107" max="15107" width="23.140625" style="2" bestFit="1" customWidth="1"/>
    <col min="15108" max="15108" width="37.7109375" style="2" bestFit="1" customWidth="1"/>
    <col min="15109" max="15109" width="34.140625" style="2" bestFit="1" customWidth="1"/>
    <col min="15110" max="15110" width="29" style="2" bestFit="1" customWidth="1"/>
    <col min="15111" max="15111" width="18.140625" style="2" bestFit="1" customWidth="1"/>
    <col min="15112" max="15360" width="9.140625" style="2"/>
    <col min="15361" max="15361" width="5.42578125" style="2" bestFit="1" customWidth="1"/>
    <col min="15362" max="15362" width="130.85546875" style="2" bestFit="1" customWidth="1"/>
    <col min="15363" max="15363" width="23.140625" style="2" bestFit="1" customWidth="1"/>
    <col min="15364" max="15364" width="37.7109375" style="2" bestFit="1" customWidth="1"/>
    <col min="15365" max="15365" width="34.140625" style="2" bestFit="1" customWidth="1"/>
    <col min="15366" max="15366" width="29" style="2" bestFit="1" customWidth="1"/>
    <col min="15367" max="15367" width="18.140625" style="2" bestFit="1" customWidth="1"/>
    <col min="15368" max="15616" width="9.140625" style="2"/>
    <col min="15617" max="15617" width="5.42578125" style="2" bestFit="1" customWidth="1"/>
    <col min="15618" max="15618" width="130.85546875" style="2" bestFit="1" customWidth="1"/>
    <col min="15619" max="15619" width="23.140625" style="2" bestFit="1" customWidth="1"/>
    <col min="15620" max="15620" width="37.7109375" style="2" bestFit="1" customWidth="1"/>
    <col min="15621" max="15621" width="34.140625" style="2" bestFit="1" customWidth="1"/>
    <col min="15622" max="15622" width="29" style="2" bestFit="1" customWidth="1"/>
    <col min="15623" max="15623" width="18.140625" style="2" bestFit="1" customWidth="1"/>
    <col min="15624" max="15872" width="9.140625" style="2"/>
    <col min="15873" max="15873" width="5.42578125" style="2" bestFit="1" customWidth="1"/>
    <col min="15874" max="15874" width="130.85546875" style="2" bestFit="1" customWidth="1"/>
    <col min="15875" max="15875" width="23.140625" style="2" bestFit="1" customWidth="1"/>
    <col min="15876" max="15876" width="37.7109375" style="2" bestFit="1" customWidth="1"/>
    <col min="15877" max="15877" width="34.140625" style="2" bestFit="1" customWidth="1"/>
    <col min="15878" max="15878" width="29" style="2" bestFit="1" customWidth="1"/>
    <col min="15879" max="15879" width="18.140625" style="2" bestFit="1" customWidth="1"/>
    <col min="15880" max="16128" width="9.140625" style="2"/>
    <col min="16129" max="16129" width="5.42578125" style="2" bestFit="1" customWidth="1"/>
    <col min="16130" max="16130" width="130.85546875" style="2" bestFit="1" customWidth="1"/>
    <col min="16131" max="16131" width="23.140625" style="2" bestFit="1" customWidth="1"/>
    <col min="16132" max="16132" width="37.7109375" style="2" bestFit="1" customWidth="1"/>
    <col min="16133" max="16133" width="34.140625" style="2" bestFit="1" customWidth="1"/>
    <col min="16134" max="16134" width="29" style="2" bestFit="1" customWidth="1"/>
    <col min="16135" max="16135" width="18.140625" style="2" bestFit="1" customWidth="1"/>
    <col min="16136" max="16384" width="9.140625" style="2"/>
  </cols>
  <sheetData>
    <row r="1" spans="1:5" x14ac:dyDescent="0.25">
      <c r="A1" s="40" t="s">
        <v>0</v>
      </c>
      <c r="B1" s="206" t="s">
        <v>6</v>
      </c>
      <c r="C1" s="206"/>
      <c r="D1" s="206"/>
      <c r="E1" s="206"/>
    </row>
    <row r="3" spans="1:5" x14ac:dyDescent="0.25">
      <c r="B3" s="35" t="s">
        <v>2479</v>
      </c>
      <c r="C3" s="207"/>
      <c r="D3" s="208"/>
    </row>
    <row r="4" spans="1:5" ht="45" x14ac:dyDescent="0.25">
      <c r="B4" s="109" t="s">
        <v>2478</v>
      </c>
      <c r="C4" s="207"/>
      <c r="D4" s="208"/>
    </row>
    <row r="5" spans="1:5" x14ac:dyDescent="0.25">
      <c r="B5" s="109" t="s">
        <v>115</v>
      </c>
      <c r="C5" s="207"/>
      <c r="D5" s="208"/>
    </row>
    <row r="6" spans="1:5" x14ac:dyDescent="0.25">
      <c r="B6" s="109" t="s">
        <v>2477</v>
      </c>
      <c r="C6" s="207"/>
      <c r="D6" s="208"/>
    </row>
    <row r="7" spans="1:5" ht="30" x14ac:dyDescent="0.25">
      <c r="B7" s="109" t="s">
        <v>2476</v>
      </c>
      <c r="C7" s="207"/>
      <c r="D7" s="208"/>
    </row>
    <row r="8" spans="1:5" x14ac:dyDescent="0.25">
      <c r="B8" s="105" t="s">
        <v>116</v>
      </c>
      <c r="C8" s="38" t="s">
        <v>117</v>
      </c>
      <c r="D8" s="38" t="s">
        <v>118</v>
      </c>
    </row>
    <row r="9" spans="1:5" x14ac:dyDescent="0.25">
      <c r="C9" s="37"/>
    </row>
    <row r="10" spans="1:5" x14ac:dyDescent="0.25">
      <c r="B10" s="221"/>
      <c r="C10" s="221"/>
      <c r="D10" s="221"/>
      <c r="E10" s="221"/>
    </row>
    <row r="11" spans="1:5" x14ac:dyDescent="0.25">
      <c r="B11" s="218" t="s">
        <v>1583</v>
      </c>
      <c r="C11" s="218"/>
      <c r="D11" s="218"/>
      <c r="E11" s="218"/>
    </row>
    <row r="12" spans="1:5" x14ac:dyDescent="0.25">
      <c r="B12" s="107" t="s">
        <v>1582</v>
      </c>
      <c r="C12" s="219" t="s">
        <v>1581</v>
      </c>
      <c r="D12" s="218" t="s">
        <v>1580</v>
      </c>
      <c r="E12" s="218" t="s">
        <v>1579</v>
      </c>
    </row>
    <row r="13" spans="1:5" x14ac:dyDescent="0.25">
      <c r="B13" s="107" t="s">
        <v>1578</v>
      </c>
      <c r="C13" s="219"/>
      <c r="D13" s="218"/>
      <c r="E13" s="218"/>
    </row>
    <row r="14" spans="1:5" x14ac:dyDescent="0.25">
      <c r="B14" s="35" t="s">
        <v>1577</v>
      </c>
      <c r="C14" s="34"/>
      <c r="D14" s="33"/>
      <c r="E14" s="33"/>
    </row>
    <row r="15" spans="1:5" x14ac:dyDescent="0.25">
      <c r="B15" s="35" t="s">
        <v>1575</v>
      </c>
      <c r="C15" s="34"/>
      <c r="D15" s="33"/>
      <c r="E15" s="33"/>
    </row>
    <row r="16" spans="1:5" x14ac:dyDescent="0.25">
      <c r="B16" s="35" t="s">
        <v>1574</v>
      </c>
      <c r="C16" s="34"/>
      <c r="D16" s="33" t="s">
        <v>1919</v>
      </c>
      <c r="E16" s="33"/>
    </row>
    <row r="17" spans="2:8" x14ac:dyDescent="0.25">
      <c r="B17" s="13" t="s">
        <v>1573</v>
      </c>
      <c r="C17" s="108"/>
      <c r="D17" s="107"/>
      <c r="E17" s="107"/>
    </row>
    <row r="20" spans="2:8" x14ac:dyDescent="0.25">
      <c r="B20" s="2" t="s">
        <v>119</v>
      </c>
    </row>
    <row r="22" spans="2:8" x14ac:dyDescent="0.25">
      <c r="B22" s="31" t="s">
        <v>120</v>
      </c>
      <c r="C22" s="32" t="s">
        <v>121</v>
      </c>
      <c r="D22" s="31" t="s">
        <v>122</v>
      </c>
      <c r="E22" s="31" t="s">
        <v>123</v>
      </c>
      <c r="F22" s="30" t="s">
        <v>124</v>
      </c>
      <c r="G22" s="30" t="s">
        <v>125</v>
      </c>
      <c r="H22" s="30" t="s">
        <v>126</v>
      </c>
    </row>
    <row r="23" spans="2:8" x14ac:dyDescent="0.25">
      <c r="B23" s="3" t="s">
        <v>127</v>
      </c>
    </row>
    <row r="24" spans="2:8" x14ac:dyDescent="0.25">
      <c r="B24" s="3" t="s">
        <v>128</v>
      </c>
    </row>
    <row r="25" spans="2:8" x14ac:dyDescent="0.25">
      <c r="B25" s="3" t="s">
        <v>129</v>
      </c>
    </row>
    <row r="26" spans="2:8" x14ac:dyDescent="0.25">
      <c r="B26" s="2" t="s">
        <v>2066</v>
      </c>
      <c r="C26" s="4">
        <v>7.42</v>
      </c>
      <c r="D26" s="2" t="s">
        <v>130</v>
      </c>
      <c r="E26" s="2" t="s">
        <v>2065</v>
      </c>
      <c r="F26" s="5">
        <v>1500000</v>
      </c>
      <c r="G26" s="5">
        <v>1519.86</v>
      </c>
      <c r="H26" s="5">
        <v>6.18</v>
      </c>
    </row>
    <row r="27" spans="2:8" x14ac:dyDescent="0.25">
      <c r="B27" s="2" t="s">
        <v>463</v>
      </c>
      <c r="C27" s="4">
        <v>7.03</v>
      </c>
      <c r="D27" s="2" t="s">
        <v>130</v>
      </c>
      <c r="E27" s="2" t="s">
        <v>464</v>
      </c>
      <c r="F27" s="5">
        <v>1000000</v>
      </c>
      <c r="G27" s="5">
        <v>1010.19</v>
      </c>
      <c r="H27" s="5">
        <v>4.1100000000000003</v>
      </c>
    </row>
    <row r="28" spans="2:8" x14ac:dyDescent="0.25">
      <c r="B28" s="2" t="s">
        <v>2475</v>
      </c>
      <c r="C28" s="4">
        <v>7.41</v>
      </c>
      <c r="D28" s="2" t="s">
        <v>130</v>
      </c>
      <c r="E28" s="2" t="s">
        <v>2474</v>
      </c>
      <c r="F28" s="5">
        <v>1000000</v>
      </c>
      <c r="G28" s="5">
        <v>998.9</v>
      </c>
      <c r="H28" s="5">
        <v>4.0599999999999996</v>
      </c>
    </row>
    <row r="29" spans="2:8" x14ac:dyDescent="0.25">
      <c r="B29" s="2" t="s">
        <v>2473</v>
      </c>
      <c r="C29" s="4">
        <v>7.41</v>
      </c>
      <c r="D29" s="2" t="s">
        <v>130</v>
      </c>
      <c r="E29" s="2" t="s">
        <v>2472</v>
      </c>
      <c r="F29" s="5">
        <v>280000</v>
      </c>
      <c r="G29" s="5">
        <v>283.41000000000003</v>
      </c>
      <c r="H29" s="5">
        <v>1.1499999999999999</v>
      </c>
    </row>
    <row r="30" spans="2:8" x14ac:dyDescent="0.25">
      <c r="B30" s="2" t="s">
        <v>2471</v>
      </c>
      <c r="C30" s="4">
        <v>7.06</v>
      </c>
      <c r="D30" s="2" t="s">
        <v>130</v>
      </c>
      <c r="E30" s="2" t="s">
        <v>2470</v>
      </c>
      <c r="F30" s="5">
        <v>100000</v>
      </c>
      <c r="G30" s="5">
        <v>100.36</v>
      </c>
      <c r="H30" s="5">
        <v>0.41</v>
      </c>
    </row>
    <row r="31" spans="2:8" x14ac:dyDescent="0.25">
      <c r="B31" s="2" t="s">
        <v>2469</v>
      </c>
      <c r="C31" s="4">
        <v>7.16</v>
      </c>
      <c r="D31" s="2" t="s">
        <v>130</v>
      </c>
      <c r="E31" s="2" t="s">
        <v>2468</v>
      </c>
      <c r="F31" s="5">
        <v>94000</v>
      </c>
      <c r="G31" s="5">
        <v>94.21</v>
      </c>
      <c r="H31" s="5">
        <v>0.38</v>
      </c>
    </row>
    <row r="32" spans="2:8" x14ac:dyDescent="0.25">
      <c r="B32" s="2" t="s">
        <v>2467</v>
      </c>
      <c r="C32" s="4">
        <v>7.41</v>
      </c>
      <c r="D32" s="2" t="s">
        <v>130</v>
      </c>
      <c r="E32" s="2" t="s">
        <v>2466</v>
      </c>
      <c r="F32" s="5">
        <v>85000</v>
      </c>
      <c r="G32" s="5">
        <v>86.17</v>
      </c>
      <c r="H32" s="5">
        <v>0.35</v>
      </c>
    </row>
    <row r="33" spans="2:8" x14ac:dyDescent="0.25">
      <c r="B33" s="2" t="s">
        <v>2465</v>
      </c>
      <c r="C33" s="4">
        <v>7.17</v>
      </c>
      <c r="D33" s="2" t="s">
        <v>130</v>
      </c>
      <c r="E33" s="2" t="s">
        <v>2464</v>
      </c>
      <c r="F33" s="5">
        <v>50000</v>
      </c>
      <c r="G33" s="5">
        <v>50.11</v>
      </c>
      <c r="H33" s="5">
        <v>0.2</v>
      </c>
    </row>
    <row r="34" spans="2:8" x14ac:dyDescent="0.25">
      <c r="B34" s="2" t="s">
        <v>2463</v>
      </c>
      <c r="C34" s="4">
        <v>7.39</v>
      </c>
      <c r="D34" s="2" t="s">
        <v>130</v>
      </c>
      <c r="E34" s="2" t="s">
        <v>2462</v>
      </c>
      <c r="F34" s="5">
        <v>41300</v>
      </c>
      <c r="G34" s="5">
        <v>41.69</v>
      </c>
      <c r="H34" s="5">
        <v>0.17</v>
      </c>
    </row>
    <row r="35" spans="2:8" x14ac:dyDescent="0.25">
      <c r="B35" s="2" t="s">
        <v>2461</v>
      </c>
      <c r="C35" s="4">
        <v>7.13</v>
      </c>
      <c r="D35" s="2" t="s">
        <v>130</v>
      </c>
      <c r="E35" s="2" t="s">
        <v>2460</v>
      </c>
      <c r="F35" s="5">
        <v>10000</v>
      </c>
      <c r="G35" s="5">
        <v>10.02</v>
      </c>
      <c r="H35" s="5">
        <v>0.04</v>
      </c>
    </row>
    <row r="36" spans="2:8" x14ac:dyDescent="0.25">
      <c r="B36" s="3" t="s">
        <v>131</v>
      </c>
      <c r="C36" s="15"/>
      <c r="D36" s="3"/>
      <c r="E36" s="3"/>
      <c r="F36" s="11"/>
      <c r="G36" s="11">
        <f>SUM(G22:G35)</f>
        <v>4194.92</v>
      </c>
      <c r="H36" s="11">
        <f>SUM(H22:H35)</f>
        <v>17.05</v>
      </c>
    </row>
    <row r="37" spans="2:8" x14ac:dyDescent="0.25">
      <c r="B37" s="3" t="s">
        <v>132</v>
      </c>
    </row>
    <row r="38" spans="2:8" x14ac:dyDescent="0.25">
      <c r="B38" s="2" t="s">
        <v>2036</v>
      </c>
      <c r="C38" s="4">
        <v>7.64</v>
      </c>
      <c r="D38" s="2" t="s">
        <v>134</v>
      </c>
      <c r="E38" s="2" t="s">
        <v>2035</v>
      </c>
      <c r="F38" s="5">
        <v>250</v>
      </c>
      <c r="G38" s="5">
        <v>2512.6799999999998</v>
      </c>
      <c r="H38" s="5">
        <v>10.220000000000001</v>
      </c>
    </row>
    <row r="39" spans="2:8" x14ac:dyDescent="0.25">
      <c r="B39" s="2" t="s">
        <v>1226</v>
      </c>
      <c r="C39" s="4">
        <v>7.76</v>
      </c>
      <c r="D39" s="2" t="s">
        <v>134</v>
      </c>
      <c r="E39" s="2" t="s">
        <v>1227</v>
      </c>
      <c r="F39" s="5">
        <v>2500</v>
      </c>
      <c r="G39" s="5">
        <v>2503.11</v>
      </c>
      <c r="H39" s="5">
        <v>10.18</v>
      </c>
    </row>
    <row r="40" spans="2:8" x14ac:dyDescent="0.25">
      <c r="B40" s="2" t="s">
        <v>2459</v>
      </c>
      <c r="C40" s="4">
        <v>7.75</v>
      </c>
      <c r="D40" s="2" t="s">
        <v>134</v>
      </c>
      <c r="E40" s="2" t="s">
        <v>2458</v>
      </c>
      <c r="F40" s="5">
        <v>2500</v>
      </c>
      <c r="G40" s="5">
        <v>2501.6999999999998</v>
      </c>
      <c r="H40" s="5">
        <v>10.17</v>
      </c>
    </row>
    <row r="41" spans="2:8" x14ac:dyDescent="0.25">
      <c r="B41" s="2" t="s">
        <v>2457</v>
      </c>
      <c r="C41" s="4">
        <v>7.81</v>
      </c>
      <c r="D41" s="2" t="s">
        <v>134</v>
      </c>
      <c r="E41" s="2" t="s">
        <v>2456</v>
      </c>
      <c r="F41" s="5">
        <v>2500</v>
      </c>
      <c r="G41" s="5">
        <v>2490.1999999999998</v>
      </c>
      <c r="H41" s="5">
        <v>10.130000000000001</v>
      </c>
    </row>
    <row r="42" spans="2:8" x14ac:dyDescent="0.25">
      <c r="B42" s="2" t="s">
        <v>2455</v>
      </c>
      <c r="C42" s="4">
        <v>7.75</v>
      </c>
      <c r="D42" s="2" t="s">
        <v>134</v>
      </c>
      <c r="E42" s="2" t="s">
        <v>2454</v>
      </c>
      <c r="F42" s="5">
        <v>2500</v>
      </c>
      <c r="G42" s="5">
        <v>2483.37</v>
      </c>
      <c r="H42" s="5">
        <v>10.1</v>
      </c>
    </row>
    <row r="43" spans="2:8" x14ac:dyDescent="0.25">
      <c r="B43" s="2" t="s">
        <v>2393</v>
      </c>
      <c r="C43" s="4">
        <v>8.1199999999999992</v>
      </c>
      <c r="D43" s="2" t="s">
        <v>2392</v>
      </c>
      <c r="E43" s="2" t="s">
        <v>2391</v>
      </c>
      <c r="F43" s="5">
        <v>210</v>
      </c>
      <c r="G43" s="5">
        <v>2097.9899999999998</v>
      </c>
      <c r="H43" s="5">
        <v>8.5299999999999994</v>
      </c>
    </row>
    <row r="44" spans="2:8" x14ac:dyDescent="0.25">
      <c r="B44" s="2" t="s">
        <v>961</v>
      </c>
      <c r="C44" s="4">
        <v>7.71</v>
      </c>
      <c r="D44" s="2" t="s">
        <v>134</v>
      </c>
      <c r="E44" s="2" t="s">
        <v>962</v>
      </c>
      <c r="F44" s="5">
        <v>10</v>
      </c>
      <c r="G44" s="5">
        <v>1008.18</v>
      </c>
      <c r="H44" s="5">
        <v>4.0999999999999996</v>
      </c>
    </row>
    <row r="45" spans="2:8" x14ac:dyDescent="0.25">
      <c r="B45" s="3" t="s">
        <v>135</v>
      </c>
      <c r="C45" s="15"/>
      <c r="D45" s="3"/>
      <c r="E45" s="3"/>
      <c r="F45" s="11"/>
      <c r="G45" s="11">
        <f>SUM(G37:G44)</f>
        <v>15597.229999999998</v>
      </c>
      <c r="H45" s="11">
        <f>SUM(H37:H44)</f>
        <v>63.430000000000007</v>
      </c>
    </row>
    <row r="46" spans="2:8" x14ac:dyDescent="0.25">
      <c r="B46" s="3" t="s">
        <v>1399</v>
      </c>
    </row>
    <row r="47" spans="2:8" x14ac:dyDescent="0.25">
      <c r="B47" s="2" t="s">
        <v>1398</v>
      </c>
      <c r="C47" s="4" t="s">
        <v>140</v>
      </c>
      <c r="E47" s="2" t="s">
        <v>1397</v>
      </c>
      <c r="F47" s="5">
        <v>686.16600000000005</v>
      </c>
      <c r="G47" s="5">
        <v>69.44</v>
      </c>
      <c r="H47" s="5">
        <v>0.28000000000000003</v>
      </c>
    </row>
    <row r="48" spans="2:8" x14ac:dyDescent="0.25">
      <c r="B48" s="3" t="s">
        <v>1396</v>
      </c>
      <c r="C48" s="15"/>
      <c r="D48" s="3"/>
      <c r="E48" s="3"/>
      <c r="F48" s="11"/>
      <c r="G48" s="11">
        <f>SUM(G46:G47)</f>
        <v>69.44</v>
      </c>
      <c r="H48" s="11">
        <f>SUM(H46:H47)</f>
        <v>0.28000000000000003</v>
      </c>
    </row>
    <row r="49" spans="2:8" x14ac:dyDescent="0.25">
      <c r="B49" s="3" t="s">
        <v>981</v>
      </c>
      <c r="C49" s="15"/>
      <c r="D49" s="3"/>
      <c r="E49" s="3"/>
      <c r="F49" s="11"/>
      <c r="G49" s="11">
        <v>1530</v>
      </c>
      <c r="H49" s="11">
        <v>6.22</v>
      </c>
    </row>
    <row r="50" spans="2:8" x14ac:dyDescent="0.25">
      <c r="B50" s="3" t="s">
        <v>142</v>
      </c>
      <c r="C50" s="15"/>
      <c r="D50" s="3"/>
      <c r="E50" s="3"/>
      <c r="F50" s="11"/>
      <c r="G50" s="11">
        <v>21391.59</v>
      </c>
      <c r="H50" s="11">
        <v>86.98</v>
      </c>
    </row>
    <row r="51" spans="2:8" x14ac:dyDescent="0.25">
      <c r="B51" s="3" t="s">
        <v>143</v>
      </c>
      <c r="C51" s="15"/>
      <c r="D51" s="3"/>
      <c r="E51" s="3"/>
      <c r="F51" s="11"/>
      <c r="G51" s="11">
        <v>3200.5025217699986</v>
      </c>
      <c r="H51" s="11">
        <v>13.019999999999996</v>
      </c>
    </row>
    <row r="52" spans="2:8" x14ac:dyDescent="0.25">
      <c r="B52" s="3" t="s">
        <v>144</v>
      </c>
      <c r="C52" s="15"/>
      <c r="D52" s="3"/>
      <c r="E52" s="3"/>
      <c r="F52" s="11"/>
      <c r="G52" s="11">
        <v>24592.092521769999</v>
      </c>
      <c r="H52" s="11">
        <v>100</v>
      </c>
    </row>
    <row r="53" spans="2:8" x14ac:dyDescent="0.25">
      <c r="B53" s="2" t="s">
        <v>145</v>
      </c>
    </row>
    <row r="54" spans="2:8" x14ac:dyDescent="0.25">
      <c r="B54" s="2" t="s">
        <v>146</v>
      </c>
    </row>
    <row r="55" spans="2:8" x14ac:dyDescent="0.25">
      <c r="B55" s="2" t="s">
        <v>147</v>
      </c>
      <c r="C55" s="4" t="s">
        <v>1395</v>
      </c>
    </row>
    <row r="56" spans="2:8" x14ac:dyDescent="0.25">
      <c r="B56" s="3"/>
    </row>
    <row r="57" spans="2:8" ht="30" x14ac:dyDescent="0.25">
      <c r="B57" s="29" t="s">
        <v>1394</v>
      </c>
      <c r="C57" s="4" t="s">
        <v>149</v>
      </c>
    </row>
    <row r="58" spans="2:8" x14ac:dyDescent="0.25">
      <c r="B58" s="3"/>
    </row>
    <row r="59" spans="2:8" x14ac:dyDescent="0.25">
      <c r="B59" s="3" t="s">
        <v>150</v>
      </c>
      <c r="C59" s="4" t="s">
        <v>149</v>
      </c>
    </row>
    <row r="60" spans="2:8" x14ac:dyDescent="0.25">
      <c r="B60" s="3" t="s">
        <v>151</v>
      </c>
      <c r="C60" s="4" t="s">
        <v>152</v>
      </c>
    </row>
    <row r="61" spans="2:8" x14ac:dyDescent="0.25">
      <c r="B61" s="3" t="s">
        <v>2453</v>
      </c>
      <c r="C61" s="15"/>
    </row>
    <row r="62" spans="2:8" x14ac:dyDescent="0.25">
      <c r="B62" s="3" t="s">
        <v>2452</v>
      </c>
      <c r="C62" s="15"/>
    </row>
    <row r="63" spans="2:8" x14ac:dyDescent="0.25">
      <c r="B63" s="3" t="s">
        <v>2451</v>
      </c>
      <c r="C63" s="15"/>
    </row>
    <row r="64" spans="2:8" x14ac:dyDescent="0.25">
      <c r="B64" s="3" t="s">
        <v>2450</v>
      </c>
      <c r="C64" s="15"/>
    </row>
    <row r="65" spans="2:3" x14ac:dyDescent="0.25">
      <c r="B65" s="3" t="s">
        <v>2449</v>
      </c>
      <c r="C65" s="15"/>
    </row>
    <row r="66" spans="2:3" x14ac:dyDescent="0.25">
      <c r="B66" s="3" t="s">
        <v>2448</v>
      </c>
      <c r="C66" s="15"/>
    </row>
    <row r="67" spans="2:3" x14ac:dyDescent="0.25">
      <c r="B67" s="3" t="s">
        <v>2447</v>
      </c>
      <c r="C67" s="15"/>
    </row>
    <row r="68" spans="2:3" x14ac:dyDescent="0.25">
      <c r="B68" s="3" t="s">
        <v>2446</v>
      </c>
      <c r="C68" s="15"/>
    </row>
    <row r="69" spans="2:3" x14ac:dyDescent="0.25">
      <c r="B69" s="3" t="s">
        <v>2445</v>
      </c>
      <c r="C69" s="15"/>
    </row>
    <row r="70" spans="2:3" x14ac:dyDescent="0.25">
      <c r="B70" s="2" t="s">
        <v>153</v>
      </c>
    </row>
    <row r="72" spans="2:3" x14ac:dyDescent="0.25">
      <c r="B72" s="105"/>
      <c r="C72" s="6" t="s">
        <v>1383</v>
      </c>
    </row>
    <row r="73" spans="2:3" ht="30" x14ac:dyDescent="0.25">
      <c r="B73" s="105" t="s">
        <v>1382</v>
      </c>
      <c r="C73" s="8" t="s">
        <v>6</v>
      </c>
    </row>
    <row r="74" spans="2:3" x14ac:dyDescent="0.25">
      <c r="B74" s="105" t="s">
        <v>1381</v>
      </c>
      <c r="C74" s="6"/>
    </row>
    <row r="75" spans="2:3" x14ac:dyDescent="0.25">
      <c r="B75" s="105"/>
      <c r="C75" s="6"/>
    </row>
    <row r="76" spans="2:3" x14ac:dyDescent="0.25">
      <c r="B76" s="105" t="s">
        <v>1380</v>
      </c>
      <c r="C76" s="27">
        <v>7.5499999999999998E-2</v>
      </c>
    </row>
    <row r="77" spans="2:3" x14ac:dyDescent="0.25">
      <c r="B77" s="105"/>
      <c r="C77" s="6"/>
    </row>
    <row r="78" spans="2:3" x14ac:dyDescent="0.25">
      <c r="B78" s="105" t="s">
        <v>1379</v>
      </c>
      <c r="C78" s="6" t="s">
        <v>2444</v>
      </c>
    </row>
    <row r="79" spans="2:3" x14ac:dyDescent="0.25">
      <c r="B79" s="105" t="s">
        <v>1378</v>
      </c>
      <c r="C79" s="6" t="s">
        <v>2443</v>
      </c>
    </row>
    <row r="80" spans="2:3" x14ac:dyDescent="0.25">
      <c r="B80" s="105"/>
      <c r="C80" s="6"/>
    </row>
    <row r="81" spans="2:8" x14ac:dyDescent="0.25">
      <c r="B81" s="105" t="s">
        <v>1376</v>
      </c>
      <c r="C81" s="6" t="s">
        <v>148</v>
      </c>
    </row>
    <row r="82" spans="2:8" x14ac:dyDescent="0.25">
      <c r="B82" s="217" t="s">
        <v>1375</v>
      </c>
      <c r="C82" s="217"/>
    </row>
    <row r="84" spans="2:8" s="24" customFormat="1" x14ac:dyDescent="0.25">
      <c r="B84" s="213" t="s">
        <v>2442</v>
      </c>
      <c r="C84" s="213"/>
      <c r="D84" s="213"/>
      <c r="E84" s="213"/>
      <c r="F84" s="25"/>
      <c r="G84" s="25"/>
      <c r="H84" s="25"/>
    </row>
    <row r="86" spans="2:8" x14ac:dyDescent="0.25">
      <c r="B86" s="105" t="s">
        <v>154</v>
      </c>
      <c r="C86" s="6"/>
      <c r="D86" s="105"/>
    </row>
    <row r="87" spans="2:8" ht="30" x14ac:dyDescent="0.25">
      <c r="B87" s="7" t="s">
        <v>155</v>
      </c>
      <c r="C87" s="8" t="s">
        <v>156</v>
      </c>
      <c r="D87" s="7" t="s">
        <v>157</v>
      </c>
    </row>
    <row r="88" spans="2:8" x14ac:dyDescent="0.25">
      <c r="B88" s="105" t="s">
        <v>149</v>
      </c>
      <c r="C88" s="6" t="s">
        <v>149</v>
      </c>
      <c r="D88" s="105" t="s">
        <v>149</v>
      </c>
    </row>
    <row r="90" spans="2:8" x14ac:dyDescent="0.25">
      <c r="B90" s="13" t="s">
        <v>158</v>
      </c>
      <c r="C90" s="23">
        <v>45322</v>
      </c>
      <c r="D90" s="105"/>
      <c r="E90" s="16"/>
      <c r="F90" s="22"/>
    </row>
    <row r="91" spans="2:8" x14ac:dyDescent="0.25">
      <c r="B91" s="13" t="s">
        <v>159</v>
      </c>
      <c r="C91" s="14" t="s">
        <v>160</v>
      </c>
      <c r="D91" s="13" t="s">
        <v>161</v>
      </c>
      <c r="E91" s="17" t="s">
        <v>162</v>
      </c>
      <c r="F91" s="12" t="s">
        <v>163</v>
      </c>
      <c r="G91" s="11"/>
    </row>
    <row r="92" spans="2:8" x14ac:dyDescent="0.25">
      <c r="B92" s="20" t="s">
        <v>149</v>
      </c>
      <c r="C92" s="21" t="s">
        <v>149</v>
      </c>
      <c r="D92" s="20" t="s">
        <v>149</v>
      </c>
      <c r="E92" s="19" t="s">
        <v>149</v>
      </c>
      <c r="F92" s="18" t="s">
        <v>149</v>
      </c>
    </row>
    <row r="95" spans="2:8" x14ac:dyDescent="0.25">
      <c r="B95" s="3" t="s">
        <v>164</v>
      </c>
    </row>
    <row r="96" spans="2:8" x14ac:dyDescent="0.25">
      <c r="B96" s="3"/>
    </row>
    <row r="97" spans="2:6" x14ac:dyDescent="0.25">
      <c r="B97" s="3" t="s">
        <v>165</v>
      </c>
    </row>
    <row r="98" spans="2:6" x14ac:dyDescent="0.25">
      <c r="B98" s="13" t="s">
        <v>166</v>
      </c>
      <c r="C98" s="14" t="s">
        <v>167</v>
      </c>
      <c r="D98" s="3"/>
    </row>
    <row r="99" spans="2:6" x14ac:dyDescent="0.25">
      <c r="B99" s="105" t="s">
        <v>149</v>
      </c>
      <c r="C99" s="6" t="s">
        <v>149</v>
      </c>
    </row>
    <row r="101" spans="2:6" x14ac:dyDescent="0.25">
      <c r="B101" s="13" t="s">
        <v>168</v>
      </c>
      <c r="C101" s="14" t="s">
        <v>167</v>
      </c>
    </row>
    <row r="102" spans="2:6" x14ac:dyDescent="0.25">
      <c r="B102" s="105" t="s">
        <v>149</v>
      </c>
      <c r="C102" s="6" t="s">
        <v>149</v>
      </c>
    </row>
    <row r="104" spans="2:6" x14ac:dyDescent="0.25">
      <c r="B104" s="13" t="s">
        <v>149</v>
      </c>
      <c r="C104" s="14" t="s">
        <v>149</v>
      </c>
    </row>
    <row r="105" spans="2:6" x14ac:dyDescent="0.25">
      <c r="B105" s="105" t="s">
        <v>149</v>
      </c>
      <c r="C105" s="6" t="s">
        <v>149</v>
      </c>
    </row>
    <row r="107" spans="2:6" x14ac:dyDescent="0.25">
      <c r="B107" s="17" t="s">
        <v>169</v>
      </c>
      <c r="C107" s="14" t="s">
        <v>170</v>
      </c>
    </row>
    <row r="108" spans="2:6" x14ac:dyDescent="0.25">
      <c r="B108" s="16" t="s">
        <v>149</v>
      </c>
      <c r="C108" s="6" t="s">
        <v>149</v>
      </c>
    </row>
    <row r="110" spans="2:6" x14ac:dyDescent="0.25">
      <c r="B110" s="13" t="s">
        <v>171</v>
      </c>
      <c r="C110" s="14" t="s">
        <v>149</v>
      </c>
    </row>
    <row r="112" spans="2:6" x14ac:dyDescent="0.25">
      <c r="B112" s="13" t="s">
        <v>172</v>
      </c>
      <c r="C112" s="23">
        <v>45322</v>
      </c>
      <c r="D112" s="105"/>
      <c r="E112" s="16"/>
      <c r="F112" s="22"/>
    </row>
    <row r="113" spans="2:7" x14ac:dyDescent="0.25">
      <c r="B113" s="13" t="s">
        <v>159</v>
      </c>
      <c r="C113" s="14" t="s">
        <v>160</v>
      </c>
      <c r="D113" s="13" t="s">
        <v>161</v>
      </c>
      <c r="E113" s="17" t="s">
        <v>162</v>
      </c>
      <c r="F113" s="12" t="s">
        <v>163</v>
      </c>
      <c r="G113" s="11"/>
    </row>
    <row r="114" spans="2:7" x14ac:dyDescent="0.25">
      <c r="B114" s="20" t="s">
        <v>149</v>
      </c>
      <c r="C114" s="21" t="s">
        <v>149</v>
      </c>
      <c r="D114" s="20" t="s">
        <v>149</v>
      </c>
      <c r="E114" s="19" t="s">
        <v>149</v>
      </c>
      <c r="F114" s="18" t="s">
        <v>149</v>
      </c>
    </row>
    <row r="115" spans="2:7" x14ac:dyDescent="0.25">
      <c r="B115" s="3" t="s">
        <v>164</v>
      </c>
    </row>
    <row r="116" spans="2:7" x14ac:dyDescent="0.25">
      <c r="B116" s="3"/>
    </row>
    <row r="117" spans="2:7" x14ac:dyDescent="0.25">
      <c r="B117" s="3" t="s">
        <v>165</v>
      </c>
    </row>
    <row r="118" spans="2:7" x14ac:dyDescent="0.25">
      <c r="B118" s="13" t="s">
        <v>166</v>
      </c>
      <c r="C118" s="14" t="s">
        <v>167</v>
      </c>
      <c r="D118" s="3"/>
    </row>
    <row r="119" spans="2:7" x14ac:dyDescent="0.25">
      <c r="B119" s="105" t="s">
        <v>149</v>
      </c>
      <c r="C119" s="6" t="s">
        <v>149</v>
      </c>
    </row>
    <row r="121" spans="2:7" x14ac:dyDescent="0.25">
      <c r="B121" s="13" t="s">
        <v>168</v>
      </c>
      <c r="C121" s="14" t="s">
        <v>167</v>
      </c>
    </row>
    <row r="122" spans="2:7" x14ac:dyDescent="0.25">
      <c r="B122" s="105" t="s">
        <v>149</v>
      </c>
      <c r="C122" s="6" t="s">
        <v>149</v>
      </c>
    </row>
    <row r="124" spans="2:7" x14ac:dyDescent="0.25">
      <c r="B124" s="13" t="s">
        <v>149</v>
      </c>
      <c r="C124" s="14" t="s">
        <v>149</v>
      </c>
    </row>
    <row r="125" spans="2:7" x14ac:dyDescent="0.25">
      <c r="B125" s="105" t="s">
        <v>149</v>
      </c>
      <c r="C125" s="6" t="s">
        <v>149</v>
      </c>
    </row>
    <row r="127" spans="2:7" x14ac:dyDescent="0.25">
      <c r="B127" s="17" t="s">
        <v>169</v>
      </c>
      <c r="C127" s="14" t="s">
        <v>170</v>
      </c>
    </row>
    <row r="128" spans="2:7" x14ac:dyDescent="0.25">
      <c r="B128" s="16" t="s">
        <v>149</v>
      </c>
      <c r="C128" s="6" t="s">
        <v>149</v>
      </c>
    </row>
    <row r="130" spans="2:80" x14ac:dyDescent="0.25">
      <c r="B130" s="13" t="s">
        <v>171</v>
      </c>
      <c r="C130" s="14" t="s">
        <v>149</v>
      </c>
    </row>
    <row r="133" spans="2:80" x14ac:dyDescent="0.25">
      <c r="B133" s="3" t="s">
        <v>173</v>
      </c>
    </row>
    <row r="135" spans="2:80" x14ac:dyDescent="0.25">
      <c r="B135" s="13" t="s">
        <v>159</v>
      </c>
      <c r="C135" s="14" t="s">
        <v>174</v>
      </c>
      <c r="D135" s="13" t="s">
        <v>175</v>
      </c>
      <c r="E135" s="13" t="s">
        <v>176</v>
      </c>
      <c r="F135" s="11"/>
    </row>
    <row r="136" spans="2:80" x14ac:dyDescent="0.25">
      <c r="B136" s="105" t="s">
        <v>149</v>
      </c>
      <c r="C136" s="6" t="s">
        <v>149</v>
      </c>
      <c r="D136" s="105" t="s">
        <v>149</v>
      </c>
      <c r="E136" s="105" t="s">
        <v>149</v>
      </c>
    </row>
    <row r="139" spans="2:80" x14ac:dyDescent="0.25">
      <c r="B139" s="3" t="s">
        <v>177</v>
      </c>
      <c r="C139" s="15" t="s">
        <v>149</v>
      </c>
      <c r="D139" s="3"/>
      <c r="E139" s="3"/>
      <c r="F139" s="11"/>
      <c r="G139" s="11"/>
      <c r="H139" s="11"/>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row>
    <row r="141" spans="2:80" x14ac:dyDescent="0.25">
      <c r="B141" s="3" t="s">
        <v>178</v>
      </c>
    </row>
    <row r="143" spans="2:80" x14ac:dyDescent="0.25">
      <c r="B143" s="13" t="s">
        <v>179</v>
      </c>
      <c r="C143" s="14" t="s">
        <v>167</v>
      </c>
      <c r="D143" s="3"/>
    </row>
    <row r="144" spans="2:80" x14ac:dyDescent="0.25">
      <c r="B144" s="105" t="s">
        <v>149</v>
      </c>
      <c r="C144" s="6" t="s">
        <v>149</v>
      </c>
    </row>
    <row r="147" spans="2:80" x14ac:dyDescent="0.25">
      <c r="B147" s="13" t="s">
        <v>180</v>
      </c>
      <c r="C147" s="14" t="s">
        <v>181</v>
      </c>
      <c r="D147" s="3"/>
    </row>
    <row r="148" spans="2:80" x14ac:dyDescent="0.25">
      <c r="B148" s="105" t="s">
        <v>149</v>
      </c>
      <c r="C148" s="6" t="s">
        <v>149</v>
      </c>
    </row>
    <row r="151" spans="2:80" x14ac:dyDescent="0.25">
      <c r="B151" s="3" t="s">
        <v>182</v>
      </c>
    </row>
    <row r="154" spans="2:80" x14ac:dyDescent="0.25">
      <c r="B154" s="3" t="s">
        <v>183</v>
      </c>
    </row>
    <row r="156" spans="2:80" x14ac:dyDescent="0.25">
      <c r="B156" s="13" t="s">
        <v>159</v>
      </c>
      <c r="C156" s="14" t="s">
        <v>184</v>
      </c>
      <c r="D156" s="13" t="s">
        <v>174</v>
      </c>
      <c r="E156" s="13" t="s">
        <v>175</v>
      </c>
      <c r="F156" s="12" t="s">
        <v>176</v>
      </c>
      <c r="G156" s="11"/>
    </row>
    <row r="157" spans="2:80" x14ac:dyDescent="0.25">
      <c r="B157" s="105" t="s">
        <v>149</v>
      </c>
      <c r="C157" s="6" t="s">
        <v>149</v>
      </c>
      <c r="D157" s="105" t="s">
        <v>149</v>
      </c>
      <c r="E157" s="105" t="s">
        <v>149</v>
      </c>
      <c r="F157" s="10" t="s">
        <v>149</v>
      </c>
    </row>
    <row r="160" spans="2:80" x14ac:dyDescent="0.25">
      <c r="B160" s="3" t="s">
        <v>177</v>
      </c>
      <c r="C160" s="15" t="s">
        <v>149</v>
      </c>
      <c r="D160" s="3"/>
      <c r="E160" s="3"/>
      <c r="F160" s="11"/>
      <c r="G160" s="11"/>
      <c r="H160" s="11"/>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row>
    <row r="162" spans="2:7" x14ac:dyDescent="0.25">
      <c r="B162" s="3" t="s">
        <v>178</v>
      </c>
    </row>
    <row r="164" spans="2:7" x14ac:dyDescent="0.25">
      <c r="B164" s="13" t="s">
        <v>179</v>
      </c>
      <c r="C164" s="14" t="s">
        <v>167</v>
      </c>
      <c r="D164" s="3"/>
    </row>
    <row r="165" spans="2:7" x14ac:dyDescent="0.25">
      <c r="B165" s="105" t="s">
        <v>149</v>
      </c>
      <c r="C165" s="6" t="s">
        <v>149</v>
      </c>
    </row>
    <row r="168" spans="2:7" x14ac:dyDescent="0.25">
      <c r="B168" s="13" t="s">
        <v>180</v>
      </c>
      <c r="C168" s="14" t="s">
        <v>181</v>
      </c>
      <c r="D168" s="3"/>
    </row>
    <row r="169" spans="2:7" x14ac:dyDescent="0.25">
      <c r="B169" s="105" t="s">
        <v>149</v>
      </c>
      <c r="C169" s="6" t="s">
        <v>149</v>
      </c>
    </row>
    <row r="172" spans="2:7" x14ac:dyDescent="0.25">
      <c r="B172" s="3" t="s">
        <v>182</v>
      </c>
    </row>
    <row r="175" spans="2:7" x14ac:dyDescent="0.25">
      <c r="B175" s="3" t="s">
        <v>185</v>
      </c>
    </row>
    <row r="176" spans="2:7" x14ac:dyDescent="0.25">
      <c r="B176" s="13" t="s">
        <v>159</v>
      </c>
      <c r="C176" s="14" t="s">
        <v>186</v>
      </c>
      <c r="D176" s="13" t="s">
        <v>187</v>
      </c>
      <c r="E176" s="13" t="s">
        <v>188</v>
      </c>
      <c r="F176" s="12" t="s">
        <v>189</v>
      </c>
      <c r="G176" s="11"/>
    </row>
    <row r="177" spans="2:6" x14ac:dyDescent="0.25">
      <c r="B177" s="105" t="s">
        <v>149</v>
      </c>
      <c r="C177" s="6" t="s">
        <v>149</v>
      </c>
      <c r="D177" s="105" t="s">
        <v>149</v>
      </c>
      <c r="E177" s="105" t="s">
        <v>149</v>
      </c>
      <c r="F177" s="10" t="s">
        <v>149</v>
      </c>
    </row>
    <row r="178" spans="2:6" x14ac:dyDescent="0.25">
      <c r="B178" s="2" t="s">
        <v>190</v>
      </c>
    </row>
  </sheetData>
  <mergeCells count="10">
    <mergeCell ref="B84:E84"/>
    <mergeCell ref="B82:C82"/>
    <mergeCell ref="B1:E1"/>
    <mergeCell ref="C3:C7"/>
    <mergeCell ref="D3:D7"/>
    <mergeCell ref="B10:E10"/>
    <mergeCell ref="B11:E11"/>
    <mergeCell ref="C12:C13"/>
    <mergeCell ref="D12:D13"/>
    <mergeCell ref="E12:E13"/>
  </mergeCells>
  <hyperlinks>
    <hyperlink ref="A1" location="Index!A1" display="Index" xr:uid="{47498119-E056-441E-B864-E3FE8A25E1C4}"/>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57</vt:i4>
      </vt:variant>
      <vt:variant>
        <vt:lpstr>Named Ranges</vt:lpstr>
      </vt:variant>
      <vt:variant>
        <vt:i4>330</vt:i4>
      </vt:variant>
    </vt:vector>
  </HeadingPairs>
  <TitlesOfParts>
    <vt:vector size="387" baseType="lpstr">
      <vt:lpstr>Index</vt:lpstr>
      <vt:lpstr>Dividend History</vt:lpstr>
      <vt:lpstr>Tata Scheme Risk-o-meter</vt:lpstr>
      <vt:lpstr>TSLVETF</vt:lpstr>
      <vt:lpstr>TGLDETF</vt:lpstr>
      <vt:lpstr>TYCF</vt:lpstr>
      <vt:lpstr>TSCAPF</vt:lpstr>
      <vt:lpstr>TSLVFOF</vt:lpstr>
      <vt:lpstr>TIFSA</vt:lpstr>
      <vt:lpstr>TRSFP</vt:lpstr>
      <vt:lpstr>TRSFM</vt:lpstr>
      <vt:lpstr>TREF</vt:lpstr>
      <vt:lpstr>TQNTF</vt:lpstr>
      <vt:lpstr>TNPBETF</vt:lpstr>
      <vt:lpstr>TNMMIF</vt:lpstr>
      <vt:lpstr>TNIDETF</vt:lpstr>
      <vt:lpstr>TNIDFOF</vt:lpstr>
      <vt:lpstr>TIFNA</vt:lpstr>
      <vt:lpstr>TNETF</vt:lpstr>
      <vt:lpstr>TMULTICF</vt:lpstr>
      <vt:lpstr>TMAOF</vt:lpstr>
      <vt:lpstr>TINR</vt:lpstr>
      <vt:lpstr>TTOFE</vt:lpstr>
      <vt:lpstr>TEOF</vt:lpstr>
      <vt:lpstr>TISF</vt:lpstr>
      <vt:lpstr>TIPHF</vt:lpstr>
      <vt:lpstr>TICF</vt:lpstr>
      <vt:lpstr>TEGF</vt:lpstr>
      <vt:lpstr>THOF</vt:lpstr>
      <vt:lpstr>TGLDFOF</vt:lpstr>
      <vt:lpstr>TFEF</vt:lpstr>
      <vt:lpstr>TMCAPF</vt:lpstr>
      <vt:lpstr>TCS</vt:lpstr>
      <vt:lpstr>TMIF</vt:lpstr>
      <vt:lpstr>TEQPEF</vt:lpstr>
      <vt:lpstr>TTSF96</vt:lpstr>
      <vt:lpstr>TDIVYF</vt:lpstr>
      <vt:lpstr>TDIF</vt:lpstr>
      <vt:lpstr>TBCF</vt:lpstr>
      <vt:lpstr>TBFSF</vt:lpstr>
      <vt:lpstr>TBAF</vt:lpstr>
      <vt:lpstr>TAF</vt:lpstr>
      <vt:lpstr>TFRSTF</vt:lpstr>
      <vt:lpstr>TUSTF</vt:lpstr>
      <vt:lpstr>TFF</vt:lpstr>
      <vt:lpstr>TSTBF</vt:lpstr>
      <vt:lpstr>TRSFC</vt:lpstr>
      <vt:lpstr>TOF</vt:lpstr>
      <vt:lpstr>TNSIFDEC27</vt:lpstr>
      <vt:lpstr>TNGIF1229</vt:lpstr>
      <vt:lpstr>TNGIF1226</vt:lpstr>
      <vt:lpstr>TLF</vt:lpstr>
      <vt:lpstr>TGSFR</vt:lpstr>
      <vt:lpstr>TFRF</vt:lpstr>
      <vt:lpstr>TCIGIF0426</vt:lpstr>
      <vt:lpstr>TCORPBF</vt:lpstr>
      <vt:lpstr>TBPSUF</vt:lpstr>
      <vt:lpstr>Index!Main_Sheet</vt:lpstr>
      <vt:lpstr>TAF</vt:lpstr>
      <vt:lpstr>TAF!TAF_Debt_Related</vt:lpstr>
      <vt:lpstr>TAF!TAF_EQ</vt:lpstr>
      <vt:lpstr>TAF!TAF_EQ_Related</vt:lpstr>
      <vt:lpstr>TAF!TAF_MM</vt:lpstr>
      <vt:lpstr>TAF!TAF_Mutual_F_Units</vt:lpstr>
      <vt:lpstr>TAF!TAFNAV</vt:lpstr>
      <vt:lpstr>TBAF</vt:lpstr>
      <vt:lpstr>TBAF!TBAF_Debt_Related</vt:lpstr>
      <vt:lpstr>TBAF!TBAF_EQ</vt:lpstr>
      <vt:lpstr>TBAF!TBAF_EQ_FU_Related</vt:lpstr>
      <vt:lpstr>TBAF!TBAF_EQ_Related</vt:lpstr>
      <vt:lpstr>TBAF!TBAF_GOV_SEC</vt:lpstr>
      <vt:lpstr>TBAF!TBAF_MM</vt:lpstr>
      <vt:lpstr>TBAF!TBAF_Mutual_F_Units</vt:lpstr>
      <vt:lpstr>TBAF!TBAFNAV</vt:lpstr>
      <vt:lpstr>TBCF</vt:lpstr>
      <vt:lpstr>TBCF!TBCF_EQ</vt:lpstr>
      <vt:lpstr>TBCF!TBCF_Mutual_F_Units</vt:lpstr>
      <vt:lpstr>TBCF!TBCFNAV</vt:lpstr>
      <vt:lpstr>TBFSF</vt:lpstr>
      <vt:lpstr>TBFSF!TBFSF_EQ</vt:lpstr>
      <vt:lpstr>TBFSF!TBFSF_EQ_Related</vt:lpstr>
      <vt:lpstr>TBFSF!TBFSFNAV</vt:lpstr>
      <vt:lpstr>TBPSUF!TBPSUF</vt:lpstr>
      <vt:lpstr>TBPSUF!TBPSUF_Aif_cat</vt:lpstr>
      <vt:lpstr>TBPSUF!TBPSUF_Debt_Related</vt:lpstr>
      <vt:lpstr>TBPSUF!TBPSUF_GOV_SEC</vt:lpstr>
      <vt:lpstr>TBPSUF!TBPSUFNAV</vt:lpstr>
      <vt:lpstr>TBPSUF!TCIGIF0426</vt:lpstr>
      <vt:lpstr>TCIGIF0426!TCIGIF0426</vt:lpstr>
      <vt:lpstr>TCORPBF!TCIGIF0426</vt:lpstr>
      <vt:lpstr>TCIGIF0426!TCIGIF0426_GOV_SEC</vt:lpstr>
      <vt:lpstr>TCIGIF0426!TCIGIF0426NAV</vt:lpstr>
      <vt:lpstr>TBPSUF!TCORPBF</vt:lpstr>
      <vt:lpstr>TCORPBF!TCORPBF</vt:lpstr>
      <vt:lpstr>TCORPBF!TCORPBF_Aif_cat</vt:lpstr>
      <vt:lpstr>TCORPBF!TCORPBF_Debt_Related</vt:lpstr>
      <vt:lpstr>TCORPBF!TCORPBF_GOV_SEC</vt:lpstr>
      <vt:lpstr>TCORPBF!TCORPBFNAV</vt:lpstr>
      <vt:lpstr>TCS</vt:lpstr>
      <vt:lpstr>TCS!TCS_EQ</vt:lpstr>
      <vt:lpstr>TCS!TCSNAV</vt:lpstr>
      <vt:lpstr>TDIF</vt:lpstr>
      <vt:lpstr>TDIF!TDIF_EQ</vt:lpstr>
      <vt:lpstr>TDIF!TDIFNAV</vt:lpstr>
      <vt:lpstr>TDIVYF</vt:lpstr>
      <vt:lpstr>TDIVYF!TDIVYF_Debt_Related</vt:lpstr>
      <vt:lpstr>TDIVYF!TDIVYF_EQ</vt:lpstr>
      <vt:lpstr>TDIVYF!TDIVYF_Mutual_F_Units</vt:lpstr>
      <vt:lpstr>TDIVYF!TDIVYFNAV</vt:lpstr>
      <vt:lpstr>TEGF</vt:lpstr>
      <vt:lpstr>TEGF!TEGF_Debt_Related</vt:lpstr>
      <vt:lpstr>TEGF!TEGF_EQ</vt:lpstr>
      <vt:lpstr>TEGF!TEGF_GOV_SEC</vt:lpstr>
      <vt:lpstr>TEGF!TEGFNAV</vt:lpstr>
      <vt:lpstr>TEOF</vt:lpstr>
      <vt:lpstr>TEOF!TEOF_EQ</vt:lpstr>
      <vt:lpstr>TEOF!TEOFNAV</vt:lpstr>
      <vt:lpstr>TEQPEF</vt:lpstr>
      <vt:lpstr>TEQPEF!TEQPEF_EQ</vt:lpstr>
      <vt:lpstr>TEQPEF!TEQPEFNAV</vt:lpstr>
      <vt:lpstr>TFEF</vt:lpstr>
      <vt:lpstr>TFEF!TFEF_EQ</vt:lpstr>
      <vt:lpstr>TFEF!TFEFNAV</vt:lpstr>
      <vt:lpstr>TBPSUF!TFF</vt:lpstr>
      <vt:lpstr>TCIGIF0426!TFF</vt:lpstr>
      <vt:lpstr>TCORPBF!TFF</vt:lpstr>
      <vt:lpstr>TFF!TFF</vt:lpstr>
      <vt:lpstr>TFRF!TFF</vt:lpstr>
      <vt:lpstr>TGSFR!TFF</vt:lpstr>
      <vt:lpstr>TLF!TFF</vt:lpstr>
      <vt:lpstr>TNGIF1226!TFF</vt:lpstr>
      <vt:lpstr>TNGIF1229!TFF</vt:lpstr>
      <vt:lpstr>TNSIFDEC27!TFF</vt:lpstr>
      <vt:lpstr>TOF!TFF</vt:lpstr>
      <vt:lpstr>TRSFC!TFF</vt:lpstr>
      <vt:lpstr>TSTBF!TFF</vt:lpstr>
      <vt:lpstr>TFF!TFF_Aif_cat</vt:lpstr>
      <vt:lpstr>TFF!TFF_Debt_Related</vt:lpstr>
      <vt:lpstr>TFF!TFF_GOV_SEC</vt:lpstr>
      <vt:lpstr>TFF!TFF_MM</vt:lpstr>
      <vt:lpstr>TFF!TFFNAV</vt:lpstr>
      <vt:lpstr>TBPSUF!TFRF</vt:lpstr>
      <vt:lpstr>TCIGIF0426!TFRF</vt:lpstr>
      <vt:lpstr>TCORPBF!TFRF</vt:lpstr>
      <vt:lpstr>TFRF!TFRF</vt:lpstr>
      <vt:lpstr>TFRF!TFRF_Aif_cat</vt:lpstr>
      <vt:lpstr>TFRF!TFRF_Debt_Related</vt:lpstr>
      <vt:lpstr>TFRF!TFRF_GOV_SEC</vt:lpstr>
      <vt:lpstr>TFRF!TFRFNAV</vt:lpstr>
      <vt:lpstr>TBPSUF!TFRSTF</vt:lpstr>
      <vt:lpstr>TCIGIF0426!TFRSTF</vt:lpstr>
      <vt:lpstr>TCORPBF!TFRSTF</vt:lpstr>
      <vt:lpstr>TFF!TFRSTF</vt:lpstr>
      <vt:lpstr>TFRF!TFRSTF</vt:lpstr>
      <vt:lpstr>TFRSTF!TFRSTF</vt:lpstr>
      <vt:lpstr>TGSFR!TFRSTF</vt:lpstr>
      <vt:lpstr>TLF!TFRSTF</vt:lpstr>
      <vt:lpstr>TNGIF1226!TFRSTF</vt:lpstr>
      <vt:lpstr>TNGIF1229!TFRSTF</vt:lpstr>
      <vt:lpstr>TNSIFDEC27!TFRSTF</vt:lpstr>
      <vt:lpstr>TOF!TFRSTF</vt:lpstr>
      <vt:lpstr>TRSFC!TFRSTF</vt:lpstr>
      <vt:lpstr>TSTBF!TFRSTF</vt:lpstr>
      <vt:lpstr>TUSTF!TFRSTF</vt:lpstr>
      <vt:lpstr>TFRSTF!TFRSTF_Aif_cat</vt:lpstr>
      <vt:lpstr>TFRSTF!TFRSTF_Debt_Related</vt:lpstr>
      <vt:lpstr>TFRSTF!TFRSTF_GOV_SEC</vt:lpstr>
      <vt:lpstr>TFRSTF!TFRSTF_MM</vt:lpstr>
      <vt:lpstr>TFRSTF!TFRSTFNAV</vt:lpstr>
      <vt:lpstr>TGLDETF</vt:lpstr>
      <vt:lpstr>TGLDETF!TGLDETF_EQ</vt:lpstr>
      <vt:lpstr>TGLDETF!TGLDETFNAV</vt:lpstr>
      <vt:lpstr>TGLDFOF</vt:lpstr>
      <vt:lpstr>TGLDFOF!TGLDFOF_EQ</vt:lpstr>
      <vt:lpstr>TGLDFOF!TGLDFOFNAV</vt:lpstr>
      <vt:lpstr>TBPSUF!TGSFR</vt:lpstr>
      <vt:lpstr>TCIGIF0426!TGSFR</vt:lpstr>
      <vt:lpstr>TCORPBF!TGSFR</vt:lpstr>
      <vt:lpstr>TFRF!TGSFR</vt:lpstr>
      <vt:lpstr>TGSFR!TGSFR</vt:lpstr>
      <vt:lpstr>TGSFR!TGSFR_GOV_SEC</vt:lpstr>
      <vt:lpstr>TGSFR!TGSFR_MM</vt:lpstr>
      <vt:lpstr>TGSFR!TGSFRNAV</vt:lpstr>
      <vt:lpstr>THOF</vt:lpstr>
      <vt:lpstr>THOF!THOF_EQ</vt:lpstr>
      <vt:lpstr>THOF!THOFNAV</vt:lpstr>
      <vt:lpstr>TICF</vt:lpstr>
      <vt:lpstr>TICF!TICF_Debt_Related</vt:lpstr>
      <vt:lpstr>TICF!TICF_EQ</vt:lpstr>
      <vt:lpstr>TICF!TICFNAV</vt:lpstr>
      <vt:lpstr>TIFNA</vt:lpstr>
      <vt:lpstr>TIFNA!TIFNA_Debt_Related</vt:lpstr>
      <vt:lpstr>TIFNA!TIFNA_EQ</vt:lpstr>
      <vt:lpstr>TIFNA!TIFNANAV</vt:lpstr>
      <vt:lpstr>TIFSA</vt:lpstr>
      <vt:lpstr>TIFSA!TIFSA_EQ</vt:lpstr>
      <vt:lpstr>TIFSA!TIFSANAV</vt:lpstr>
      <vt:lpstr>TINR</vt:lpstr>
      <vt:lpstr>TINR!TINR_EQ</vt:lpstr>
      <vt:lpstr>TINR!TINRNAV</vt:lpstr>
      <vt:lpstr>TIPHF</vt:lpstr>
      <vt:lpstr>TIPHF!TIPHF_EQ</vt:lpstr>
      <vt:lpstr>TIPHF!TIPHFNAV</vt:lpstr>
      <vt:lpstr>TISF</vt:lpstr>
      <vt:lpstr>TISF!TISF_EQ</vt:lpstr>
      <vt:lpstr>TISF!TISF_EQ_FU_Related</vt:lpstr>
      <vt:lpstr>TISF!TISFNAV</vt:lpstr>
      <vt:lpstr>TBPSUF!TLF</vt:lpstr>
      <vt:lpstr>TCIGIF0426!TLF</vt:lpstr>
      <vt:lpstr>TCORPBF!TLF</vt:lpstr>
      <vt:lpstr>TFRF!TLF</vt:lpstr>
      <vt:lpstr>TGSFR!TLF</vt:lpstr>
      <vt:lpstr>TLF!TLF</vt:lpstr>
      <vt:lpstr>TLF!TLF_Aif_cat</vt:lpstr>
      <vt:lpstr>TLF!TLF_GOV_SEC</vt:lpstr>
      <vt:lpstr>TLF!TLF_MM</vt:lpstr>
      <vt:lpstr>TLF!TLFNAV</vt:lpstr>
      <vt:lpstr>TMAOF</vt:lpstr>
      <vt:lpstr>TMAOF!TMAOF_Debt_Related</vt:lpstr>
      <vt:lpstr>TMAOF!TMAOF_EQ</vt:lpstr>
      <vt:lpstr>TMAOF!TMAOF_EQ_Related</vt:lpstr>
      <vt:lpstr>TMAOF!TMAOF_GOV_SEC</vt:lpstr>
      <vt:lpstr>TMAOF!TMAOF_Mutual_F_Units</vt:lpstr>
      <vt:lpstr>TMAOF!TMAOFNAV</vt:lpstr>
      <vt:lpstr>TMCAPF</vt:lpstr>
      <vt:lpstr>TMCAPF!TMCAPF_EQ</vt:lpstr>
      <vt:lpstr>TMCAPF!TMCAPF_EQ_FU_Related</vt:lpstr>
      <vt:lpstr>TMCAPF!TMCAPF_EQ_Related</vt:lpstr>
      <vt:lpstr>TMCAPF!TMCAPFNAV</vt:lpstr>
      <vt:lpstr>TMIF</vt:lpstr>
      <vt:lpstr>TMIF!TMIF_Debt_Related</vt:lpstr>
      <vt:lpstr>TMIF!TMIF_EQ</vt:lpstr>
      <vt:lpstr>TMIF!TMIF_EQ_Related</vt:lpstr>
      <vt:lpstr>TMIF!TMIF_GOV_SEC</vt:lpstr>
      <vt:lpstr>TMIF!TMIF_Mutual_F_Units</vt:lpstr>
      <vt:lpstr>TMIF!TMIFNAV</vt:lpstr>
      <vt:lpstr>TMULTICF</vt:lpstr>
      <vt:lpstr>TMULTICF!TMULTICF_EQ</vt:lpstr>
      <vt:lpstr>TMULTICF!TMULTICF_EQ_FU_Related</vt:lpstr>
      <vt:lpstr>TMULTICF!TMULTICF_EQ_Related</vt:lpstr>
      <vt:lpstr>TMULTICF!TMULTICFNAV</vt:lpstr>
      <vt:lpstr>TNETF</vt:lpstr>
      <vt:lpstr>TNETF!TNETF_Debt_Related</vt:lpstr>
      <vt:lpstr>TNETF!TNETF_EQ</vt:lpstr>
      <vt:lpstr>TNETF!TNETFNAV</vt:lpstr>
      <vt:lpstr>TBPSUF!TNGIF1226</vt:lpstr>
      <vt:lpstr>TCIGIF0426!TNGIF1226</vt:lpstr>
      <vt:lpstr>TCORPBF!TNGIF1226</vt:lpstr>
      <vt:lpstr>TFRF!TNGIF1226</vt:lpstr>
      <vt:lpstr>TGSFR!TNGIF1226</vt:lpstr>
      <vt:lpstr>TLF!TNGIF1226</vt:lpstr>
      <vt:lpstr>TNGIF1226!TNGIF1226</vt:lpstr>
      <vt:lpstr>TNGIF1226!TNGIF1226_GOV_SEC</vt:lpstr>
      <vt:lpstr>TNGIF1226!TNGIF1226NAV</vt:lpstr>
      <vt:lpstr>TBPSUF!TNGIF1229</vt:lpstr>
      <vt:lpstr>TCIGIF0426!TNGIF1229</vt:lpstr>
      <vt:lpstr>TCORPBF!TNGIF1229</vt:lpstr>
      <vt:lpstr>TFRF!TNGIF1229</vt:lpstr>
      <vt:lpstr>TGSFR!TNGIF1229</vt:lpstr>
      <vt:lpstr>TLF!TNGIF1229</vt:lpstr>
      <vt:lpstr>TNGIF1226!TNGIF1229</vt:lpstr>
      <vt:lpstr>TNGIF1229!TNGIF1229</vt:lpstr>
      <vt:lpstr>TNGIF1229!TNGIF1229_GOV_SEC</vt:lpstr>
      <vt:lpstr>TNGIF1229!TNGIF1229NAV</vt:lpstr>
      <vt:lpstr>TNIDETF</vt:lpstr>
      <vt:lpstr>TNIDETF!TNIDETF_EQ</vt:lpstr>
      <vt:lpstr>TNIDETF!TNIDETFNAV</vt:lpstr>
      <vt:lpstr>TNIDFOF</vt:lpstr>
      <vt:lpstr>TNIDFOF!TNIDFOF_Mutual_F_Units</vt:lpstr>
      <vt:lpstr>TNIDFOF!TNIDFOFNAV</vt:lpstr>
      <vt:lpstr>TNMMIF</vt:lpstr>
      <vt:lpstr>TNMMIF!TNMMIF_EQ</vt:lpstr>
      <vt:lpstr>TNMMIF!TNMMIFNAV</vt:lpstr>
      <vt:lpstr>TNPBETF</vt:lpstr>
      <vt:lpstr>TNPBETF!TNPBETF_EQ</vt:lpstr>
      <vt:lpstr>TNPBETF!TNPBETFNAV</vt:lpstr>
      <vt:lpstr>TBPSUF!TNSIFDEC27</vt:lpstr>
      <vt:lpstr>TCIGIF0426!TNSIFDEC27</vt:lpstr>
      <vt:lpstr>TCORPBF!TNSIFDEC27</vt:lpstr>
      <vt:lpstr>TFRF!TNSIFDEC27</vt:lpstr>
      <vt:lpstr>TGSFR!TNSIFDEC27</vt:lpstr>
      <vt:lpstr>TLF!TNSIFDEC27</vt:lpstr>
      <vt:lpstr>TNGIF1226!TNSIFDEC27</vt:lpstr>
      <vt:lpstr>TNGIF1229!TNSIFDEC27</vt:lpstr>
      <vt:lpstr>TNSIFDEC27!TNSIFDEC27</vt:lpstr>
      <vt:lpstr>TNSIFDEC27!TNSIFDEC27_Debt_Related</vt:lpstr>
      <vt:lpstr>TNSIFDEC27!TNSIFDEC27_GOV_SEC</vt:lpstr>
      <vt:lpstr>TNSIFDEC27!TNSIFDEC27NAV</vt:lpstr>
      <vt:lpstr>TBPSUF!TOF</vt:lpstr>
      <vt:lpstr>TCIGIF0426!TOF</vt:lpstr>
      <vt:lpstr>TCORPBF!TOF</vt:lpstr>
      <vt:lpstr>TFRF!TOF</vt:lpstr>
      <vt:lpstr>TGSFR!TOF</vt:lpstr>
      <vt:lpstr>TLF!TOF</vt:lpstr>
      <vt:lpstr>TNGIF1226!TOF</vt:lpstr>
      <vt:lpstr>TNGIF1229!TOF</vt:lpstr>
      <vt:lpstr>TNSIFDEC27!TOF</vt:lpstr>
      <vt:lpstr>TOF!TOF</vt:lpstr>
      <vt:lpstr>TOF!TOF_MM</vt:lpstr>
      <vt:lpstr>TOF!TOFNAV</vt:lpstr>
      <vt:lpstr>TQNTF</vt:lpstr>
      <vt:lpstr>TQNTF!TQNTF_Debt_Related</vt:lpstr>
      <vt:lpstr>TQNTF!TQNTF_EQ</vt:lpstr>
      <vt:lpstr>TQNTF!TQNTFNAV</vt:lpstr>
      <vt:lpstr>TREF</vt:lpstr>
      <vt:lpstr>TREF!TREF_EQ</vt:lpstr>
      <vt:lpstr>TREF!TREFNAV</vt:lpstr>
      <vt:lpstr>TBPSUF!TRSFC</vt:lpstr>
      <vt:lpstr>TCIGIF0426!TRSFC</vt:lpstr>
      <vt:lpstr>TCORPBF!TRSFC</vt:lpstr>
      <vt:lpstr>TFRF!TRSFC</vt:lpstr>
      <vt:lpstr>TGSFR!TRSFC</vt:lpstr>
      <vt:lpstr>TLF!TRSFC</vt:lpstr>
      <vt:lpstr>TNGIF1226!TRSFC</vt:lpstr>
      <vt:lpstr>TNGIF1229!TRSFC</vt:lpstr>
      <vt:lpstr>TNSIFDEC27!TRSFC</vt:lpstr>
      <vt:lpstr>TOF!TRSFC</vt:lpstr>
      <vt:lpstr>TRSFC!TRSFC</vt:lpstr>
      <vt:lpstr>TRSFC!TRSFC_Debt_Related</vt:lpstr>
      <vt:lpstr>TRSFC!TRSFC_EQ</vt:lpstr>
      <vt:lpstr>TRSFC!TRSFC_GOV_SEC</vt:lpstr>
      <vt:lpstr>TRSFC!TRSFCNAV</vt:lpstr>
      <vt:lpstr>TRSFM</vt:lpstr>
      <vt:lpstr>TRSFM!TRSFM_Debt_Related</vt:lpstr>
      <vt:lpstr>TRSFM!TRSFM_EQ</vt:lpstr>
      <vt:lpstr>TRSFM!TRSFM_GOV_SEC</vt:lpstr>
      <vt:lpstr>TRSFM!TRSFMNAV</vt:lpstr>
      <vt:lpstr>TRSFP</vt:lpstr>
      <vt:lpstr>TRSFP!TRSFP_EQ</vt:lpstr>
      <vt:lpstr>TRSFP!TRSFPNAV</vt:lpstr>
      <vt:lpstr>TSCAPF</vt:lpstr>
      <vt:lpstr>TSCAPF!TSCAPF_EQ</vt:lpstr>
      <vt:lpstr>TSCAPF!TSCAPF_EQ_FU_Related</vt:lpstr>
      <vt:lpstr>TSCAPF!TSCAPFNAV</vt:lpstr>
      <vt:lpstr>TSLVETF</vt:lpstr>
      <vt:lpstr>TSLVETF!TSLVETF_EQ</vt:lpstr>
      <vt:lpstr>TSLVETF!TSLVETFNAV</vt:lpstr>
      <vt:lpstr>TSLVFOF</vt:lpstr>
      <vt:lpstr>TSLVFOF!TSLVFOF_EQ</vt:lpstr>
      <vt:lpstr>TSLVFOF!TSLVFOFNAV</vt:lpstr>
      <vt:lpstr>TBPSUF!TSTBF</vt:lpstr>
      <vt:lpstr>TCIGIF0426!TSTBF</vt:lpstr>
      <vt:lpstr>TCORPBF!TSTBF</vt:lpstr>
      <vt:lpstr>TFRF!TSTBF</vt:lpstr>
      <vt:lpstr>TGSFR!TSTBF</vt:lpstr>
      <vt:lpstr>TLF!TSTBF</vt:lpstr>
      <vt:lpstr>TNGIF1226!TSTBF</vt:lpstr>
      <vt:lpstr>TNGIF1229!TSTBF</vt:lpstr>
      <vt:lpstr>TNSIFDEC27!TSTBF</vt:lpstr>
      <vt:lpstr>TOF!TSTBF</vt:lpstr>
      <vt:lpstr>TRSFC!TSTBF</vt:lpstr>
      <vt:lpstr>TSTBF!TSTBF</vt:lpstr>
      <vt:lpstr>TSTBF!TSTBF_Aif_cat</vt:lpstr>
      <vt:lpstr>TSTBF!TSTBF_Debt_Related</vt:lpstr>
      <vt:lpstr>TSTBF!TSTBF_GOV_SEC</vt:lpstr>
      <vt:lpstr>TSTBF!TSTBF_MM</vt:lpstr>
      <vt:lpstr>TSTBF!TSTBF_Mutual_F_Units</vt:lpstr>
      <vt:lpstr>TSTBF!TSTBFNAV</vt:lpstr>
      <vt:lpstr>TTOFE</vt:lpstr>
      <vt:lpstr>TTOFE!TTOFE_EQ</vt:lpstr>
      <vt:lpstr>TTOFE!TTOFENAV</vt:lpstr>
      <vt:lpstr>TTSF96</vt:lpstr>
      <vt:lpstr>TTSF96!TTSF96_EQ</vt:lpstr>
      <vt:lpstr>TTSF96!TTSF96NAV</vt:lpstr>
      <vt:lpstr>TBPSUF!TUSTF</vt:lpstr>
      <vt:lpstr>TCIGIF0426!TUSTF</vt:lpstr>
      <vt:lpstr>TCORPBF!TUSTF</vt:lpstr>
      <vt:lpstr>TFF!TUSTF</vt:lpstr>
      <vt:lpstr>TFRF!TUSTF</vt:lpstr>
      <vt:lpstr>TGSFR!TUSTF</vt:lpstr>
      <vt:lpstr>TLF!TUSTF</vt:lpstr>
      <vt:lpstr>TNGIF1226!TUSTF</vt:lpstr>
      <vt:lpstr>TNGIF1229!TUSTF</vt:lpstr>
      <vt:lpstr>TNSIFDEC27!TUSTF</vt:lpstr>
      <vt:lpstr>TOF!TUSTF</vt:lpstr>
      <vt:lpstr>TRSFC!TUSTF</vt:lpstr>
      <vt:lpstr>TSTBF!TUSTF</vt:lpstr>
      <vt:lpstr>TUSTF!TUSTF</vt:lpstr>
      <vt:lpstr>TUSTF!TUSTF_Aif_cat</vt:lpstr>
      <vt:lpstr>TUSTF!TUSTF_Debt_Related</vt:lpstr>
      <vt:lpstr>TUSTF!TUSTF_GOV_SEC</vt:lpstr>
      <vt:lpstr>TUSTF!TUSTF_MM</vt:lpstr>
      <vt:lpstr>TUSTF!TUSTFNAV</vt:lpstr>
      <vt:lpstr>TYCF</vt:lpstr>
      <vt:lpstr>TYCF!TYCF_EQ</vt:lpstr>
      <vt:lpstr>TYCF!TYCF_EQ_FU_Related</vt:lpstr>
      <vt:lpstr>TYCF!TYCFNAV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Ponlinga Raja</dc:creator>
  <cp:lastModifiedBy>Manisha Sawant</cp:lastModifiedBy>
  <dcterms:created xsi:type="dcterms:W3CDTF">2024-02-05T08:52:51Z</dcterms:created>
  <dcterms:modified xsi:type="dcterms:W3CDTF">2024-02-11T08:01:33Z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992d650-9f13-46a3-b8fc-6df5be32bb6b_Enabled">
    <vt:lpwstr>true</vt:lpwstr>
  </property>
  <property fmtid="{D5CDD505-2E9C-101B-9397-08002B2CF9AE}" pid="3" name="MSIP_Label_4992d650-9f13-46a3-b8fc-6df5be32bb6b_SetDate">
    <vt:lpwstr>2024-02-09T03:31:09Z</vt:lpwstr>
  </property>
  <property fmtid="{D5CDD505-2E9C-101B-9397-08002B2CF9AE}" pid="4" name="MSIP_Label_4992d650-9f13-46a3-b8fc-6df5be32bb6b_Method">
    <vt:lpwstr>Privileged</vt:lpwstr>
  </property>
  <property fmtid="{D5CDD505-2E9C-101B-9397-08002B2CF9AE}" pid="5" name="MSIP_Label_4992d650-9f13-46a3-b8fc-6df5be32bb6b_Name">
    <vt:lpwstr>Public</vt:lpwstr>
  </property>
  <property fmtid="{D5CDD505-2E9C-101B-9397-08002B2CF9AE}" pid="6" name="MSIP_Label_4992d650-9f13-46a3-b8fc-6df5be32bb6b_SiteId">
    <vt:lpwstr>0c4669bc-3858-4b9c-8f39-1b8858daf382</vt:lpwstr>
  </property>
  <property fmtid="{D5CDD505-2E9C-101B-9397-08002B2CF9AE}" pid="7" name="MSIP_Label_4992d650-9f13-46a3-b8fc-6df5be32bb6b_ActionId">
    <vt:lpwstr>53a2bc95-b244-4ae7-b214-01486377d52f</vt:lpwstr>
  </property>
  <property fmtid="{D5CDD505-2E9C-101B-9397-08002B2CF9AE}" pid="8" name="MSIP_Label_4992d650-9f13-46a3-b8fc-6df5be32bb6b_ContentBits">
    <vt:lpwstr>0</vt:lpwstr>
  </property>
</Properties>
</file>