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9.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2.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13.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14.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5.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16.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7.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8.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9.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20.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21.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22.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3.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4.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5.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6.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7.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28.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9.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0.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1.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2.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3.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4.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5.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6.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7.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38.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9.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0.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41.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2.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3.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4.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45.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6.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7.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8.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9.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50.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51.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2.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3.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4.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5.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drawings/drawing56.xml" ContentType="application/vnd.openxmlformats-officedocument.drawing+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drawings/drawing57.xml" ContentType="application/vnd.openxmlformats-officedocument.drawing+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58.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59.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0.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drawings/drawing61.xml" ContentType="application/vnd.openxmlformats-officedocument.drawing+xml"/>
  <Override PartName="/xl/queryTables/queryTable181.xml" ContentType="application/vnd.openxmlformats-officedocument.spreadsheetml.queryTable+xml"/>
  <Override PartName="/xl/queryTables/queryTable182.xml" ContentType="application/vnd.openxmlformats-officedocument.spreadsheetml.queryTable+xml"/>
  <Override PartName="/xl/queryTables/queryTable183.xml" ContentType="application/vnd.openxmlformats-officedocument.spreadsheetml.queryTable+xml"/>
  <Override PartName="/xl/queryTables/queryTable184.xml" ContentType="application/vnd.openxmlformats-officedocument.spreadsheetml.queryTable+xml"/>
  <Override PartName="/xl/queryTables/queryTable18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Product\General\Z - Fact Sheet\2024-2025\April 24\Data From Raja\Monthly Portfolio\"/>
    </mc:Choice>
  </mc:AlternateContent>
  <xr:revisionPtr revIDLastSave="0" documentId="13_ncr:1_{F997F095-A2BA-4529-AF46-45D30EB16CDC}" xr6:coauthVersionLast="47" xr6:coauthVersionMax="47" xr10:uidLastSave="{00000000-0000-0000-0000-000000000000}"/>
  <bookViews>
    <workbookView xWindow="-120" yWindow="-120" windowWidth="29040" windowHeight="15840" tabRatio="942" xr2:uid="{50F84F26-2E7A-479A-8403-518ED41C600B}"/>
  </bookViews>
  <sheets>
    <sheet name="Index" sheetId="1" r:id="rId1"/>
    <sheet name="Dividend History" sheetId="65" r:id="rId2"/>
    <sheet name="Tata Scheme Risk-o-meter" sheetId="64" r:id="rId3"/>
    <sheet name="TSLVFOF" sheetId="2" r:id="rId4"/>
    <sheet name="TGLDFOF" sheetId="3" r:id="rId5"/>
    <sheet name="TSLVETF" sheetId="5" r:id="rId6"/>
    <sheet name="TGLDETF" sheetId="6" r:id="rId7"/>
    <sheet name="TYCF" sheetId="7" r:id="rId8"/>
    <sheet name="TSCAPF" sheetId="8" r:id="rId9"/>
    <sheet name="TIFSA" sheetId="9" r:id="rId10"/>
    <sheet name="TRSFP" sheetId="10" r:id="rId11"/>
    <sheet name="TRSFM" sheetId="11" r:id="rId12"/>
    <sheet name="TREF" sheetId="12" r:id="rId13"/>
    <sheet name="TQNTF" sheetId="13" r:id="rId14"/>
    <sheet name="TNMIIF" sheetId="14" r:id="rId15"/>
    <sheet name="TNMIMIF" sheetId="15" r:id="rId16"/>
    <sheet name="TNRIF" sheetId="16" r:id="rId17"/>
    <sheet name="TNPBETF" sheetId="17" r:id="rId18"/>
    <sheet name="TNMSHIF" sheetId="18" r:id="rId19"/>
    <sheet name="TNMMIF" sheetId="19" r:id="rId20"/>
    <sheet name="TNIDETF" sheetId="20" r:id="rId21"/>
    <sheet name="TNIDFOF" sheetId="21" r:id="rId22"/>
    <sheet name="TNFSIF" sheetId="22" r:id="rId23"/>
    <sheet name="TNAIF" sheetId="23" r:id="rId24"/>
    <sheet name="TIFNA" sheetId="24" r:id="rId25"/>
    <sheet name="TNETF" sheetId="25" r:id="rId26"/>
    <sheet name="TMULTICF" sheetId="26" r:id="rId27"/>
    <sheet name="TMAOF" sheetId="27" r:id="rId28"/>
    <sheet name="TINR" sheetId="28" r:id="rId29"/>
    <sheet name="TTOFE" sheetId="29" r:id="rId30"/>
    <sheet name="TEOF" sheetId="30" r:id="rId31"/>
    <sheet name="TISF" sheetId="31" r:id="rId32"/>
    <sheet name="TIPHF" sheetId="32" r:id="rId33"/>
    <sheet name="TICF" sheetId="33" r:id="rId34"/>
    <sheet name="TEGF" sheetId="34" r:id="rId35"/>
    <sheet name="THOF" sheetId="35" r:id="rId36"/>
    <sheet name="TFEF" sheetId="36" r:id="rId37"/>
    <sheet name="TMCAPF" sheetId="37" r:id="rId38"/>
    <sheet name="TCS" sheetId="38" r:id="rId39"/>
    <sheet name="TMIF" sheetId="39" r:id="rId40"/>
    <sheet name="TEQPEF" sheetId="40" r:id="rId41"/>
    <sheet name="TTSF96" sheetId="41" r:id="rId42"/>
    <sheet name="TDIVYF" sheetId="42" r:id="rId43"/>
    <sheet name="TDIF" sheetId="43" r:id="rId44"/>
    <sheet name="TBCF" sheetId="44" r:id="rId45"/>
    <sheet name="TBFSF" sheetId="45" r:id="rId46"/>
    <sheet name="TBAF" sheetId="46" r:id="rId47"/>
    <sheet name="TAF" sheetId="47" r:id="rId48"/>
    <sheet name="TFRSTF" sheetId="66" r:id="rId49"/>
    <sheet name="TFM61A" sheetId="67" r:id="rId50"/>
    <sheet name="TUSTF" sheetId="68" r:id="rId51"/>
    <sheet name="TFF" sheetId="69" r:id="rId52"/>
    <sheet name="TSTBF" sheetId="70" r:id="rId53"/>
    <sheet name="TRSFC" sheetId="71" r:id="rId54"/>
    <sheet name="TOF" sheetId="72" r:id="rId55"/>
    <sheet name="TNSIFDEC27" sheetId="73" r:id="rId56"/>
    <sheet name="TNGIF1229" sheetId="74" r:id="rId57"/>
    <sheet name="TNGIF1226" sheetId="75" r:id="rId58"/>
    <sheet name="TLF" sheetId="76" r:id="rId59"/>
    <sheet name="TGSFR" sheetId="77" r:id="rId60"/>
    <sheet name="TFRF" sheetId="78" r:id="rId61"/>
    <sheet name="TCIGIF0426" sheetId="79" r:id="rId62"/>
    <sheet name="TCORPBF" sheetId="80" r:id="rId63"/>
    <sheet name="TBPSUF" sheetId="81" r:id="rId64"/>
  </sheets>
  <definedNames>
    <definedName name="_xlnm._FilterDatabase" localSheetId="0" hidden="1">Index!$A$2:$C$63</definedName>
    <definedName name="_xlnm._FilterDatabase" localSheetId="27" hidden="1">TMAOF!$A$14:$CB$162</definedName>
    <definedName name="_IEF1">#REF!</definedName>
    <definedName name="_IEF2">#REF!</definedName>
    <definedName name="AAA">#REF!</definedName>
    <definedName name="h">#REF!</definedName>
    <definedName name="IEF">#REF!</definedName>
    <definedName name="Main_Sheet" localSheetId="0">Index!$A$2:$C$63</definedName>
    <definedName name="raja">#REF!</definedName>
    <definedName name="TAF" localSheetId="63">#REF!</definedName>
    <definedName name="TAF" localSheetId="61">#REF!</definedName>
    <definedName name="TAF" localSheetId="62">#REF!</definedName>
    <definedName name="TAF" localSheetId="51">#REF!</definedName>
    <definedName name="TAF" localSheetId="49">#REF!</definedName>
    <definedName name="TAF" localSheetId="60">#REF!</definedName>
    <definedName name="TAF" localSheetId="48">#REF!</definedName>
    <definedName name="TAF" localSheetId="59">#REF!</definedName>
    <definedName name="TAF" localSheetId="58">#REF!</definedName>
    <definedName name="TAF" localSheetId="57">#REF!</definedName>
    <definedName name="TAF" localSheetId="56">#REF!</definedName>
    <definedName name="TAF" localSheetId="55">#REF!</definedName>
    <definedName name="TAF" localSheetId="54">#REF!</definedName>
    <definedName name="TAF" localSheetId="53">#REF!</definedName>
    <definedName name="TAF" localSheetId="52">#REF!</definedName>
    <definedName name="TAF" localSheetId="50">#REF!</definedName>
    <definedName name="TAF">TAF!$B$1</definedName>
    <definedName name="TAF_Debt_Related" localSheetId="47">TAF!$B$313:$H$324</definedName>
    <definedName name="TAF_EQ" localSheetId="47">TAF!$B$12:$I$158</definedName>
    <definedName name="TAF_EQ_Related" localSheetId="47">TAF!$B$159:$I$306</definedName>
    <definedName name="TAF_MM" localSheetId="47">TAF!$B$326:$H$336</definedName>
    <definedName name="TAF_Mutual_F_Units" localSheetId="47">TAF!$B$308:$H$311</definedName>
    <definedName name="TAFNAV" localSheetId="47">TAF!$B$350:$B$357</definedName>
    <definedName name="TBAF" localSheetId="63">#REF!</definedName>
    <definedName name="TBAF" localSheetId="61">#REF!</definedName>
    <definedName name="TBAF" localSheetId="62">#REF!</definedName>
    <definedName name="TBAF" localSheetId="51">#REF!</definedName>
    <definedName name="TBAF" localSheetId="49">#REF!</definedName>
    <definedName name="TBAF" localSheetId="60">#REF!</definedName>
    <definedName name="TBAF" localSheetId="48">#REF!</definedName>
    <definedName name="TBAF" localSheetId="59">#REF!</definedName>
    <definedName name="TBAF" localSheetId="58">#REF!</definedName>
    <definedName name="TBAF" localSheetId="57">#REF!</definedName>
    <definedName name="TBAF" localSheetId="56">#REF!</definedName>
    <definedName name="TBAF" localSheetId="55">#REF!</definedName>
    <definedName name="TBAF" localSheetId="54">#REF!</definedName>
    <definedName name="TBAF" localSheetId="53">#REF!</definedName>
    <definedName name="TBAF" localSheetId="52">#REF!</definedName>
    <definedName name="TBAF" localSheetId="50">#REF!</definedName>
    <definedName name="TBAF">TBAF!$B$1</definedName>
    <definedName name="TBAF_Debt_Related" localSheetId="46">TBAF!$B$149:$H$197</definedName>
    <definedName name="TBAF_EQ" localSheetId="46">TBAF!$B$12:$I$75</definedName>
    <definedName name="TBAF_EQ_FU_Related" localSheetId="46">TBAF!$B$115:$I$117</definedName>
    <definedName name="TBAF_EQ_Related" localSheetId="46">TBAF!$B$76:$I$114</definedName>
    <definedName name="TBAF_GOV_SEC" localSheetId="46">TBAF!$B$122:$H$147</definedName>
    <definedName name="TBAF_MM" localSheetId="46">TBAF!$B$199:$H$202</definedName>
    <definedName name="TBAF_Mutual_F_Units" localSheetId="46">TBAF!$B$119:$H$120</definedName>
    <definedName name="TBAFNAV" localSheetId="46">TBAF!$B$216:$B$223</definedName>
    <definedName name="TBCF" localSheetId="63">#REF!</definedName>
    <definedName name="TBCF" localSheetId="61">#REF!</definedName>
    <definedName name="TBCF" localSheetId="62">#REF!</definedName>
    <definedName name="TBCF" localSheetId="51">#REF!</definedName>
    <definedName name="TBCF" localSheetId="49">#REF!</definedName>
    <definedName name="TBCF" localSheetId="60">#REF!</definedName>
    <definedName name="TBCF" localSheetId="48">#REF!</definedName>
    <definedName name="TBCF" localSheetId="59">#REF!</definedName>
    <definedName name="TBCF" localSheetId="58">#REF!</definedName>
    <definedName name="TBCF" localSheetId="57">#REF!</definedName>
    <definedName name="TBCF" localSheetId="56">#REF!</definedName>
    <definedName name="TBCF" localSheetId="55">#REF!</definedName>
    <definedName name="TBCF" localSheetId="54">#REF!</definedName>
    <definedName name="TBCF" localSheetId="53">#REF!</definedName>
    <definedName name="TBCF" localSheetId="52">#REF!</definedName>
    <definedName name="TBCF" localSheetId="50">#REF!</definedName>
    <definedName name="TBCF">TBCF!$B$1</definedName>
    <definedName name="TBCF_EQ" localSheetId="44">TBCF!$B$12:$I$81</definedName>
    <definedName name="TBCF_Mutual_F_Units" localSheetId="44">TBCF!$B$83:$H$84</definedName>
    <definedName name="TBCFNAV" localSheetId="44">TBCF!$B$96:$B$103</definedName>
    <definedName name="TBFSF" localSheetId="63">#REF!</definedName>
    <definedName name="TBFSF" localSheetId="61">#REF!</definedName>
    <definedName name="TBFSF" localSheetId="62">#REF!</definedName>
    <definedName name="TBFSF" localSheetId="51">#REF!</definedName>
    <definedName name="TBFSF" localSheetId="49">#REF!</definedName>
    <definedName name="TBFSF" localSheetId="60">#REF!</definedName>
    <definedName name="TBFSF" localSheetId="48">#REF!</definedName>
    <definedName name="TBFSF" localSheetId="59">#REF!</definedName>
    <definedName name="TBFSF" localSheetId="58">#REF!</definedName>
    <definedName name="TBFSF" localSheetId="57">#REF!</definedName>
    <definedName name="TBFSF" localSheetId="56">#REF!</definedName>
    <definedName name="TBFSF" localSheetId="55">#REF!</definedName>
    <definedName name="TBFSF" localSheetId="54">#REF!</definedName>
    <definedName name="TBFSF" localSheetId="53">#REF!</definedName>
    <definedName name="TBFSF" localSheetId="52">#REF!</definedName>
    <definedName name="TBFSF" localSheetId="50">#REF!</definedName>
    <definedName name="TBFSF">TBFSF!$B$1</definedName>
    <definedName name="TBFSF_EQ" localSheetId="45">TBFSF!$B$12:$I$48</definedName>
    <definedName name="TBFSFNAV" localSheetId="45">TBFSF!$B$60:$B$67</definedName>
    <definedName name="TBPSUF" localSheetId="63">TBPSUF!$B$1</definedName>
    <definedName name="TBPSUF">#REF!</definedName>
    <definedName name="TBPSUF_Aif_cat" localSheetId="63">TBPSUF!$B$43:$H$44</definedName>
    <definedName name="TBPSUF_Debt_Related" localSheetId="63">TBPSUF!$B$32:$H$38</definedName>
    <definedName name="TBPSUF_GOV_SEC" localSheetId="63">TBPSUF!$B$22:$H$30</definedName>
    <definedName name="TBPSUF_MM" localSheetId="63">TBPSUF!$B$40:$H$41</definedName>
    <definedName name="TBPSUFNAV" localSheetId="63">TBPSUF!$B$58:$B$65</definedName>
    <definedName name="TCF" localSheetId="63">#REF!</definedName>
    <definedName name="TCF" localSheetId="61">#REF!</definedName>
    <definedName name="TCF" localSheetId="62">#REF!</definedName>
    <definedName name="TCF" localSheetId="51">#REF!</definedName>
    <definedName name="TCF" localSheetId="49">#REF!</definedName>
    <definedName name="TCF" localSheetId="60">#REF!</definedName>
    <definedName name="TCF" localSheetId="48">#REF!</definedName>
    <definedName name="TCF" localSheetId="59">#REF!</definedName>
    <definedName name="TCF" localSheetId="58">#REF!</definedName>
    <definedName name="TCF" localSheetId="57">#REF!</definedName>
    <definedName name="TCF" localSheetId="56">#REF!</definedName>
    <definedName name="TCF" localSheetId="55">#REF!</definedName>
    <definedName name="TCF" localSheetId="54">#REF!</definedName>
    <definedName name="TCF" localSheetId="53">#REF!</definedName>
    <definedName name="TCF" localSheetId="52">#REF!</definedName>
    <definedName name="TCF" localSheetId="50">#REF!</definedName>
    <definedName name="TCF">#REF!</definedName>
    <definedName name="TCF_EQDetails" localSheetId="63">#REF!</definedName>
    <definedName name="TCF_EQDetails" localSheetId="61">#REF!</definedName>
    <definedName name="TCF_EQDetails" localSheetId="62">#REF!</definedName>
    <definedName name="TCF_EQDetails" localSheetId="51">#REF!</definedName>
    <definedName name="TCF_EQDetails" localSheetId="49">#REF!</definedName>
    <definedName name="TCF_EQDetails" localSheetId="60">#REF!</definedName>
    <definedName name="TCF_EQDetails" localSheetId="48">#REF!</definedName>
    <definedName name="TCF_EQDetails" localSheetId="59">#REF!</definedName>
    <definedName name="TCF_EQDetails" localSheetId="58">#REF!</definedName>
    <definedName name="TCF_EQDetails" localSheetId="57">#REF!</definedName>
    <definedName name="TCF_EQDetails" localSheetId="56">#REF!</definedName>
    <definedName name="TCF_EQDetails" localSheetId="55">#REF!</definedName>
    <definedName name="TCF_EQDetails" localSheetId="54">#REF!</definedName>
    <definedName name="TCF_EQDetails" localSheetId="53">#REF!</definedName>
    <definedName name="TCF_EQDetails" localSheetId="52">#REF!</definedName>
    <definedName name="TCF_EQDetails" localSheetId="50">#REF!</definedName>
    <definedName name="TCF_EQDetails">#REF!</definedName>
    <definedName name="TCIGIF0426" localSheetId="63">TCIGIF0426!$B$1</definedName>
    <definedName name="TCIGIF0426" localSheetId="61">TCIGIF0426!$B$1</definedName>
    <definedName name="TCIGIF0426" localSheetId="62">TCIGIF0426!$B$1</definedName>
    <definedName name="TCIGIF0426">#REF!</definedName>
    <definedName name="TCIGIF0426_GOV_SEC" localSheetId="61">TCIGIF0426!$B$22:$H$30</definedName>
    <definedName name="TCIGIF0426NAV" localSheetId="61">TCIGIF0426!$B$44:$B$51</definedName>
    <definedName name="TCORPBF" localSheetId="63">TCORPBF!$B$1</definedName>
    <definedName name="TCORPBF" localSheetId="62">TCORPBF!$B$1</definedName>
    <definedName name="TCORPBF">#REF!</definedName>
    <definedName name="TCORPBF_Aif_cat" localSheetId="62">TCORPBF!$B$90:$H$91</definedName>
    <definedName name="TCORPBF_Debt_Related" localSheetId="62">TCORPBF!$B$48:$H$88</definedName>
    <definedName name="TCORPBF_GOV_SEC" localSheetId="62">TCORPBF!$B$22:$H$46</definedName>
    <definedName name="TCORPBFNAV" localSheetId="62">TCORPBF!$B$106:$B$121</definedName>
    <definedName name="TCPF1" localSheetId="63">#REF!</definedName>
    <definedName name="TCPF1" localSheetId="61">#REF!</definedName>
    <definedName name="TCPF1" localSheetId="62">#REF!</definedName>
    <definedName name="TCPF1" localSheetId="51">#REF!</definedName>
    <definedName name="TCPF1" localSheetId="49">#REF!</definedName>
    <definedName name="TCPF1" localSheetId="60">#REF!</definedName>
    <definedName name="TCPF1" localSheetId="48">#REF!</definedName>
    <definedName name="TCPF1" localSheetId="59">#REF!</definedName>
    <definedName name="TCPF1" localSheetId="58">#REF!</definedName>
    <definedName name="TCPF1" localSheetId="57">#REF!</definedName>
    <definedName name="TCPF1" localSheetId="56">#REF!</definedName>
    <definedName name="TCPF1" localSheetId="55">#REF!</definedName>
    <definedName name="TCPF1" localSheetId="54">#REF!</definedName>
    <definedName name="TCPF1" localSheetId="53">#REF!</definedName>
    <definedName name="TCPF1" localSheetId="52">#REF!</definedName>
    <definedName name="TCPF1" localSheetId="50">#REF!</definedName>
    <definedName name="TCPF1">#REF!</definedName>
    <definedName name="TCPF2" localSheetId="63">#REF!</definedName>
    <definedName name="TCPF2" localSheetId="61">#REF!</definedName>
    <definedName name="TCPF2" localSheetId="62">#REF!</definedName>
    <definedName name="TCPF2" localSheetId="51">#REF!</definedName>
    <definedName name="TCPF2" localSheetId="49">#REF!</definedName>
    <definedName name="TCPF2" localSheetId="60">#REF!</definedName>
    <definedName name="TCPF2" localSheetId="48">#REF!</definedName>
    <definedName name="TCPF2" localSheetId="59">#REF!</definedName>
    <definedName name="TCPF2" localSheetId="58">#REF!</definedName>
    <definedName name="TCPF2" localSheetId="57">#REF!</definedName>
    <definedName name="TCPF2" localSheetId="56">#REF!</definedName>
    <definedName name="TCPF2" localSheetId="55">#REF!</definedName>
    <definedName name="TCPF2" localSheetId="54">#REF!</definedName>
    <definedName name="TCPF2" localSheetId="53">#REF!</definedName>
    <definedName name="TCPF2" localSheetId="52">#REF!</definedName>
    <definedName name="TCPF2" localSheetId="50">#REF!</definedName>
    <definedName name="TCPF2">#REF!</definedName>
    <definedName name="TCS" localSheetId="63">#REF!</definedName>
    <definedName name="TCS" localSheetId="61">#REF!</definedName>
    <definedName name="TCS" localSheetId="62">#REF!</definedName>
    <definedName name="TCS" localSheetId="51">#REF!</definedName>
    <definedName name="TCS" localSheetId="49">#REF!</definedName>
    <definedName name="TCS" localSheetId="60">#REF!</definedName>
    <definedName name="TCS" localSheetId="48">#REF!</definedName>
    <definedName name="TCS" localSheetId="59">#REF!</definedName>
    <definedName name="TCS" localSheetId="58">#REF!</definedName>
    <definedName name="TCS" localSheetId="57">#REF!</definedName>
    <definedName name="TCS" localSheetId="56">#REF!</definedName>
    <definedName name="TCS" localSheetId="55">#REF!</definedName>
    <definedName name="TCS" localSheetId="54">#REF!</definedName>
    <definedName name="TCS" localSheetId="53">#REF!</definedName>
    <definedName name="TCS" localSheetId="52">#REF!</definedName>
    <definedName name="TCS" localSheetId="50">#REF!</definedName>
    <definedName name="TCS">TCS!$B$1</definedName>
    <definedName name="TCS_EQ" localSheetId="38">TCS!$B$12:$I$74</definedName>
    <definedName name="TCSNAV" localSheetId="38">TCS!$B$85:$B$92</definedName>
    <definedName name="TDAF2A" localSheetId="63">#REF!</definedName>
    <definedName name="TDAF2A" localSheetId="61">#REF!</definedName>
    <definedName name="TDAF2A" localSheetId="62">#REF!</definedName>
    <definedName name="TDAF2A" localSheetId="51">#REF!</definedName>
    <definedName name="TDAF2A" localSheetId="49">#REF!</definedName>
    <definedName name="TDAF2A" localSheetId="60">#REF!</definedName>
    <definedName name="TDAF2A" localSheetId="48">#REF!</definedName>
    <definedName name="TDAF2A" localSheetId="59">#REF!</definedName>
    <definedName name="TDAF2A" localSheetId="58">#REF!</definedName>
    <definedName name="TDAF2A" localSheetId="57">#REF!</definedName>
    <definedName name="TDAF2A" localSheetId="56">#REF!</definedName>
    <definedName name="TDAF2A" localSheetId="55">#REF!</definedName>
    <definedName name="TDAF2A" localSheetId="54">#REF!</definedName>
    <definedName name="TDAF2A" localSheetId="53">#REF!</definedName>
    <definedName name="TDAF2A" localSheetId="52">#REF!</definedName>
    <definedName name="TDAF2A" localSheetId="50">#REF!</definedName>
    <definedName name="TDAF2A">#REF!</definedName>
    <definedName name="TDAF2B" localSheetId="63">#REF!</definedName>
    <definedName name="TDAF2B" localSheetId="61">#REF!</definedName>
    <definedName name="TDAF2B" localSheetId="62">#REF!</definedName>
    <definedName name="TDAF2B" localSheetId="51">#REF!</definedName>
    <definedName name="TDAF2B" localSheetId="49">#REF!</definedName>
    <definedName name="TDAF2B" localSheetId="60">#REF!</definedName>
    <definedName name="TDAF2B" localSheetId="48">#REF!</definedName>
    <definedName name="TDAF2B" localSheetId="59">#REF!</definedName>
    <definedName name="TDAF2B" localSheetId="58">#REF!</definedName>
    <definedName name="TDAF2B" localSheetId="57">#REF!</definedName>
    <definedName name="TDAF2B" localSheetId="56">#REF!</definedName>
    <definedName name="TDAF2B" localSheetId="55">#REF!</definedName>
    <definedName name="TDAF2B" localSheetId="54">#REF!</definedName>
    <definedName name="TDAF2B" localSheetId="53">#REF!</definedName>
    <definedName name="TDAF2B" localSheetId="52">#REF!</definedName>
    <definedName name="TDAF2B" localSheetId="50">#REF!</definedName>
    <definedName name="TDAF2B">#REF!</definedName>
    <definedName name="TDAF2C" localSheetId="63">#REF!</definedName>
    <definedName name="TDAF2C" localSheetId="61">#REF!</definedName>
    <definedName name="TDAF2C" localSheetId="62">#REF!</definedName>
    <definedName name="TDAF2C" localSheetId="51">#REF!</definedName>
    <definedName name="TDAF2C" localSheetId="49">#REF!</definedName>
    <definedName name="TDAF2C" localSheetId="60">#REF!</definedName>
    <definedName name="TDAF2C" localSheetId="48">#REF!</definedName>
    <definedName name="TDAF2C" localSheetId="59">#REF!</definedName>
    <definedName name="TDAF2C" localSheetId="58">#REF!</definedName>
    <definedName name="TDAF2C" localSheetId="57">#REF!</definedName>
    <definedName name="TDAF2C" localSheetId="56">#REF!</definedName>
    <definedName name="TDAF2C" localSheetId="55">#REF!</definedName>
    <definedName name="TDAF2C" localSheetId="54">#REF!</definedName>
    <definedName name="TDAF2C" localSheetId="53">#REF!</definedName>
    <definedName name="TDAF2C" localSheetId="52">#REF!</definedName>
    <definedName name="TDAF2C" localSheetId="50">#REF!</definedName>
    <definedName name="TDAF2C">#REF!</definedName>
    <definedName name="TDAF3A">#REF!</definedName>
    <definedName name="TDAFA">#REF!</definedName>
    <definedName name="TDAFB">#REF!</definedName>
    <definedName name="TDAFC">#REF!</definedName>
    <definedName name="TDBF">#REF!</definedName>
    <definedName name="TDIF" localSheetId="63">#REF!</definedName>
    <definedName name="TDIF" localSheetId="61">#REF!</definedName>
    <definedName name="TDIF" localSheetId="62">#REF!</definedName>
    <definedName name="TDIF" localSheetId="51">#REF!</definedName>
    <definedName name="TDIF" localSheetId="49">#REF!</definedName>
    <definedName name="TDIF" localSheetId="60">#REF!</definedName>
    <definedName name="TDIF" localSheetId="48">#REF!</definedName>
    <definedName name="TDIF" localSheetId="59">#REF!</definedName>
    <definedName name="TDIF" localSheetId="58">#REF!</definedName>
    <definedName name="TDIF" localSheetId="57">#REF!</definedName>
    <definedName name="TDIF" localSheetId="56">#REF!</definedName>
    <definedName name="TDIF" localSheetId="55">#REF!</definedName>
    <definedName name="TDIF" localSheetId="54">#REF!</definedName>
    <definedName name="TDIF" localSheetId="53">#REF!</definedName>
    <definedName name="TDIF" localSheetId="52">#REF!</definedName>
    <definedName name="TDIF" localSheetId="50">#REF!</definedName>
    <definedName name="TDIF">TDIF!$B$1</definedName>
    <definedName name="TDIF_EQ" localSheetId="43">TDIF!$B$12:$I$46</definedName>
    <definedName name="TDIFNAV" localSheetId="43">TDIF!$B$58:$B$65</definedName>
    <definedName name="TDIVYF" localSheetId="63">#REF!</definedName>
    <definedName name="TDIVYF" localSheetId="61">#REF!</definedName>
    <definedName name="TDIVYF" localSheetId="62">#REF!</definedName>
    <definedName name="TDIVYF" localSheetId="51">#REF!</definedName>
    <definedName name="TDIVYF" localSheetId="49">#REF!</definedName>
    <definedName name="TDIVYF" localSheetId="60">#REF!</definedName>
    <definedName name="TDIVYF" localSheetId="48">#REF!</definedName>
    <definedName name="TDIVYF" localSheetId="59">#REF!</definedName>
    <definedName name="TDIVYF" localSheetId="58">#REF!</definedName>
    <definedName name="TDIVYF" localSheetId="57">#REF!</definedName>
    <definedName name="TDIVYF" localSheetId="56">#REF!</definedName>
    <definedName name="TDIVYF" localSheetId="55">#REF!</definedName>
    <definedName name="TDIVYF" localSheetId="54">#REF!</definedName>
    <definedName name="TDIVYF" localSheetId="53">#REF!</definedName>
    <definedName name="TDIVYF" localSheetId="52">#REF!</definedName>
    <definedName name="TDIVYF" localSheetId="50">#REF!</definedName>
    <definedName name="TDIVYF">TDIVYF!$B$1</definedName>
    <definedName name="TDIVYF_Debt_Related" localSheetId="42">TDIVYF!$B$80:$H$84</definedName>
    <definedName name="TDIVYF_EQ" localSheetId="42">TDIVYF!$B$12:$I$75</definedName>
    <definedName name="TDIVYF_Mutual_F_Units" localSheetId="42">TDIVYF!$B$77:$H$78</definedName>
    <definedName name="TDIVYFNAV" localSheetId="42">TDIVYF!$B$96:$B$103</definedName>
    <definedName name="TDYF" localSheetId="63">#REF!</definedName>
    <definedName name="TDYF" localSheetId="61">#REF!</definedName>
    <definedName name="TDYF" localSheetId="62">#REF!</definedName>
    <definedName name="TDYF" localSheetId="51">#REF!</definedName>
    <definedName name="TDYF" localSheetId="49">#REF!</definedName>
    <definedName name="TDYF" localSheetId="60">#REF!</definedName>
    <definedName name="TDYF" localSheetId="48">#REF!</definedName>
    <definedName name="TDYF" localSheetId="59">#REF!</definedName>
    <definedName name="TDYF" localSheetId="58">#REF!</definedName>
    <definedName name="TDYF" localSheetId="57">#REF!</definedName>
    <definedName name="TDYF" localSheetId="56">#REF!</definedName>
    <definedName name="TDYF" localSheetId="55">#REF!</definedName>
    <definedName name="TDYF" localSheetId="54">#REF!</definedName>
    <definedName name="TDYF" localSheetId="53">#REF!</definedName>
    <definedName name="TDYF" localSheetId="52">#REF!</definedName>
    <definedName name="TDYF" localSheetId="50">#REF!</definedName>
    <definedName name="TDYF">#REF!</definedName>
    <definedName name="TEGF" localSheetId="63">#REF!</definedName>
    <definedName name="TEGF" localSheetId="61">#REF!</definedName>
    <definedName name="TEGF" localSheetId="62">#REF!</definedName>
    <definedName name="TEGF" localSheetId="51">#REF!</definedName>
    <definedName name="TEGF" localSheetId="49">#REF!</definedName>
    <definedName name="TEGF" localSheetId="60">#REF!</definedName>
    <definedName name="TEGF" localSheetId="48">#REF!</definedName>
    <definedName name="TEGF" localSheetId="59">#REF!</definedName>
    <definedName name="TEGF" localSheetId="58">#REF!</definedName>
    <definedName name="TEGF" localSheetId="57">#REF!</definedName>
    <definedName name="TEGF" localSheetId="56">#REF!</definedName>
    <definedName name="TEGF" localSheetId="55">#REF!</definedName>
    <definedName name="TEGF" localSheetId="54">#REF!</definedName>
    <definedName name="TEGF" localSheetId="53">#REF!</definedName>
    <definedName name="TEGF" localSheetId="52">#REF!</definedName>
    <definedName name="TEGF" localSheetId="50">#REF!</definedName>
    <definedName name="TEGF">TEGF!$B$1</definedName>
    <definedName name="TEGF_Debt_Related" localSheetId="34">TEGF!$B$93:$H$109</definedName>
    <definedName name="TEGF_EQ" localSheetId="34">TEGF!$B$12:$I$55</definedName>
    <definedName name="TEGF_GOV_SEC" localSheetId="34">TEGF!$B$57:$H$91</definedName>
    <definedName name="TEGFNAV" localSheetId="34">TEGF!$B$121:$B$132</definedName>
    <definedName name="TEMF" localSheetId="63">#REF!</definedName>
    <definedName name="TEMF" localSheetId="61">#REF!</definedName>
    <definedName name="TEMF" localSheetId="62">#REF!</definedName>
    <definedName name="TEMF" localSheetId="51">#REF!</definedName>
    <definedName name="TEMF" localSheetId="49">#REF!</definedName>
    <definedName name="TEMF" localSheetId="60">#REF!</definedName>
    <definedName name="TEMF" localSheetId="48">#REF!</definedName>
    <definedName name="TEMF" localSheetId="59">#REF!</definedName>
    <definedName name="TEMF" localSheetId="58">#REF!</definedName>
    <definedName name="TEMF" localSheetId="57">#REF!</definedName>
    <definedName name="TEMF" localSheetId="56">#REF!</definedName>
    <definedName name="TEMF" localSheetId="55">#REF!</definedName>
    <definedName name="TEMF" localSheetId="54">#REF!</definedName>
    <definedName name="TEMF" localSheetId="53">#REF!</definedName>
    <definedName name="TEMF" localSheetId="52">#REF!</definedName>
    <definedName name="TEMF" localSheetId="50">#REF!</definedName>
    <definedName name="TEMF">#REF!</definedName>
    <definedName name="TEOF" localSheetId="63">#REF!</definedName>
    <definedName name="TEOF" localSheetId="61">#REF!</definedName>
    <definedName name="TEOF" localSheetId="62">#REF!</definedName>
    <definedName name="TEOF" localSheetId="51">#REF!</definedName>
    <definedName name="TEOF" localSheetId="49">#REF!</definedName>
    <definedName name="TEOF" localSheetId="60">#REF!</definedName>
    <definedName name="TEOF" localSheetId="48">#REF!</definedName>
    <definedName name="TEOF" localSheetId="59">#REF!</definedName>
    <definedName name="TEOF" localSheetId="58">#REF!</definedName>
    <definedName name="TEOF" localSheetId="57">#REF!</definedName>
    <definedName name="TEOF" localSheetId="56">#REF!</definedName>
    <definedName name="TEOF" localSheetId="55">#REF!</definedName>
    <definedName name="TEOF" localSheetId="54">#REF!</definedName>
    <definedName name="TEOF" localSheetId="53">#REF!</definedName>
    <definedName name="TEOF" localSheetId="52">#REF!</definedName>
    <definedName name="TEOF" localSheetId="50">#REF!</definedName>
    <definedName name="TEOF">TEOF!$B$1</definedName>
    <definedName name="TEOF_EQ" localSheetId="30">TEOF!$B$12:$I$64</definedName>
    <definedName name="TEOFNAV" localSheetId="30">TEOF!$B$76:$B$83</definedName>
    <definedName name="TEQPEF" localSheetId="63">#REF!</definedName>
    <definedName name="TEQPEF" localSheetId="61">#REF!</definedName>
    <definedName name="TEQPEF" localSheetId="62">#REF!</definedName>
    <definedName name="TEQPEF" localSheetId="51">#REF!</definedName>
    <definedName name="TEQPEF" localSheetId="49">#REF!</definedName>
    <definedName name="TEQPEF" localSheetId="60">#REF!</definedName>
    <definedName name="TEQPEF" localSheetId="48">#REF!</definedName>
    <definedName name="TEQPEF" localSheetId="59">#REF!</definedName>
    <definedName name="TEQPEF" localSheetId="58">#REF!</definedName>
    <definedName name="TEQPEF" localSheetId="57">#REF!</definedName>
    <definedName name="TEQPEF" localSheetId="56">#REF!</definedName>
    <definedName name="TEQPEF" localSheetId="55">#REF!</definedName>
    <definedName name="TEQPEF" localSheetId="54">#REF!</definedName>
    <definedName name="TEQPEF" localSheetId="53">#REF!</definedName>
    <definedName name="TEQPEF" localSheetId="52">#REF!</definedName>
    <definedName name="TEQPEF" localSheetId="50">#REF!</definedName>
    <definedName name="TEQPEF">TEQPEF!$B$1</definedName>
    <definedName name="TEQPEF_EQ" localSheetId="40">TEQPEF!$B$12:$I$57</definedName>
    <definedName name="TEQPEFNAV" localSheetId="40">TEQPEF!$B$69:$B$80</definedName>
    <definedName name="TFEF" localSheetId="63">#REF!</definedName>
    <definedName name="TFEF" localSheetId="61">#REF!</definedName>
    <definedName name="TFEF" localSheetId="62">#REF!</definedName>
    <definedName name="TFEF" localSheetId="51">#REF!</definedName>
    <definedName name="TFEF" localSheetId="49">#REF!</definedName>
    <definedName name="TFEF" localSheetId="60">#REF!</definedName>
    <definedName name="TFEF" localSheetId="48">#REF!</definedName>
    <definedName name="TFEF" localSheetId="59">#REF!</definedName>
    <definedName name="TFEF" localSheetId="58">#REF!</definedName>
    <definedName name="TFEF" localSheetId="57">#REF!</definedName>
    <definedName name="TFEF" localSheetId="56">#REF!</definedName>
    <definedName name="TFEF" localSheetId="55">#REF!</definedName>
    <definedName name="TFEF" localSheetId="54">#REF!</definedName>
    <definedName name="TFEF" localSheetId="53">#REF!</definedName>
    <definedName name="TFEF" localSheetId="52">#REF!</definedName>
    <definedName name="TFEF" localSheetId="50">#REF!</definedName>
    <definedName name="TFEF">TFEF!$B$1</definedName>
    <definedName name="TFEF_EQ" localSheetId="36">TFEF!$B$12:$I$44</definedName>
    <definedName name="TFEFNAV" localSheetId="36">TFEF!$B$56:$B$63</definedName>
    <definedName name="TFF" localSheetId="63">TFF!$B$1</definedName>
    <definedName name="TFF" localSheetId="61">TFF!$B$1</definedName>
    <definedName name="TFF" localSheetId="62">TFF!$B$1</definedName>
    <definedName name="TFF" localSheetId="51">TFF!$B$1</definedName>
    <definedName name="TFF" localSheetId="60">TFF!$B$1</definedName>
    <definedName name="TFF" localSheetId="59">TFF!$B$1</definedName>
    <definedName name="TFF" localSheetId="58">TFF!$B$1</definedName>
    <definedName name="TFF" localSheetId="57">TFF!$B$1</definedName>
    <definedName name="TFF" localSheetId="56">TFF!$B$1</definedName>
    <definedName name="TFF" localSheetId="55">TFF!$B$1</definedName>
    <definedName name="TFF" localSheetId="54">TFF!$B$1</definedName>
    <definedName name="TFF" localSheetId="53">TFF!$B$1</definedName>
    <definedName name="TFF" localSheetId="52">TFF!$B$1</definedName>
    <definedName name="TFF">#REF!</definedName>
    <definedName name="TFF_Aif_cat" localSheetId="51">TFF!$B$103:$H$104</definedName>
    <definedName name="TFF_Debt_Related" localSheetId="51">TFF!$B$43:$H$82</definedName>
    <definedName name="TFF_GOV_SEC" localSheetId="51">TFF!$B$22:$H$41</definedName>
    <definedName name="TFF_MM" localSheetId="51">TFF!$B$84:$H$101</definedName>
    <definedName name="TFFNAV" localSheetId="51">TFF!$B$118:$B$133</definedName>
    <definedName name="TFFSP1" localSheetId="63">#REF!</definedName>
    <definedName name="TFFSP1" localSheetId="61">#REF!</definedName>
    <definedName name="TFFSP1" localSheetId="62">#REF!</definedName>
    <definedName name="TFFSP1" localSheetId="51">#REF!</definedName>
    <definedName name="TFFSP1" localSheetId="49">#REF!</definedName>
    <definedName name="TFFSP1" localSheetId="60">#REF!</definedName>
    <definedName name="TFFSP1" localSheetId="48">#REF!</definedName>
    <definedName name="TFFSP1" localSheetId="59">#REF!</definedName>
    <definedName name="TFFSP1" localSheetId="58">#REF!</definedName>
    <definedName name="TFFSP1" localSheetId="57">#REF!</definedName>
    <definedName name="TFFSP1" localSheetId="56">#REF!</definedName>
    <definedName name="TFFSP1" localSheetId="55">#REF!</definedName>
    <definedName name="TFFSP1" localSheetId="54">#REF!</definedName>
    <definedName name="TFFSP1" localSheetId="53">#REF!</definedName>
    <definedName name="TFFSP1" localSheetId="52">#REF!</definedName>
    <definedName name="TFFSP1" localSheetId="50">#REF!</definedName>
    <definedName name="TFFSP1">#REF!</definedName>
    <definedName name="TFHA20" localSheetId="63">#REF!</definedName>
    <definedName name="TFHA20" localSheetId="61">#REF!</definedName>
    <definedName name="TFHA20" localSheetId="62">#REF!</definedName>
    <definedName name="TFHA20" localSheetId="51">#REF!</definedName>
    <definedName name="TFHA20" localSheetId="49">#REF!</definedName>
    <definedName name="TFHA20" localSheetId="60">#REF!</definedName>
    <definedName name="TFHA20" localSheetId="48">#REF!</definedName>
    <definedName name="TFHA20" localSheetId="59">#REF!</definedName>
    <definedName name="TFHA20" localSheetId="58">#REF!</definedName>
    <definedName name="TFHA20" localSheetId="57">#REF!</definedName>
    <definedName name="TFHA20" localSheetId="56">#REF!</definedName>
    <definedName name="TFHA20" localSheetId="55">#REF!</definedName>
    <definedName name="TFHA20" localSheetId="54">#REF!</definedName>
    <definedName name="TFHA20" localSheetId="53">#REF!</definedName>
    <definedName name="TFHA20" localSheetId="52">#REF!</definedName>
    <definedName name="TFHA20" localSheetId="50">#REF!</definedName>
    <definedName name="TFHA20">#REF!</definedName>
    <definedName name="TFHA32" localSheetId="63">#REF!</definedName>
    <definedName name="TFHA32" localSheetId="61">#REF!</definedName>
    <definedName name="TFHA32" localSheetId="62">#REF!</definedName>
    <definedName name="TFHA32" localSheetId="51">#REF!</definedName>
    <definedName name="TFHA32" localSheetId="49">#REF!</definedName>
    <definedName name="TFHA32" localSheetId="60">#REF!</definedName>
    <definedName name="TFHA32" localSheetId="48">#REF!</definedName>
    <definedName name="TFHA32" localSheetId="59">#REF!</definedName>
    <definedName name="TFHA32" localSheetId="58">#REF!</definedName>
    <definedName name="TFHA32" localSheetId="57">#REF!</definedName>
    <definedName name="TFHA32" localSheetId="56">#REF!</definedName>
    <definedName name="TFHA32" localSheetId="55">#REF!</definedName>
    <definedName name="TFHA32" localSheetId="54">#REF!</definedName>
    <definedName name="TFHA32" localSheetId="53">#REF!</definedName>
    <definedName name="TFHA32" localSheetId="52">#REF!</definedName>
    <definedName name="TFHA32" localSheetId="5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 localSheetId="63">TFM61A!$B$1</definedName>
    <definedName name="TFM61A" localSheetId="61">TFM61A!$B$1</definedName>
    <definedName name="TFM61A" localSheetId="62">TFM61A!$B$1</definedName>
    <definedName name="TFM61A" localSheetId="51">TFM61A!$B$1</definedName>
    <definedName name="TFM61A" localSheetId="49">TFM61A!$B$1</definedName>
    <definedName name="TFM61A" localSheetId="60">TFM61A!$B$1</definedName>
    <definedName name="TFM61A" localSheetId="59">TFM61A!$B$1</definedName>
    <definedName name="TFM61A" localSheetId="58">TFM61A!$B$1</definedName>
    <definedName name="TFM61A" localSheetId="57">TFM61A!$B$1</definedName>
    <definedName name="TFM61A" localSheetId="56">TFM61A!$B$1</definedName>
    <definedName name="TFM61A" localSheetId="55">TFM61A!$B$1</definedName>
    <definedName name="TFM61A" localSheetId="54">TFM61A!$B$1</definedName>
    <definedName name="TFM61A" localSheetId="53">TFM61A!$B$1</definedName>
    <definedName name="TFM61A" localSheetId="52">TFM61A!$B$1</definedName>
    <definedName name="TFM61A" localSheetId="50">TFM61A!$B$1</definedName>
    <definedName name="TFM61A">#REF!</definedName>
    <definedName name="TFM61A_MM" localSheetId="49">TFM61A!$B$22:$H$36</definedName>
    <definedName name="TFM61ANAV" localSheetId="49">TFM61A!$B$50:$B$53</definedName>
    <definedName name="TFMP02" localSheetId="63">#REF!</definedName>
    <definedName name="TFMP02" localSheetId="61">#REF!</definedName>
    <definedName name="TFMP02" localSheetId="62">#REF!</definedName>
    <definedName name="TFMP02" localSheetId="51">#REF!</definedName>
    <definedName name="TFMP02" localSheetId="49">#REF!</definedName>
    <definedName name="TFMP02" localSheetId="60">#REF!</definedName>
    <definedName name="TFMP02" localSheetId="48">#REF!</definedName>
    <definedName name="TFMP02" localSheetId="59">#REF!</definedName>
    <definedName name="TFMP02" localSheetId="58">#REF!</definedName>
    <definedName name="TFMP02" localSheetId="57">#REF!</definedName>
    <definedName name="TFMP02" localSheetId="56">#REF!</definedName>
    <definedName name="TFMP02" localSheetId="55">#REF!</definedName>
    <definedName name="TFMP02" localSheetId="54">#REF!</definedName>
    <definedName name="TFMP02" localSheetId="53">#REF!</definedName>
    <definedName name="TFMP02" localSheetId="52">#REF!</definedName>
    <definedName name="TFMP02" localSheetId="50">#REF!</definedName>
    <definedName name="TFMP02">#REF!</definedName>
    <definedName name="TFMP04" localSheetId="63">#REF!</definedName>
    <definedName name="TFMP04" localSheetId="61">#REF!</definedName>
    <definedName name="TFMP04" localSheetId="62">#REF!</definedName>
    <definedName name="TFMP04" localSheetId="51">#REF!</definedName>
    <definedName name="TFMP04" localSheetId="49">#REF!</definedName>
    <definedName name="TFMP04" localSheetId="60">#REF!</definedName>
    <definedName name="TFMP04" localSheetId="48">#REF!</definedName>
    <definedName name="TFMP04" localSheetId="59">#REF!</definedName>
    <definedName name="TFMP04" localSheetId="58">#REF!</definedName>
    <definedName name="TFMP04" localSheetId="57">#REF!</definedName>
    <definedName name="TFMP04" localSheetId="56">#REF!</definedName>
    <definedName name="TFMP04" localSheetId="55">#REF!</definedName>
    <definedName name="TFMP04" localSheetId="54">#REF!</definedName>
    <definedName name="TFMP04" localSheetId="53">#REF!</definedName>
    <definedName name="TFMP04" localSheetId="52">#REF!</definedName>
    <definedName name="TFMP04" localSheetId="50">#REF!</definedName>
    <definedName name="TFMP04">#REF!</definedName>
    <definedName name="TFMP15" localSheetId="63">#REF!</definedName>
    <definedName name="TFMP15" localSheetId="61">#REF!</definedName>
    <definedName name="TFMP15" localSheetId="62">#REF!</definedName>
    <definedName name="TFMP15" localSheetId="51">#REF!</definedName>
    <definedName name="TFMP15" localSheetId="49">#REF!</definedName>
    <definedName name="TFMP15" localSheetId="60">#REF!</definedName>
    <definedName name="TFMP15" localSheetId="48">#REF!</definedName>
    <definedName name="TFMP15" localSheetId="59">#REF!</definedName>
    <definedName name="TFMP15" localSheetId="58">#REF!</definedName>
    <definedName name="TFMP15" localSheetId="57">#REF!</definedName>
    <definedName name="TFMP15" localSheetId="56">#REF!</definedName>
    <definedName name="TFMP15" localSheetId="55">#REF!</definedName>
    <definedName name="TFMP15" localSheetId="54">#REF!</definedName>
    <definedName name="TFMP15" localSheetId="53">#REF!</definedName>
    <definedName name="TFMP15" localSheetId="52">#REF!</definedName>
    <definedName name="TFMP15" localSheetId="50">#REF!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 localSheetId="63">TFRF!$B$1</definedName>
    <definedName name="TFRF" localSheetId="61">TFRF!$B$1</definedName>
    <definedName name="TFRF" localSheetId="62">TFRF!$B$1</definedName>
    <definedName name="TFRF" localSheetId="60">TFRF!$B$1</definedName>
    <definedName name="TFRF">#REF!</definedName>
    <definedName name="TFRF_Aif_cat" localSheetId="60">TFRF!$B$44:$H$45</definedName>
    <definedName name="TFRF_Debt_Related" localSheetId="60">TFRF!$B$31:$H$42</definedName>
    <definedName name="TFRF_GOV_SEC" localSheetId="60">TFRF!$B$22:$H$29</definedName>
    <definedName name="TFRFNAV" localSheetId="60">TFRF!$B$59:$B$74</definedName>
    <definedName name="TFRLTF" localSheetId="63">#REF!</definedName>
    <definedName name="TFRLTF" localSheetId="61">#REF!</definedName>
    <definedName name="TFRLTF" localSheetId="62">#REF!</definedName>
    <definedName name="TFRLTF" localSheetId="51">#REF!</definedName>
    <definedName name="TFRLTF" localSheetId="49">#REF!</definedName>
    <definedName name="TFRLTF" localSheetId="60">#REF!</definedName>
    <definedName name="TFRLTF" localSheetId="48">#REF!</definedName>
    <definedName name="TFRLTF" localSheetId="59">#REF!</definedName>
    <definedName name="TFRLTF" localSheetId="58">#REF!</definedName>
    <definedName name="TFRLTF" localSheetId="57">#REF!</definedName>
    <definedName name="TFRLTF" localSheetId="56">#REF!</definedName>
    <definedName name="TFRLTF" localSheetId="55">#REF!</definedName>
    <definedName name="TFRLTF" localSheetId="54">#REF!</definedName>
    <definedName name="TFRLTF" localSheetId="53">#REF!</definedName>
    <definedName name="TFRLTF" localSheetId="52">#REF!</definedName>
    <definedName name="TFRLTF" localSheetId="50">#REF!</definedName>
    <definedName name="TFRLTF">#REF!</definedName>
    <definedName name="TFRSTF" localSheetId="63">TFRSTF!$B$1</definedName>
    <definedName name="TFRSTF" localSheetId="61">TFRSTF!$B$1</definedName>
    <definedName name="TFRSTF" localSheetId="62">TFRSTF!$B$1</definedName>
    <definedName name="TFRSTF" localSheetId="51">TFRSTF!$B$1</definedName>
    <definedName name="TFRSTF" localSheetId="49">TFRSTF!$B$1</definedName>
    <definedName name="TFRSTF" localSheetId="60">TFRSTF!$B$1</definedName>
    <definedName name="TFRSTF" localSheetId="48">TFRSTF!$B$1</definedName>
    <definedName name="TFRSTF" localSheetId="59">TFRSTF!$B$1</definedName>
    <definedName name="TFRSTF" localSheetId="58">TFRSTF!$B$1</definedName>
    <definedName name="TFRSTF" localSheetId="57">TFRSTF!$B$1</definedName>
    <definedName name="TFRSTF" localSheetId="56">TFRSTF!$B$1</definedName>
    <definedName name="TFRSTF" localSheetId="55">TFRSTF!$B$1</definedName>
    <definedName name="TFRSTF" localSheetId="54">TFRSTF!$B$1</definedName>
    <definedName name="TFRSTF" localSheetId="53">TFRSTF!$B$1</definedName>
    <definedName name="TFRSTF" localSheetId="52">TFRSTF!$B$1</definedName>
    <definedName name="TFRSTF" localSheetId="50">TFRSTF!$B$1</definedName>
    <definedName name="TFRSTF">#REF!</definedName>
    <definedName name="TFRSTF_Aif_cat" localSheetId="48">TFRSTF!$B$75:$H$76</definedName>
    <definedName name="TFRSTF_GOV_SEC" localSheetId="48">TFRSTF!$B$22:$H$26</definedName>
    <definedName name="TFRSTF_MM" localSheetId="48">TFRSTF!$B$28:$H$73</definedName>
    <definedName name="TFRSTFNAV" localSheetId="48">TFRSTF!$B$90:$B$97</definedName>
    <definedName name="TFTF1" localSheetId="63">#REF!</definedName>
    <definedName name="TFTF1" localSheetId="61">#REF!</definedName>
    <definedName name="TFTF1" localSheetId="62">#REF!</definedName>
    <definedName name="TFTF1" localSheetId="51">#REF!</definedName>
    <definedName name="TFTF1" localSheetId="49">#REF!</definedName>
    <definedName name="TFTF1" localSheetId="60">#REF!</definedName>
    <definedName name="TFTF1" localSheetId="48">#REF!</definedName>
    <definedName name="TFTF1" localSheetId="59">#REF!</definedName>
    <definedName name="TFTF1" localSheetId="58">#REF!</definedName>
    <definedName name="TFTF1" localSheetId="57">#REF!</definedName>
    <definedName name="TFTF1" localSheetId="56">#REF!</definedName>
    <definedName name="TFTF1" localSheetId="55">#REF!</definedName>
    <definedName name="TFTF1" localSheetId="54">#REF!</definedName>
    <definedName name="TFTF1" localSheetId="53">#REF!</definedName>
    <definedName name="TFTF1" localSheetId="52">#REF!</definedName>
    <definedName name="TFTF1" localSheetId="50">#REF!</definedName>
    <definedName name="TFTF1">#REF!</definedName>
    <definedName name="TFTF2A" localSheetId="63">#REF!</definedName>
    <definedName name="TFTF2A" localSheetId="61">#REF!</definedName>
    <definedName name="TFTF2A" localSheetId="62">#REF!</definedName>
    <definedName name="TFTF2A" localSheetId="51">#REF!</definedName>
    <definedName name="TFTF2A" localSheetId="49">#REF!</definedName>
    <definedName name="TFTF2A" localSheetId="60">#REF!</definedName>
    <definedName name="TFTF2A" localSheetId="48">#REF!</definedName>
    <definedName name="TFTF2A" localSheetId="59">#REF!</definedName>
    <definedName name="TFTF2A" localSheetId="58">#REF!</definedName>
    <definedName name="TFTF2A" localSheetId="57">#REF!</definedName>
    <definedName name="TFTF2A" localSheetId="56">#REF!</definedName>
    <definedName name="TFTF2A" localSheetId="55">#REF!</definedName>
    <definedName name="TFTF2A" localSheetId="54">#REF!</definedName>
    <definedName name="TFTF2A" localSheetId="53">#REF!</definedName>
    <definedName name="TFTF2A" localSheetId="52">#REF!</definedName>
    <definedName name="TFTF2A" localSheetId="50">#REF!</definedName>
    <definedName name="TFTF2A">#REF!</definedName>
    <definedName name="TFTF2B" localSheetId="63">#REF!</definedName>
    <definedName name="TFTF2B" localSheetId="61">#REF!</definedName>
    <definedName name="TFTF2B" localSheetId="62">#REF!</definedName>
    <definedName name="TFTF2B" localSheetId="51">#REF!</definedName>
    <definedName name="TFTF2B" localSheetId="49">#REF!</definedName>
    <definedName name="TFTF2B" localSheetId="60">#REF!</definedName>
    <definedName name="TFTF2B" localSheetId="48">#REF!</definedName>
    <definedName name="TFTF2B" localSheetId="59">#REF!</definedName>
    <definedName name="TFTF2B" localSheetId="58">#REF!</definedName>
    <definedName name="TFTF2B" localSheetId="57">#REF!</definedName>
    <definedName name="TFTF2B" localSheetId="56">#REF!</definedName>
    <definedName name="TFTF2B" localSheetId="55">#REF!</definedName>
    <definedName name="TFTF2B" localSheetId="54">#REF!</definedName>
    <definedName name="TFTF2B" localSheetId="53">#REF!</definedName>
    <definedName name="TFTF2B" localSheetId="52">#REF!</definedName>
    <definedName name="TFTF2B" localSheetId="50">#REF!</definedName>
    <definedName name="TFTF2B">#REF!</definedName>
    <definedName name="TGEIFA">#REF!</definedName>
    <definedName name="TGEIFB">#REF!</definedName>
    <definedName name="TGLDETF" localSheetId="63">#REF!</definedName>
    <definedName name="TGLDETF" localSheetId="61">#REF!</definedName>
    <definedName name="TGLDETF" localSheetId="62">#REF!</definedName>
    <definedName name="TGLDETF" localSheetId="51">#REF!</definedName>
    <definedName name="TGLDETF" localSheetId="49">#REF!</definedName>
    <definedName name="TGLDETF" localSheetId="60">#REF!</definedName>
    <definedName name="TGLDETF" localSheetId="48">#REF!</definedName>
    <definedName name="TGLDETF" localSheetId="59">#REF!</definedName>
    <definedName name="TGLDETF" localSheetId="58">#REF!</definedName>
    <definedName name="TGLDETF" localSheetId="57">#REF!</definedName>
    <definedName name="TGLDETF" localSheetId="56">#REF!</definedName>
    <definedName name="TGLDETF" localSheetId="55">#REF!</definedName>
    <definedName name="TGLDETF" localSheetId="54">#REF!</definedName>
    <definedName name="TGLDETF" localSheetId="53">#REF!</definedName>
    <definedName name="TGLDETF" localSheetId="52">#REF!</definedName>
    <definedName name="TGLDETF" localSheetId="50">#REF!</definedName>
    <definedName name="TGLDETF">TGLDETF!$B$1</definedName>
    <definedName name="TGLDETF_EQ" localSheetId="6">TGLDETF!$B$12:$I$16</definedName>
    <definedName name="TGLDETFNAV" localSheetId="6">TGLDETF!$B$28</definedName>
    <definedName name="TGLDFOF" localSheetId="63">#REF!</definedName>
    <definedName name="TGLDFOF" localSheetId="61">#REF!</definedName>
    <definedName name="TGLDFOF" localSheetId="62">#REF!</definedName>
    <definedName name="TGLDFOF" localSheetId="51">#REF!</definedName>
    <definedName name="TGLDFOF" localSheetId="49">#REF!</definedName>
    <definedName name="TGLDFOF" localSheetId="60">#REF!</definedName>
    <definedName name="TGLDFOF" localSheetId="48">#REF!</definedName>
    <definedName name="TGLDFOF" localSheetId="59">#REF!</definedName>
    <definedName name="TGLDFOF" localSheetId="58">#REF!</definedName>
    <definedName name="TGLDFOF" localSheetId="57">#REF!</definedName>
    <definedName name="TGLDFOF" localSheetId="56">#REF!</definedName>
    <definedName name="TGLDFOF" localSheetId="55">#REF!</definedName>
    <definedName name="TGLDFOF" localSheetId="54">#REF!</definedName>
    <definedName name="TGLDFOF" localSheetId="53">#REF!</definedName>
    <definedName name="TGLDFOF" localSheetId="52">#REF!</definedName>
    <definedName name="TGLDFOF" localSheetId="50">#REF!</definedName>
    <definedName name="TGLDFOF">TGLDFOF!$B$1</definedName>
    <definedName name="TGLDFOF_EQ" localSheetId="4">TGLDFOF!$B$13:$I$16</definedName>
    <definedName name="TGLDFOFNAV" localSheetId="4">TGLDFOF!$B$31:$B$34</definedName>
    <definedName name="TGMTF" localSheetId="63">#REF!</definedName>
    <definedName name="TGMTF" localSheetId="61">#REF!</definedName>
    <definedName name="TGMTF" localSheetId="62">#REF!</definedName>
    <definedName name="TGMTF" localSheetId="51">#REF!</definedName>
    <definedName name="TGMTF" localSheetId="49">#REF!</definedName>
    <definedName name="TGMTF" localSheetId="60">#REF!</definedName>
    <definedName name="TGMTF" localSheetId="48">#REF!</definedName>
    <definedName name="TGMTF" localSheetId="59">#REF!</definedName>
    <definedName name="TGMTF" localSheetId="58">#REF!</definedName>
    <definedName name="TGMTF" localSheetId="57">#REF!</definedName>
    <definedName name="TGMTF" localSheetId="56">#REF!</definedName>
    <definedName name="TGMTF" localSheetId="55">#REF!</definedName>
    <definedName name="TGMTF" localSheetId="54">#REF!</definedName>
    <definedName name="TGMTF" localSheetId="53">#REF!</definedName>
    <definedName name="TGMTF" localSheetId="52">#REF!</definedName>
    <definedName name="TGMTF" localSheetId="50">#REF!</definedName>
    <definedName name="TGMTF">#REF!</definedName>
    <definedName name="TGSFR" localSheetId="63">TGSFR!$B$1</definedName>
    <definedName name="TGSFR" localSheetId="61">TGSFR!$B$1</definedName>
    <definedName name="TGSFR" localSheetId="62">TGSFR!$B$1</definedName>
    <definedName name="TGSFR" localSheetId="60">TGSFR!$B$1</definedName>
    <definedName name="TGSFR" localSheetId="59">TGSFR!$B$1</definedName>
    <definedName name="TGSFR">#REF!</definedName>
    <definedName name="TGSFR_GOV_SEC" localSheetId="59">TGSFR!$B$22:$H$36</definedName>
    <definedName name="TGSFR_MM" localSheetId="59">TGSFR!$B$38:$H$39</definedName>
    <definedName name="TGSFRNAV" localSheetId="59">TGSFR!$B$54:$B$65</definedName>
    <definedName name="TGSMF" localSheetId="63">#REF!</definedName>
    <definedName name="TGSMF" localSheetId="61">#REF!</definedName>
    <definedName name="TGSMF" localSheetId="62">#REF!</definedName>
    <definedName name="TGSMF" localSheetId="51">#REF!</definedName>
    <definedName name="TGSMF" localSheetId="49">#REF!</definedName>
    <definedName name="TGSMF" localSheetId="60">#REF!</definedName>
    <definedName name="TGSMF" localSheetId="48">#REF!</definedName>
    <definedName name="TGSMF" localSheetId="59">#REF!</definedName>
    <definedName name="TGSMF" localSheetId="58">#REF!</definedName>
    <definedName name="TGSMF" localSheetId="57">#REF!</definedName>
    <definedName name="TGSMF" localSheetId="56">#REF!</definedName>
    <definedName name="TGSMF" localSheetId="55">#REF!</definedName>
    <definedName name="TGSMF" localSheetId="54">#REF!</definedName>
    <definedName name="TGSMF" localSheetId="53">#REF!</definedName>
    <definedName name="TGSMF" localSheetId="52">#REF!</definedName>
    <definedName name="TGSMF" localSheetId="50">#REF!</definedName>
    <definedName name="TGSMF">#REF!</definedName>
    <definedName name="THOF" localSheetId="63">#REF!</definedName>
    <definedName name="THOF" localSheetId="61">#REF!</definedName>
    <definedName name="THOF" localSheetId="62">#REF!</definedName>
    <definedName name="THOF" localSheetId="51">#REF!</definedName>
    <definedName name="THOF" localSheetId="49">#REF!</definedName>
    <definedName name="THOF" localSheetId="60">#REF!</definedName>
    <definedName name="THOF" localSheetId="48">#REF!</definedName>
    <definedName name="THOF" localSheetId="59">#REF!</definedName>
    <definedName name="THOF" localSheetId="58">#REF!</definedName>
    <definedName name="THOF" localSheetId="57">#REF!</definedName>
    <definedName name="THOF" localSheetId="56">#REF!</definedName>
    <definedName name="THOF" localSheetId="55">#REF!</definedName>
    <definedName name="THOF" localSheetId="54">#REF!</definedName>
    <definedName name="THOF" localSheetId="53">#REF!</definedName>
    <definedName name="THOF" localSheetId="52">#REF!</definedName>
    <definedName name="THOF" localSheetId="50">#REF!</definedName>
    <definedName name="THOF">THOF!$B$1</definedName>
    <definedName name="THOF_EQ" localSheetId="35">THOF!$B$12:$I$43</definedName>
    <definedName name="THOFNAV" localSheetId="35">THOF!$B$55:$B$62</definedName>
    <definedName name="TICF" localSheetId="63">#REF!</definedName>
    <definedName name="TICF" localSheetId="61">#REF!</definedName>
    <definedName name="TICF" localSheetId="62">#REF!</definedName>
    <definedName name="TICF" localSheetId="51">#REF!</definedName>
    <definedName name="TICF" localSheetId="49">#REF!</definedName>
    <definedName name="TICF" localSheetId="60">#REF!</definedName>
    <definedName name="TICF" localSheetId="48">#REF!</definedName>
    <definedName name="TICF" localSheetId="59">#REF!</definedName>
    <definedName name="TICF" localSheetId="58">#REF!</definedName>
    <definedName name="TICF" localSheetId="57">#REF!</definedName>
    <definedName name="TICF" localSheetId="56">#REF!</definedName>
    <definedName name="TICF" localSheetId="55">#REF!</definedName>
    <definedName name="TICF" localSheetId="54">#REF!</definedName>
    <definedName name="TICF" localSheetId="53">#REF!</definedName>
    <definedName name="TICF" localSheetId="52">#REF!</definedName>
    <definedName name="TICF" localSheetId="50">#REF!</definedName>
    <definedName name="TICF">TICF!$B$1</definedName>
    <definedName name="TICF_Debt_Related" localSheetId="33">TICF!$B$48:$H$52</definedName>
    <definedName name="TICF_EQ" localSheetId="33">TICF!$B$12:$I$46</definedName>
    <definedName name="TICFNAV" localSheetId="33">TICF!$B$64:$B$71</definedName>
    <definedName name="TIFA" localSheetId="63">#REF!</definedName>
    <definedName name="TIFA" localSheetId="61">#REF!</definedName>
    <definedName name="TIFA" localSheetId="62">#REF!</definedName>
    <definedName name="TIFA" localSheetId="51">#REF!</definedName>
    <definedName name="TIFA" localSheetId="49">#REF!</definedName>
    <definedName name="TIFA" localSheetId="60">#REF!</definedName>
    <definedName name="TIFA" localSheetId="48">#REF!</definedName>
    <definedName name="TIFA" localSheetId="59">#REF!</definedName>
    <definedName name="TIFA" localSheetId="58">#REF!</definedName>
    <definedName name="TIFA" localSheetId="57">#REF!</definedName>
    <definedName name="TIFA" localSheetId="56">#REF!</definedName>
    <definedName name="TIFA" localSheetId="55">#REF!</definedName>
    <definedName name="TIFA" localSheetId="54">#REF!</definedName>
    <definedName name="TIFA" localSheetId="53">#REF!</definedName>
    <definedName name="TIFA" localSheetId="52">#REF!</definedName>
    <definedName name="TIFA" localSheetId="50">#REF!</definedName>
    <definedName name="TIFA">#REF!</definedName>
    <definedName name="TIFNA" localSheetId="63">#REF!</definedName>
    <definedName name="TIFNA" localSheetId="61">#REF!</definedName>
    <definedName name="TIFNA" localSheetId="62">#REF!</definedName>
    <definedName name="TIFNA" localSheetId="51">#REF!</definedName>
    <definedName name="TIFNA" localSheetId="49">#REF!</definedName>
    <definedName name="TIFNA" localSheetId="60">#REF!</definedName>
    <definedName name="TIFNA" localSheetId="48">#REF!</definedName>
    <definedName name="TIFNA" localSheetId="59">#REF!</definedName>
    <definedName name="TIFNA" localSheetId="58">#REF!</definedName>
    <definedName name="TIFNA" localSheetId="57">#REF!</definedName>
    <definedName name="TIFNA" localSheetId="56">#REF!</definedName>
    <definedName name="TIFNA" localSheetId="55">#REF!</definedName>
    <definedName name="TIFNA" localSheetId="54">#REF!</definedName>
    <definedName name="TIFNA" localSheetId="53">#REF!</definedName>
    <definedName name="TIFNA" localSheetId="52">#REF!</definedName>
    <definedName name="TIFNA" localSheetId="50">#REF!</definedName>
    <definedName name="TIFNA">TIFNA!$B$1</definedName>
    <definedName name="TIFNA_Debt_Related" localSheetId="24">TIFNA!$B$67:$H$71</definedName>
    <definedName name="TIFNA_EQ" localSheetId="24">TIFNA!$B$12:$I$65</definedName>
    <definedName name="TIFNANAV" localSheetId="24">TIFNA!$B$83:$B$86</definedName>
    <definedName name="TIFSA" localSheetId="63">#REF!</definedName>
    <definedName name="TIFSA" localSheetId="61">#REF!</definedName>
    <definedName name="TIFSA" localSheetId="62">#REF!</definedName>
    <definedName name="TIFSA" localSheetId="51">#REF!</definedName>
    <definedName name="TIFSA" localSheetId="49">#REF!</definedName>
    <definedName name="TIFSA" localSheetId="60">#REF!</definedName>
    <definedName name="TIFSA" localSheetId="48">#REF!</definedName>
    <definedName name="TIFSA" localSheetId="59">#REF!</definedName>
    <definedName name="TIFSA" localSheetId="58">#REF!</definedName>
    <definedName name="TIFSA" localSheetId="57">#REF!</definedName>
    <definedName name="TIFSA" localSheetId="56">#REF!</definedName>
    <definedName name="TIFSA" localSheetId="55">#REF!</definedName>
    <definedName name="TIFSA" localSheetId="54">#REF!</definedName>
    <definedName name="TIFSA" localSheetId="53">#REF!</definedName>
    <definedName name="TIFSA" localSheetId="52">#REF!</definedName>
    <definedName name="TIFSA" localSheetId="50">#REF!</definedName>
    <definedName name="TIFSA">TIFSA!$B$1</definedName>
    <definedName name="TIFSA_EQ" localSheetId="9">TIFSA!$B$12:$I$44</definedName>
    <definedName name="TIFSANAV" localSheetId="9">TIFSA!$B$56:$B$59</definedName>
    <definedName name="TIGIF" localSheetId="63">#REF!</definedName>
    <definedName name="TIGIF" localSheetId="61">#REF!</definedName>
    <definedName name="TIGIF" localSheetId="62">#REF!</definedName>
    <definedName name="TIGIF" localSheetId="51">#REF!</definedName>
    <definedName name="TIGIF" localSheetId="49">#REF!</definedName>
    <definedName name="TIGIF" localSheetId="60">#REF!</definedName>
    <definedName name="TIGIF" localSheetId="48">#REF!</definedName>
    <definedName name="TIGIF" localSheetId="59">#REF!</definedName>
    <definedName name="TIGIF" localSheetId="58">#REF!</definedName>
    <definedName name="TIGIF" localSheetId="57">#REF!</definedName>
    <definedName name="TIGIF" localSheetId="56">#REF!</definedName>
    <definedName name="TIGIF" localSheetId="55">#REF!</definedName>
    <definedName name="TIGIF" localSheetId="54">#REF!</definedName>
    <definedName name="TIGIF" localSheetId="53">#REF!</definedName>
    <definedName name="TIGIF" localSheetId="52">#REF!</definedName>
    <definedName name="TIGIF" localSheetId="50">#REF!</definedName>
    <definedName name="TIGIF">#REF!</definedName>
    <definedName name="TINR" localSheetId="63">#REF!</definedName>
    <definedName name="TINR" localSheetId="61">#REF!</definedName>
    <definedName name="TINR" localSheetId="62">#REF!</definedName>
    <definedName name="TINR" localSheetId="51">#REF!</definedName>
    <definedName name="TINR" localSheetId="49">#REF!</definedName>
    <definedName name="TINR" localSheetId="60">#REF!</definedName>
    <definedName name="TINR" localSheetId="48">#REF!</definedName>
    <definedName name="TINR" localSheetId="59">#REF!</definedName>
    <definedName name="TINR" localSheetId="58">#REF!</definedName>
    <definedName name="TINR" localSheetId="57">#REF!</definedName>
    <definedName name="TINR" localSheetId="56">#REF!</definedName>
    <definedName name="TINR" localSheetId="55">#REF!</definedName>
    <definedName name="TINR" localSheetId="54">#REF!</definedName>
    <definedName name="TINR" localSheetId="53">#REF!</definedName>
    <definedName name="TINR" localSheetId="52">#REF!</definedName>
    <definedName name="TINR" localSheetId="50">#REF!</definedName>
    <definedName name="TINR">TINR!$B$1</definedName>
    <definedName name="TINR_EQ" localSheetId="28">TINR!$B$12:$I$76</definedName>
    <definedName name="TINRNAV" localSheetId="28">TINR!$B$88:$B$95</definedName>
    <definedName name="TIPF" localSheetId="63">#REF!</definedName>
    <definedName name="TIPF" localSheetId="61">#REF!</definedName>
    <definedName name="TIPF" localSheetId="62">#REF!</definedName>
    <definedName name="TIPF" localSheetId="51">#REF!</definedName>
    <definedName name="TIPF" localSheetId="49">#REF!</definedName>
    <definedName name="TIPF" localSheetId="60">#REF!</definedName>
    <definedName name="TIPF" localSheetId="48">#REF!</definedName>
    <definedName name="TIPF" localSheetId="59">#REF!</definedName>
    <definedName name="TIPF" localSheetId="58">#REF!</definedName>
    <definedName name="TIPF" localSheetId="57">#REF!</definedName>
    <definedName name="TIPF" localSheetId="56">#REF!</definedName>
    <definedName name="TIPF" localSheetId="55">#REF!</definedName>
    <definedName name="TIPF" localSheetId="54">#REF!</definedName>
    <definedName name="TIPF" localSheetId="53">#REF!</definedName>
    <definedName name="TIPF" localSheetId="52">#REF!</definedName>
    <definedName name="TIPF" localSheetId="50">#REF!</definedName>
    <definedName name="TIPF">#REF!</definedName>
    <definedName name="TIPFSP1" localSheetId="63">#REF!</definedName>
    <definedName name="TIPFSP1" localSheetId="61">#REF!</definedName>
    <definedName name="TIPFSP1" localSheetId="62">#REF!</definedName>
    <definedName name="TIPFSP1" localSheetId="51">#REF!</definedName>
    <definedName name="TIPFSP1" localSheetId="49">#REF!</definedName>
    <definedName name="TIPFSP1" localSheetId="60">#REF!</definedName>
    <definedName name="TIPFSP1" localSheetId="48">#REF!</definedName>
    <definedName name="TIPFSP1" localSheetId="59">#REF!</definedName>
    <definedName name="TIPFSP1" localSheetId="58">#REF!</definedName>
    <definedName name="TIPFSP1" localSheetId="57">#REF!</definedName>
    <definedName name="TIPFSP1" localSheetId="56">#REF!</definedName>
    <definedName name="TIPFSP1" localSheetId="55">#REF!</definedName>
    <definedName name="TIPFSP1" localSheetId="54">#REF!</definedName>
    <definedName name="TIPFSP1" localSheetId="53">#REF!</definedName>
    <definedName name="TIPFSP1" localSheetId="52">#REF!</definedName>
    <definedName name="TIPFSP1" localSheetId="50">#REF!</definedName>
    <definedName name="TIPFSP1">#REF!</definedName>
    <definedName name="TIPHF" localSheetId="63">#REF!</definedName>
    <definedName name="TIPHF" localSheetId="61">#REF!</definedName>
    <definedName name="TIPHF" localSheetId="62">#REF!</definedName>
    <definedName name="TIPHF" localSheetId="51">#REF!</definedName>
    <definedName name="TIPHF" localSheetId="49">#REF!</definedName>
    <definedName name="TIPHF" localSheetId="60">#REF!</definedName>
    <definedName name="TIPHF" localSheetId="48">#REF!</definedName>
    <definedName name="TIPHF" localSheetId="59">#REF!</definedName>
    <definedName name="TIPHF" localSheetId="58">#REF!</definedName>
    <definedName name="TIPHF" localSheetId="57">#REF!</definedName>
    <definedName name="TIPHF" localSheetId="56">#REF!</definedName>
    <definedName name="TIPHF" localSheetId="55">#REF!</definedName>
    <definedName name="TIPHF" localSheetId="54">#REF!</definedName>
    <definedName name="TIPHF" localSheetId="53">#REF!</definedName>
    <definedName name="TIPHF" localSheetId="52">#REF!</definedName>
    <definedName name="TIPHF" localSheetId="50">#REF!</definedName>
    <definedName name="TIPHF">TIPHF!$B$1</definedName>
    <definedName name="TIPHF_EQ" localSheetId="32">TIPHF!$B$12:$I$45</definedName>
    <definedName name="TIPHFNAV" localSheetId="32">TIPHF!$B$57:$B$64</definedName>
    <definedName name="TISF" localSheetId="63">#REF!</definedName>
    <definedName name="TISF" localSheetId="61">#REF!</definedName>
    <definedName name="TISF" localSheetId="62">#REF!</definedName>
    <definedName name="TISF" localSheetId="51">#REF!</definedName>
    <definedName name="TISF" localSheetId="49">#REF!</definedName>
    <definedName name="TISF" localSheetId="60">#REF!</definedName>
    <definedName name="TISF" localSheetId="48">#REF!</definedName>
    <definedName name="TISF" localSheetId="59">#REF!</definedName>
    <definedName name="TISF" localSheetId="58">#REF!</definedName>
    <definedName name="TISF" localSheetId="57">#REF!</definedName>
    <definedName name="TISF" localSheetId="56">#REF!</definedName>
    <definedName name="TISF" localSheetId="55">#REF!</definedName>
    <definedName name="TISF" localSheetId="54">#REF!</definedName>
    <definedName name="TISF" localSheetId="53">#REF!</definedName>
    <definedName name="TISF" localSheetId="52">#REF!</definedName>
    <definedName name="TISF" localSheetId="50">#REF!</definedName>
    <definedName name="TISF">TISF!$B$1</definedName>
    <definedName name="TISF_EQ" localSheetId="31">TISF!$B$12:$I$72</definedName>
    <definedName name="TISF_EQ_FU_Related" localSheetId="31">TISF!$B$73:$I$74</definedName>
    <definedName name="TISFNAV" localSheetId="31">TISF!$B$86:$B$93</definedName>
    <definedName name="TITSF" localSheetId="63">#REF!</definedName>
    <definedName name="TITSF" localSheetId="61">#REF!</definedName>
    <definedName name="TITSF" localSheetId="62">#REF!</definedName>
    <definedName name="TITSF" localSheetId="51">#REF!</definedName>
    <definedName name="TITSF" localSheetId="49">#REF!</definedName>
    <definedName name="TITSF" localSheetId="60">#REF!</definedName>
    <definedName name="TITSF" localSheetId="48">#REF!</definedName>
    <definedName name="TITSF" localSheetId="59">#REF!</definedName>
    <definedName name="TITSF" localSheetId="58">#REF!</definedName>
    <definedName name="TITSF" localSheetId="57">#REF!</definedName>
    <definedName name="TITSF" localSheetId="56">#REF!</definedName>
    <definedName name="TITSF" localSheetId="55">#REF!</definedName>
    <definedName name="TITSF" localSheetId="54">#REF!</definedName>
    <definedName name="TITSF" localSheetId="53">#REF!</definedName>
    <definedName name="TITSF" localSheetId="52">#REF!</definedName>
    <definedName name="TITSF" localSheetId="50">#REF!</definedName>
    <definedName name="TITSF">#REF!</definedName>
    <definedName name="TLF" localSheetId="63">TLF!$B$1</definedName>
    <definedName name="TLF" localSheetId="61">TLF!$B$1</definedName>
    <definedName name="TLF" localSheetId="62">TLF!$B$1</definedName>
    <definedName name="TLF" localSheetId="60">TLF!$B$1</definedName>
    <definedName name="TLF" localSheetId="59">TLF!$B$1</definedName>
    <definedName name="TLF" localSheetId="58">TLF!$B$1</definedName>
    <definedName name="TLF">#REF!</definedName>
    <definedName name="TLF_Aif_cat" localSheetId="58">TLF!$B$104:$H$105</definedName>
    <definedName name="TLF_GOV_SEC" localSheetId="58">TLF!$B$22:$H$30</definedName>
    <definedName name="TLF_MM" localSheetId="58">TLF!$B$32:$H$102</definedName>
    <definedName name="TLFNAV" localSheetId="58">TLF!$B$119:$B$126</definedName>
    <definedName name="TLMF" localSheetId="63">#REF!</definedName>
    <definedName name="TLMF" localSheetId="61">#REF!</definedName>
    <definedName name="TLMF" localSheetId="62">#REF!</definedName>
    <definedName name="TLMF" localSheetId="51">#REF!</definedName>
    <definedName name="TLMF" localSheetId="49">#REF!</definedName>
    <definedName name="TLMF" localSheetId="60">#REF!</definedName>
    <definedName name="TLMF" localSheetId="48">#REF!</definedName>
    <definedName name="TLMF" localSheetId="59">#REF!</definedName>
    <definedName name="TLMF" localSheetId="58">#REF!</definedName>
    <definedName name="TLMF" localSheetId="57">#REF!</definedName>
    <definedName name="TLMF" localSheetId="56">#REF!</definedName>
    <definedName name="TLMF" localSheetId="55">#REF!</definedName>
    <definedName name="TLMF" localSheetId="54">#REF!</definedName>
    <definedName name="TLMF" localSheetId="53">#REF!</definedName>
    <definedName name="TLMF" localSheetId="52">#REF!</definedName>
    <definedName name="TLMF" localSheetId="50">#REF!</definedName>
    <definedName name="TLMF">#REF!</definedName>
    <definedName name="TMAOF" localSheetId="63">#REF!</definedName>
    <definedName name="TMAOF" localSheetId="61">#REF!</definedName>
    <definedName name="TMAOF" localSheetId="62">#REF!</definedName>
    <definedName name="TMAOF" localSheetId="51">#REF!</definedName>
    <definedName name="TMAOF" localSheetId="49">#REF!</definedName>
    <definedName name="TMAOF" localSheetId="60">#REF!</definedName>
    <definedName name="TMAOF" localSheetId="48">#REF!</definedName>
    <definedName name="TMAOF" localSheetId="59">#REF!</definedName>
    <definedName name="TMAOF" localSheetId="58">#REF!</definedName>
    <definedName name="TMAOF" localSheetId="57">#REF!</definedName>
    <definedName name="TMAOF" localSheetId="56">#REF!</definedName>
    <definedName name="TMAOF" localSheetId="55">#REF!</definedName>
    <definedName name="TMAOF" localSheetId="54">#REF!</definedName>
    <definedName name="TMAOF" localSheetId="53">#REF!</definedName>
    <definedName name="TMAOF" localSheetId="52">#REF!</definedName>
    <definedName name="TMAOF" localSheetId="50">#REF!</definedName>
    <definedName name="TMAOF">TMAOF!$B$1</definedName>
    <definedName name="TMAOF_Debt_Related" localSheetId="27">TMAOF!$B$134:$H$140</definedName>
    <definedName name="TMAOF_EQ" localSheetId="27">TMAOF!$B$12:$I$78</definedName>
    <definedName name="TMAOF_EQ_Related" localSheetId="27">TMAOF!$B$79:$I$111</definedName>
    <definedName name="TMAOF_GOV_SEC" localSheetId="27">TMAOF!$B$116:$H$132</definedName>
    <definedName name="TMAOF_Mutual_F_Units" localSheetId="27">TMAOF!$B$113:$H$114</definedName>
    <definedName name="TMAOFNAV" localSheetId="27">TMAOF!$B$152:$B$159</definedName>
    <definedName name="TMCAPF" localSheetId="63">#REF!</definedName>
    <definedName name="TMCAPF" localSheetId="61">#REF!</definedName>
    <definedName name="TMCAPF" localSheetId="62">#REF!</definedName>
    <definedName name="TMCAPF" localSheetId="51">#REF!</definedName>
    <definedName name="TMCAPF" localSheetId="49">#REF!</definedName>
    <definedName name="TMCAPF" localSheetId="60">#REF!</definedName>
    <definedName name="TMCAPF" localSheetId="48">#REF!</definedName>
    <definedName name="TMCAPF" localSheetId="59">#REF!</definedName>
    <definedName name="TMCAPF" localSheetId="58">#REF!</definedName>
    <definedName name="TMCAPF" localSheetId="57">#REF!</definedName>
    <definedName name="TMCAPF" localSheetId="56">#REF!</definedName>
    <definedName name="TMCAPF" localSheetId="55">#REF!</definedName>
    <definedName name="TMCAPF" localSheetId="54">#REF!</definedName>
    <definedName name="TMCAPF" localSheetId="53">#REF!</definedName>
    <definedName name="TMCAPF" localSheetId="52">#REF!</definedName>
    <definedName name="TMCAPF" localSheetId="50">#REF!</definedName>
    <definedName name="TMCAPF">TMCAPF!$B$1</definedName>
    <definedName name="TMCAPF_EQ" localSheetId="37">TMCAPF!$B$12:$I$67</definedName>
    <definedName name="TMCAPF_EQ_FU_Related" localSheetId="37">TMCAPF!$B$69:$I$70</definedName>
    <definedName name="TMCAPF_EQ_Related" localSheetId="37">TMCAPF!$B$68:$I$68</definedName>
    <definedName name="TMCAPFNAV" localSheetId="37">TMCAPF!$B$82:$B$89</definedName>
    <definedName name="TMIF" localSheetId="63">#REF!</definedName>
    <definedName name="TMIF" localSheetId="61">#REF!</definedName>
    <definedName name="TMIF" localSheetId="62">#REF!</definedName>
    <definedName name="TMIF" localSheetId="51">#REF!</definedName>
    <definedName name="TMIF" localSheetId="49">#REF!</definedName>
    <definedName name="TMIF" localSheetId="60">#REF!</definedName>
    <definedName name="TMIF" localSheetId="48">#REF!</definedName>
    <definedName name="TMIF" localSheetId="59">#REF!</definedName>
    <definedName name="TMIF" localSheetId="58">#REF!</definedName>
    <definedName name="TMIF" localSheetId="57">#REF!</definedName>
    <definedName name="TMIF" localSheetId="56">#REF!</definedName>
    <definedName name="TMIF" localSheetId="55">#REF!</definedName>
    <definedName name="TMIF" localSheetId="54">#REF!</definedName>
    <definedName name="TMIF" localSheetId="53">#REF!</definedName>
    <definedName name="TMIF" localSheetId="52">#REF!</definedName>
    <definedName name="TMIF" localSheetId="50">#REF!</definedName>
    <definedName name="TMIF">TMIF!$B$1</definedName>
    <definedName name="TMIF_Debt_Related" localSheetId="39">TMIF!$B$83:$H$84</definedName>
    <definedName name="TMIF_EQ" localSheetId="39">TMIF!$B$12:$I$54</definedName>
    <definedName name="TMIF_EQ_Related" localSheetId="39">TMIF!$B$55:$I$65</definedName>
    <definedName name="TMIF_GOV_SEC" localSheetId="39">TMIF!$B$76:$H$81</definedName>
    <definedName name="TMIF_Mutual_F_Units" localSheetId="39">TMIF!$B$72:$H$74</definedName>
    <definedName name="TMIFNAV" localSheetId="39">TMIF!$B$97:$B$108</definedName>
    <definedName name="TMPF" localSheetId="63">#REF!</definedName>
    <definedName name="TMPF" localSheetId="61">#REF!</definedName>
    <definedName name="TMPF" localSheetId="62">#REF!</definedName>
    <definedName name="TMPF" localSheetId="51">#REF!</definedName>
    <definedName name="TMPF" localSheetId="49">#REF!</definedName>
    <definedName name="TMPF" localSheetId="60">#REF!</definedName>
    <definedName name="TMPF" localSheetId="48">#REF!</definedName>
    <definedName name="TMPF" localSheetId="59">#REF!</definedName>
    <definedName name="TMPF" localSheetId="58">#REF!</definedName>
    <definedName name="TMPF" localSheetId="57">#REF!</definedName>
    <definedName name="TMPF" localSheetId="56">#REF!</definedName>
    <definedName name="TMPF" localSheetId="55">#REF!</definedName>
    <definedName name="TMPF" localSheetId="54">#REF!</definedName>
    <definedName name="TMPF" localSheetId="53">#REF!</definedName>
    <definedName name="TMPF" localSheetId="52">#REF!</definedName>
    <definedName name="TMPF" localSheetId="50">#REF!</definedName>
    <definedName name="TMPF">#REF!</definedName>
    <definedName name="TMULTICF" localSheetId="63">#REF!</definedName>
    <definedName name="TMULTICF" localSheetId="61">#REF!</definedName>
    <definedName name="TMULTICF" localSheetId="62">#REF!</definedName>
    <definedName name="TMULTICF" localSheetId="51">#REF!</definedName>
    <definedName name="TMULTICF" localSheetId="49">#REF!</definedName>
    <definedName name="TMULTICF" localSheetId="60">#REF!</definedName>
    <definedName name="TMULTICF" localSheetId="48">#REF!</definedName>
    <definedName name="TMULTICF" localSheetId="59">#REF!</definedName>
    <definedName name="TMULTICF" localSheetId="58">#REF!</definedName>
    <definedName name="TMULTICF" localSheetId="57">#REF!</definedName>
    <definedName name="TMULTICF" localSheetId="56">#REF!</definedName>
    <definedName name="TMULTICF" localSheetId="55">#REF!</definedName>
    <definedName name="TMULTICF" localSheetId="54">#REF!</definedName>
    <definedName name="TMULTICF" localSheetId="53">#REF!</definedName>
    <definedName name="TMULTICF" localSheetId="52">#REF!</definedName>
    <definedName name="TMULTICF" localSheetId="50">#REF!</definedName>
    <definedName name="TMULTICF">TMULTICF!$B$1</definedName>
    <definedName name="TMULTICF_EQ" localSheetId="26">TMULTICF!$B$12:$I$79</definedName>
    <definedName name="TMULTICF_EQ_FU_Related" localSheetId="26">TMULTICF!$B$81:$I$82</definedName>
    <definedName name="TMULTICF_EQ_Related" localSheetId="26">TMULTICF!$B$80:$I$80</definedName>
    <definedName name="TMULTICFNAV" localSheetId="26">TMULTICF!$B$94:$B$101</definedName>
    <definedName name="TNAIF" localSheetId="63">#REF!</definedName>
    <definedName name="TNAIF" localSheetId="61">#REF!</definedName>
    <definedName name="TNAIF" localSheetId="62">#REF!</definedName>
    <definedName name="TNAIF" localSheetId="51">#REF!</definedName>
    <definedName name="TNAIF" localSheetId="49">#REF!</definedName>
    <definedName name="TNAIF" localSheetId="60">#REF!</definedName>
    <definedName name="TNAIF" localSheetId="48">#REF!</definedName>
    <definedName name="TNAIF" localSheetId="59">#REF!</definedName>
    <definedName name="TNAIF" localSheetId="58">#REF!</definedName>
    <definedName name="TNAIF" localSheetId="57">#REF!</definedName>
    <definedName name="TNAIF" localSheetId="56">#REF!</definedName>
    <definedName name="TNAIF" localSheetId="55">#REF!</definedName>
    <definedName name="TNAIF" localSheetId="54">#REF!</definedName>
    <definedName name="TNAIF" localSheetId="53">#REF!</definedName>
    <definedName name="TNAIF" localSheetId="52">#REF!</definedName>
    <definedName name="TNAIF" localSheetId="50">#REF!</definedName>
    <definedName name="TNAIF">TNAIF!$B$1</definedName>
    <definedName name="TNAIF_EQ" localSheetId="23">TNAIF!$B$12:$I$30</definedName>
    <definedName name="TNAIFNAV" localSheetId="23">TNAIF!$B$41:$B$44</definedName>
    <definedName name="TNETF" localSheetId="63">#REF!</definedName>
    <definedName name="TNETF" localSheetId="61">#REF!</definedName>
    <definedName name="TNETF" localSheetId="62">#REF!</definedName>
    <definedName name="TNETF" localSheetId="51">#REF!</definedName>
    <definedName name="TNETF" localSheetId="49">#REF!</definedName>
    <definedName name="TNETF" localSheetId="60">#REF!</definedName>
    <definedName name="TNETF" localSheetId="48">#REF!</definedName>
    <definedName name="TNETF" localSheetId="59">#REF!</definedName>
    <definedName name="TNETF" localSheetId="58">#REF!</definedName>
    <definedName name="TNETF" localSheetId="57">#REF!</definedName>
    <definedName name="TNETF" localSheetId="56">#REF!</definedName>
    <definedName name="TNETF" localSheetId="55">#REF!</definedName>
    <definedName name="TNETF" localSheetId="54">#REF!</definedName>
    <definedName name="TNETF" localSheetId="53">#REF!</definedName>
    <definedName name="TNETF" localSheetId="52">#REF!</definedName>
    <definedName name="TNETF" localSheetId="50">#REF!</definedName>
    <definedName name="TNETF">TNETF!$B$1</definedName>
    <definedName name="TNETF_Debt_Related" localSheetId="25">TNETF!$B$67:$H$71</definedName>
    <definedName name="TNETF_EQ" localSheetId="25">TNETF!$B$12:$I$65</definedName>
    <definedName name="TNETFNAV" localSheetId="25">TNETF!$B$83:$B$84</definedName>
    <definedName name="TNFSIF" localSheetId="63">#REF!</definedName>
    <definedName name="TNFSIF" localSheetId="61">#REF!</definedName>
    <definedName name="TNFSIF" localSheetId="62">#REF!</definedName>
    <definedName name="TNFSIF" localSheetId="51">#REF!</definedName>
    <definedName name="TNFSIF" localSheetId="49">#REF!</definedName>
    <definedName name="TNFSIF" localSheetId="60">#REF!</definedName>
    <definedName name="TNFSIF" localSheetId="48">#REF!</definedName>
    <definedName name="TNFSIF" localSheetId="59">#REF!</definedName>
    <definedName name="TNFSIF" localSheetId="58">#REF!</definedName>
    <definedName name="TNFSIF" localSheetId="57">#REF!</definedName>
    <definedName name="TNFSIF" localSheetId="56">#REF!</definedName>
    <definedName name="TNFSIF" localSheetId="55">#REF!</definedName>
    <definedName name="TNFSIF" localSheetId="54">#REF!</definedName>
    <definedName name="TNFSIF" localSheetId="53">#REF!</definedName>
    <definedName name="TNFSIF" localSheetId="52">#REF!</definedName>
    <definedName name="TNFSIF" localSheetId="50">#REF!</definedName>
    <definedName name="TNFSIF">TNFSIF!$B$1</definedName>
    <definedName name="TNFSIF_EQ" localSheetId="22">TNFSIF!$B$12:$I$34</definedName>
    <definedName name="TNFSIFNAV" localSheetId="22">TNFSIF!$B$45:$B$48</definedName>
    <definedName name="TNGIF1226" localSheetId="63">TNGIF1226!$B$1</definedName>
    <definedName name="TNGIF1226" localSheetId="61">TNGIF1226!$B$1</definedName>
    <definedName name="TNGIF1226" localSheetId="62">TNGIF1226!$B$1</definedName>
    <definedName name="TNGIF1226" localSheetId="60">TNGIF1226!$B$1</definedName>
    <definedName name="TNGIF1226" localSheetId="59">TNGIF1226!$B$1</definedName>
    <definedName name="TNGIF1226" localSheetId="58">TNGIF1226!$B$1</definedName>
    <definedName name="TNGIF1226" localSheetId="57">TNGIF1226!$B$1</definedName>
    <definedName name="TNGIF1226">#REF!</definedName>
    <definedName name="TNGIF1226_GOV_SEC" localSheetId="57">TNGIF1226!$B$22:$H$28</definedName>
    <definedName name="TNGIF1226NAV" localSheetId="57">TNGIF1226!$B$42:$B$49</definedName>
    <definedName name="TNGIF1229" localSheetId="63">TNGIF1229!$B$1</definedName>
    <definedName name="TNGIF1229" localSheetId="61">TNGIF1229!$B$1</definedName>
    <definedName name="TNGIF1229" localSheetId="62">TNGIF1229!$B$1</definedName>
    <definedName name="TNGIF1229" localSheetId="60">TNGIF1229!$B$1</definedName>
    <definedName name="TNGIF1229" localSheetId="59">TNGIF1229!$B$1</definedName>
    <definedName name="TNGIF1229" localSheetId="58">TNGIF1229!$B$1</definedName>
    <definedName name="TNGIF1229" localSheetId="57">TNGIF1229!$B$1</definedName>
    <definedName name="TNGIF1229" localSheetId="56">TNGIF1229!$B$1</definedName>
    <definedName name="TNGIF1229">#REF!</definedName>
    <definedName name="TNGIF1229_GOV_SEC" localSheetId="56">TNGIF1229!$B$22:$H$27</definedName>
    <definedName name="TNGIF1229NAV" localSheetId="56">TNGIF1229!$B$41:$B$48</definedName>
    <definedName name="TNIDETF" localSheetId="63">#REF!</definedName>
    <definedName name="TNIDETF" localSheetId="61">#REF!</definedName>
    <definedName name="TNIDETF" localSheetId="62">#REF!</definedName>
    <definedName name="TNIDETF" localSheetId="51">#REF!</definedName>
    <definedName name="TNIDETF" localSheetId="49">#REF!</definedName>
    <definedName name="TNIDETF" localSheetId="60">#REF!</definedName>
    <definedName name="TNIDETF" localSheetId="48">#REF!</definedName>
    <definedName name="TNIDETF" localSheetId="59">#REF!</definedName>
    <definedName name="TNIDETF" localSheetId="58">#REF!</definedName>
    <definedName name="TNIDETF" localSheetId="57">#REF!</definedName>
    <definedName name="TNIDETF" localSheetId="56">#REF!</definedName>
    <definedName name="TNIDETF" localSheetId="55">#REF!</definedName>
    <definedName name="TNIDETF" localSheetId="54">#REF!</definedName>
    <definedName name="TNIDETF" localSheetId="53">#REF!</definedName>
    <definedName name="TNIDETF" localSheetId="52">#REF!</definedName>
    <definedName name="TNIDETF" localSheetId="50">#REF!</definedName>
    <definedName name="TNIDETF">TNIDETF!$B$1</definedName>
    <definedName name="TNIDETF_EQ" localSheetId="20">TNIDETF!$B$12:$I$44</definedName>
    <definedName name="TNIDETFNAV" localSheetId="20">TNIDETF!$B$55:$B$56</definedName>
    <definedName name="TNIDFOF" localSheetId="63">#REF!</definedName>
    <definedName name="TNIDFOF" localSheetId="61">#REF!</definedName>
    <definedName name="TNIDFOF" localSheetId="62">#REF!</definedName>
    <definedName name="TNIDFOF" localSheetId="51">#REF!</definedName>
    <definedName name="TNIDFOF" localSheetId="49">#REF!</definedName>
    <definedName name="TNIDFOF" localSheetId="60">#REF!</definedName>
    <definedName name="TNIDFOF" localSheetId="48">#REF!</definedName>
    <definedName name="TNIDFOF" localSheetId="59">#REF!</definedName>
    <definedName name="TNIDFOF" localSheetId="58">#REF!</definedName>
    <definedName name="TNIDFOF" localSheetId="57">#REF!</definedName>
    <definedName name="TNIDFOF" localSheetId="56">#REF!</definedName>
    <definedName name="TNIDFOF" localSheetId="55">#REF!</definedName>
    <definedName name="TNIDFOF" localSheetId="54">#REF!</definedName>
    <definedName name="TNIDFOF" localSheetId="53">#REF!</definedName>
    <definedName name="TNIDFOF" localSheetId="52">#REF!</definedName>
    <definedName name="TNIDFOF" localSheetId="50">#REF!</definedName>
    <definedName name="TNIDFOF">TNIDFOF!$B$1</definedName>
    <definedName name="TNIDFOF_Mutual_F_Units" localSheetId="21">TNIDFOF!$B$12:$H$13</definedName>
    <definedName name="TNIDFOFNAV" localSheetId="21">TNIDFOF!$B$25:$B$32</definedName>
    <definedName name="TNMIIF" localSheetId="63">#REF!</definedName>
    <definedName name="TNMIIF" localSheetId="61">#REF!</definedName>
    <definedName name="TNMIIF" localSheetId="62">#REF!</definedName>
    <definedName name="TNMIIF" localSheetId="51">#REF!</definedName>
    <definedName name="TNMIIF" localSheetId="49">#REF!</definedName>
    <definedName name="TNMIIF" localSheetId="60">#REF!</definedName>
    <definedName name="TNMIIF" localSheetId="48">#REF!</definedName>
    <definedName name="TNMIIF" localSheetId="59">#REF!</definedName>
    <definedName name="TNMIIF" localSheetId="58">#REF!</definedName>
    <definedName name="TNMIIF" localSheetId="57">#REF!</definedName>
    <definedName name="TNMIIF" localSheetId="56">#REF!</definedName>
    <definedName name="TNMIIF" localSheetId="55">#REF!</definedName>
    <definedName name="TNMIIF" localSheetId="54">#REF!</definedName>
    <definedName name="TNMIIF" localSheetId="53">#REF!</definedName>
    <definedName name="TNMIIF" localSheetId="52">#REF!</definedName>
    <definedName name="TNMIIF" localSheetId="50">#REF!</definedName>
    <definedName name="TNMIIF">TNMIIF!$B$1</definedName>
    <definedName name="TNMIIF_EQ" localSheetId="14">TNMIIF!$B$12:$I$89</definedName>
    <definedName name="TNMIIFNAV" localSheetId="14">TNMIIF!$B$101:$B$104</definedName>
    <definedName name="TNMIMIF" localSheetId="63">#REF!</definedName>
    <definedName name="TNMIMIF" localSheetId="61">#REF!</definedName>
    <definedName name="TNMIMIF" localSheetId="62">#REF!</definedName>
    <definedName name="TNMIMIF" localSheetId="51">#REF!</definedName>
    <definedName name="TNMIMIF" localSheetId="49">#REF!</definedName>
    <definedName name="TNMIMIF" localSheetId="60">#REF!</definedName>
    <definedName name="TNMIMIF" localSheetId="48">#REF!</definedName>
    <definedName name="TNMIMIF" localSheetId="59">#REF!</definedName>
    <definedName name="TNMIMIF" localSheetId="58">#REF!</definedName>
    <definedName name="TNMIMIF" localSheetId="57">#REF!</definedName>
    <definedName name="TNMIMIF" localSheetId="56">#REF!</definedName>
    <definedName name="TNMIMIF" localSheetId="55">#REF!</definedName>
    <definedName name="TNMIMIF" localSheetId="54">#REF!</definedName>
    <definedName name="TNMIMIF" localSheetId="53">#REF!</definedName>
    <definedName name="TNMIMIF" localSheetId="52">#REF!</definedName>
    <definedName name="TNMIMIF" localSheetId="50">#REF!</definedName>
    <definedName name="TNMIMIF">TNMIMIF!$B$1</definedName>
    <definedName name="TNMIMIF_EQ" localSheetId="15">TNMIMIF!$B$12:$I$89</definedName>
    <definedName name="TNMIMIFNAV" localSheetId="15">TNMIMIF!$B$101:$B$104</definedName>
    <definedName name="TNMMIF" localSheetId="63">#REF!</definedName>
    <definedName name="TNMMIF" localSheetId="61">#REF!</definedName>
    <definedName name="TNMMIF" localSheetId="62">#REF!</definedName>
    <definedName name="TNMMIF" localSheetId="51">#REF!</definedName>
    <definedName name="TNMMIF" localSheetId="49">#REF!</definedName>
    <definedName name="TNMMIF" localSheetId="60">#REF!</definedName>
    <definedName name="TNMMIF" localSheetId="48">#REF!</definedName>
    <definedName name="TNMMIF" localSheetId="59">#REF!</definedName>
    <definedName name="TNMMIF" localSheetId="58">#REF!</definedName>
    <definedName name="TNMMIF" localSheetId="57">#REF!</definedName>
    <definedName name="TNMMIF" localSheetId="56">#REF!</definedName>
    <definedName name="TNMMIF" localSheetId="55">#REF!</definedName>
    <definedName name="TNMMIF" localSheetId="54">#REF!</definedName>
    <definedName name="TNMMIF" localSheetId="53">#REF!</definedName>
    <definedName name="TNMMIF" localSheetId="52">#REF!</definedName>
    <definedName name="TNMMIF" localSheetId="50">#REF!</definedName>
    <definedName name="TNMMIF">TNMMIF!$B$1</definedName>
    <definedName name="TNMMIF_EQ" localSheetId="19">TNMMIF!$B$12:$I$64</definedName>
    <definedName name="TNMMIFNAV" localSheetId="19">TNMMIF!$B$76:$B$83</definedName>
    <definedName name="TNMSHIF" localSheetId="63">#REF!</definedName>
    <definedName name="TNMSHIF" localSheetId="61">#REF!</definedName>
    <definedName name="TNMSHIF" localSheetId="62">#REF!</definedName>
    <definedName name="TNMSHIF" localSheetId="51">#REF!</definedName>
    <definedName name="TNMSHIF" localSheetId="49">#REF!</definedName>
    <definedName name="TNMSHIF" localSheetId="60">#REF!</definedName>
    <definedName name="TNMSHIF" localSheetId="48">#REF!</definedName>
    <definedName name="TNMSHIF" localSheetId="59">#REF!</definedName>
    <definedName name="TNMSHIF" localSheetId="58">#REF!</definedName>
    <definedName name="TNMSHIF" localSheetId="57">#REF!</definedName>
    <definedName name="TNMSHIF" localSheetId="56">#REF!</definedName>
    <definedName name="TNMSHIF" localSheetId="55">#REF!</definedName>
    <definedName name="TNMSHIF" localSheetId="54">#REF!</definedName>
    <definedName name="TNMSHIF" localSheetId="53">#REF!</definedName>
    <definedName name="TNMSHIF" localSheetId="52">#REF!</definedName>
    <definedName name="TNMSHIF" localSheetId="50">#REF!</definedName>
    <definedName name="TNMSHIF">TNMSHIF!$B$1</definedName>
    <definedName name="TNMSHIF_EQ" localSheetId="18">TNMSHIF!$B$12:$I$44</definedName>
    <definedName name="TNMSHIFNAV" localSheetId="18">TNMSHIF!$B$55:$B$58</definedName>
    <definedName name="TNPBETF" localSheetId="63">#REF!</definedName>
    <definedName name="TNPBETF" localSheetId="61">#REF!</definedName>
    <definedName name="TNPBETF" localSheetId="62">#REF!</definedName>
    <definedName name="TNPBETF" localSheetId="51">#REF!</definedName>
    <definedName name="TNPBETF" localSheetId="49">#REF!</definedName>
    <definedName name="TNPBETF" localSheetId="60">#REF!</definedName>
    <definedName name="TNPBETF" localSheetId="48">#REF!</definedName>
    <definedName name="TNPBETF" localSheetId="59">#REF!</definedName>
    <definedName name="TNPBETF" localSheetId="58">#REF!</definedName>
    <definedName name="TNPBETF" localSheetId="57">#REF!</definedName>
    <definedName name="TNPBETF" localSheetId="56">#REF!</definedName>
    <definedName name="TNPBETF" localSheetId="55">#REF!</definedName>
    <definedName name="TNPBETF" localSheetId="54">#REF!</definedName>
    <definedName name="TNPBETF" localSheetId="53">#REF!</definedName>
    <definedName name="TNPBETF" localSheetId="52">#REF!</definedName>
    <definedName name="TNPBETF" localSheetId="50">#REF!</definedName>
    <definedName name="TNPBETF">TNPBETF!$B$1</definedName>
    <definedName name="TNPBETF_EQ" localSheetId="17">TNPBETF!$B$12:$I$24</definedName>
    <definedName name="TNPBETFNAV" localSheetId="17">TNPBETF!$B$35:$B$36</definedName>
    <definedName name="TNRIF" localSheetId="63">#REF!</definedName>
    <definedName name="TNRIF" localSheetId="61">#REF!</definedName>
    <definedName name="TNRIF" localSheetId="62">#REF!</definedName>
    <definedName name="TNRIF" localSheetId="51">#REF!</definedName>
    <definedName name="TNRIF" localSheetId="49">#REF!</definedName>
    <definedName name="TNRIF" localSheetId="60">#REF!</definedName>
    <definedName name="TNRIF" localSheetId="48">#REF!</definedName>
    <definedName name="TNRIF" localSheetId="59">#REF!</definedName>
    <definedName name="TNRIF" localSheetId="58">#REF!</definedName>
    <definedName name="TNRIF" localSheetId="57">#REF!</definedName>
    <definedName name="TNRIF" localSheetId="56">#REF!</definedName>
    <definedName name="TNRIF" localSheetId="55">#REF!</definedName>
    <definedName name="TNRIF" localSheetId="54">#REF!</definedName>
    <definedName name="TNRIF" localSheetId="53">#REF!</definedName>
    <definedName name="TNRIF" localSheetId="52">#REF!</definedName>
    <definedName name="TNRIF" localSheetId="50">#REF!</definedName>
    <definedName name="TNRIF">TNRIF!$B$1</definedName>
    <definedName name="TNRIF_EQ" localSheetId="16">TNRIF!$B$12:$I$24</definedName>
    <definedName name="TNRIFNAV" localSheetId="16">TNRIF!$B$35:$B$38</definedName>
    <definedName name="TNSIFDEC27" localSheetId="63">TNSIFDEC27!$B$1</definedName>
    <definedName name="TNSIFDEC27" localSheetId="61">TNSIFDEC27!$B$1</definedName>
    <definedName name="TNSIFDEC27" localSheetId="62">TNSIFDEC27!$B$1</definedName>
    <definedName name="TNSIFDEC27" localSheetId="60">TNSIFDEC27!$B$1</definedName>
    <definedName name="TNSIFDEC27" localSheetId="59">TNSIFDEC27!$B$1</definedName>
    <definedName name="TNSIFDEC27" localSheetId="58">TNSIFDEC27!$B$1</definedName>
    <definedName name="TNSIFDEC27" localSheetId="57">TNSIFDEC27!$B$1</definedName>
    <definedName name="TNSIFDEC27" localSheetId="56">TNSIFDEC27!$B$1</definedName>
    <definedName name="TNSIFDEC27" localSheetId="55">TNSIFDEC27!$B$1</definedName>
    <definedName name="TNSIFDEC27">#REF!</definedName>
    <definedName name="TNSIFDEC27_Debt_Related" localSheetId="55">TNSIFDEC27!$B$53:$H$65</definedName>
    <definedName name="TNSIFDEC27_GOV_SEC" localSheetId="55">TNSIFDEC27!$B$22:$H$51</definedName>
    <definedName name="TNSIFDEC27NAV" localSheetId="55">TNSIFDEC27!$B$79:$B$86</definedName>
    <definedName name="TOF" localSheetId="63">TOF!$B$1</definedName>
    <definedName name="TOF" localSheetId="61">TOF!$B$1</definedName>
    <definedName name="TOF" localSheetId="62">TOF!$B$1</definedName>
    <definedName name="TOF" localSheetId="60">TOF!$B$1</definedName>
    <definedName name="TOF" localSheetId="59">TOF!$B$1</definedName>
    <definedName name="TOF" localSheetId="58">TOF!$B$1</definedName>
    <definedName name="TOF" localSheetId="57">TOF!$B$1</definedName>
    <definedName name="TOF" localSheetId="56">TOF!$B$1</definedName>
    <definedName name="TOF" localSheetId="55">TOF!$B$1</definedName>
    <definedName name="TOF" localSheetId="54">TOF!$B$1</definedName>
    <definedName name="TOF">#REF!</definedName>
    <definedName name="TOF_MM" localSheetId="54">TOF!$B$22:$H$27</definedName>
    <definedName name="TOFNAV" localSheetId="54">TOF!$B$42:$B$49</definedName>
    <definedName name="TOIIS" localSheetId="63">#REF!</definedName>
    <definedName name="TOIIS" localSheetId="61">#REF!</definedName>
    <definedName name="TOIIS" localSheetId="62">#REF!</definedName>
    <definedName name="TOIIS" localSheetId="51">#REF!</definedName>
    <definedName name="TOIIS" localSheetId="49">#REF!</definedName>
    <definedName name="TOIIS" localSheetId="60">#REF!</definedName>
    <definedName name="TOIIS" localSheetId="48">#REF!</definedName>
    <definedName name="TOIIS" localSheetId="59">#REF!</definedName>
    <definedName name="TOIIS" localSheetId="58">#REF!</definedName>
    <definedName name="TOIIS" localSheetId="57">#REF!</definedName>
    <definedName name="TOIIS" localSheetId="56">#REF!</definedName>
    <definedName name="TOIIS" localSheetId="55">#REF!</definedName>
    <definedName name="TOIIS" localSheetId="54">#REF!</definedName>
    <definedName name="TOIIS" localSheetId="53">#REF!</definedName>
    <definedName name="TOIIS" localSheetId="52">#REF!</definedName>
    <definedName name="TOIIS" localSheetId="50">#REF!</definedName>
    <definedName name="TOIIS">#REF!</definedName>
    <definedName name="TOIOS" localSheetId="63">#REF!</definedName>
    <definedName name="TOIOS" localSheetId="61">#REF!</definedName>
    <definedName name="TOIOS" localSheetId="62">#REF!</definedName>
    <definedName name="TOIOS" localSheetId="51">#REF!</definedName>
    <definedName name="TOIOS" localSheetId="49">#REF!</definedName>
    <definedName name="TOIOS" localSheetId="60">#REF!</definedName>
    <definedName name="TOIOS" localSheetId="48">#REF!</definedName>
    <definedName name="TOIOS" localSheetId="59">#REF!</definedName>
    <definedName name="TOIOS" localSheetId="58">#REF!</definedName>
    <definedName name="TOIOS" localSheetId="57">#REF!</definedName>
    <definedName name="TOIOS" localSheetId="56">#REF!</definedName>
    <definedName name="TOIOS" localSheetId="55">#REF!</definedName>
    <definedName name="TOIOS" localSheetId="54">#REF!</definedName>
    <definedName name="TOIOS" localSheetId="53">#REF!</definedName>
    <definedName name="TOIOS" localSheetId="52">#REF!</definedName>
    <definedName name="TOIOS" localSheetId="50">#REF!</definedName>
    <definedName name="TOIOS">#REF!</definedName>
    <definedName name="TOISS" localSheetId="63">#REF!</definedName>
    <definedName name="TOISS" localSheetId="61">#REF!</definedName>
    <definedName name="TOISS" localSheetId="62">#REF!</definedName>
    <definedName name="TOISS" localSheetId="51">#REF!</definedName>
    <definedName name="TOISS" localSheetId="49">#REF!</definedName>
    <definedName name="TOISS" localSheetId="60">#REF!</definedName>
    <definedName name="TOISS" localSheetId="48">#REF!</definedName>
    <definedName name="TOISS" localSheetId="59">#REF!</definedName>
    <definedName name="TOISS" localSheetId="58">#REF!</definedName>
    <definedName name="TOISS" localSheetId="57">#REF!</definedName>
    <definedName name="TOISS" localSheetId="56">#REF!</definedName>
    <definedName name="TOISS" localSheetId="55">#REF!</definedName>
    <definedName name="TOISS" localSheetId="54">#REF!</definedName>
    <definedName name="TOISS" localSheetId="53">#REF!</definedName>
    <definedName name="TOISS" localSheetId="52">#REF!</definedName>
    <definedName name="TOISS" localSheetId="50">#REF!</definedName>
    <definedName name="TOISS">#REF!</definedName>
    <definedName name="TQNTF" localSheetId="63">#REF!</definedName>
    <definedName name="TQNTF" localSheetId="61">#REF!</definedName>
    <definedName name="TQNTF" localSheetId="62">#REF!</definedName>
    <definedName name="TQNTF" localSheetId="51">#REF!</definedName>
    <definedName name="TQNTF" localSheetId="49">#REF!</definedName>
    <definedName name="TQNTF" localSheetId="60">#REF!</definedName>
    <definedName name="TQNTF" localSheetId="48">#REF!</definedName>
    <definedName name="TQNTF" localSheetId="59">#REF!</definedName>
    <definedName name="TQNTF" localSheetId="58">#REF!</definedName>
    <definedName name="TQNTF" localSheetId="57">#REF!</definedName>
    <definedName name="TQNTF" localSheetId="56">#REF!</definedName>
    <definedName name="TQNTF" localSheetId="55">#REF!</definedName>
    <definedName name="TQNTF" localSheetId="54">#REF!</definedName>
    <definedName name="TQNTF" localSheetId="53">#REF!</definedName>
    <definedName name="TQNTF" localSheetId="52">#REF!</definedName>
    <definedName name="TQNTF" localSheetId="50">#REF!</definedName>
    <definedName name="TQNTF">TQNTF!$B$1</definedName>
    <definedName name="TQNTF_Debt_Related" localSheetId="13">TQNTF!$B$46:$H$50</definedName>
    <definedName name="TQNTF_EQ" localSheetId="13">TQNTF!$B$12:$I$44</definedName>
    <definedName name="TQNTFNAV" localSheetId="13">TQNTF!$B$62:$B$69</definedName>
    <definedName name="TREF" localSheetId="63">#REF!</definedName>
    <definedName name="TREF" localSheetId="61">#REF!</definedName>
    <definedName name="TREF" localSheetId="62">#REF!</definedName>
    <definedName name="TREF" localSheetId="51">#REF!</definedName>
    <definedName name="TREF" localSheetId="49">#REF!</definedName>
    <definedName name="TREF" localSheetId="60">#REF!</definedName>
    <definedName name="TREF" localSheetId="48">#REF!</definedName>
    <definedName name="TREF" localSheetId="59">#REF!</definedName>
    <definedName name="TREF" localSheetId="58">#REF!</definedName>
    <definedName name="TREF" localSheetId="57">#REF!</definedName>
    <definedName name="TREF" localSheetId="56">#REF!</definedName>
    <definedName name="TREF" localSheetId="55">#REF!</definedName>
    <definedName name="TREF" localSheetId="54">#REF!</definedName>
    <definedName name="TREF" localSheetId="53">#REF!</definedName>
    <definedName name="TREF" localSheetId="52">#REF!</definedName>
    <definedName name="TREF" localSheetId="50">#REF!</definedName>
    <definedName name="TREF">TREF!$B$1</definedName>
    <definedName name="TREF_EQ" localSheetId="12">TREF!$B$12:$I$53</definedName>
    <definedName name="TREFNAV" localSheetId="12">TREF!$B$65:$B$72</definedName>
    <definedName name="TRSFC" localSheetId="63">TRSFC!$B$1</definedName>
    <definedName name="TRSFC" localSheetId="61">TRSFC!$B$1</definedName>
    <definedName name="TRSFC" localSheetId="62">TRSFC!$B$1</definedName>
    <definedName name="TRSFC" localSheetId="60">TRSFC!$B$1</definedName>
    <definedName name="TRSFC" localSheetId="59">TRSFC!$B$1</definedName>
    <definedName name="TRSFC" localSheetId="58">TRSFC!$B$1</definedName>
    <definedName name="TRSFC" localSheetId="57">TRSFC!$B$1</definedName>
    <definedName name="TRSFC" localSheetId="56">TRSFC!$B$1</definedName>
    <definedName name="TRSFC" localSheetId="55">TRSFC!$B$1</definedName>
    <definedName name="TRSFC" localSheetId="54">TRSFC!$B$1</definedName>
    <definedName name="TRSFC" localSheetId="53">TRSFC!$B$1</definedName>
    <definedName name="TRSFC">#REF!</definedName>
    <definedName name="TRSFC_Debt_Related" localSheetId="53">TRSFC!$B$81:$H$85</definedName>
    <definedName name="TRSFC_EQ" localSheetId="53">TRSFC!$B$12:$I$67</definedName>
    <definedName name="TRSFC_GOV_SEC" localSheetId="53">TRSFC!$B$69:$H$79</definedName>
    <definedName name="TRSFCNAV" localSheetId="53">TRSFC!$B$99:$B$102</definedName>
    <definedName name="TRSFM" localSheetId="63">#REF!</definedName>
    <definedName name="TRSFM" localSheetId="61">#REF!</definedName>
    <definedName name="TRSFM" localSheetId="62">#REF!</definedName>
    <definedName name="TRSFM" localSheetId="51">#REF!</definedName>
    <definedName name="TRSFM" localSheetId="49">#REF!</definedName>
    <definedName name="TRSFM" localSheetId="60">#REF!</definedName>
    <definedName name="TRSFM" localSheetId="48">#REF!</definedName>
    <definedName name="TRSFM" localSheetId="59">#REF!</definedName>
    <definedName name="TRSFM" localSheetId="58">#REF!</definedName>
    <definedName name="TRSFM" localSheetId="57">#REF!</definedName>
    <definedName name="TRSFM" localSheetId="56">#REF!</definedName>
    <definedName name="TRSFM" localSheetId="55">#REF!</definedName>
    <definedName name="TRSFM" localSheetId="54">#REF!</definedName>
    <definedName name="TRSFM" localSheetId="53">#REF!</definedName>
    <definedName name="TRSFM" localSheetId="52">#REF!</definedName>
    <definedName name="TRSFM" localSheetId="50">#REF!</definedName>
    <definedName name="TRSFM">TRSFM!$B$1</definedName>
    <definedName name="TRSFM_Debt_Related" localSheetId="11">TRSFM!$B$83:$H$95</definedName>
    <definedName name="TRSFM_EQ" localSheetId="11">TRSFM!$B$12:$I$70</definedName>
    <definedName name="TRSFM_GOV_SEC" localSheetId="11">TRSFM!$B$72:$H$81</definedName>
    <definedName name="TRSFMNAV" localSheetId="11">TRSFM!$B$107:$B$110</definedName>
    <definedName name="TRSFP" localSheetId="63">#REF!</definedName>
    <definedName name="TRSFP" localSheetId="61">#REF!</definedName>
    <definedName name="TRSFP" localSheetId="62">#REF!</definedName>
    <definedName name="TRSFP" localSheetId="51">#REF!</definedName>
    <definedName name="TRSFP" localSheetId="49">#REF!</definedName>
    <definedName name="TRSFP" localSheetId="60">#REF!</definedName>
    <definedName name="TRSFP" localSheetId="48">#REF!</definedName>
    <definedName name="TRSFP" localSheetId="59">#REF!</definedName>
    <definedName name="TRSFP" localSheetId="58">#REF!</definedName>
    <definedName name="TRSFP" localSheetId="57">#REF!</definedName>
    <definedName name="TRSFP" localSheetId="56">#REF!</definedName>
    <definedName name="TRSFP" localSheetId="55">#REF!</definedName>
    <definedName name="TRSFP" localSheetId="54">#REF!</definedName>
    <definedName name="TRSFP" localSheetId="53">#REF!</definedName>
    <definedName name="TRSFP" localSheetId="52">#REF!</definedName>
    <definedName name="TRSFP" localSheetId="50">#REF!</definedName>
    <definedName name="TRSFP">TRSFP!$B$1</definedName>
    <definedName name="TRSFP_EQ" localSheetId="10">TRSFP!$B$12:$I$71</definedName>
    <definedName name="TRSFPNAV" localSheetId="10">TRSFP!$B$83:$B$86</definedName>
    <definedName name="TSCAPF" localSheetId="63">#REF!</definedName>
    <definedName name="TSCAPF" localSheetId="61">#REF!</definedName>
    <definedName name="TSCAPF" localSheetId="62">#REF!</definedName>
    <definedName name="TSCAPF" localSheetId="51">#REF!</definedName>
    <definedName name="TSCAPF" localSheetId="49">#REF!</definedName>
    <definedName name="TSCAPF" localSheetId="60">#REF!</definedName>
    <definedName name="TSCAPF" localSheetId="48">#REF!</definedName>
    <definedName name="TSCAPF" localSheetId="59">#REF!</definedName>
    <definedName name="TSCAPF" localSheetId="58">#REF!</definedName>
    <definedName name="TSCAPF" localSheetId="57">#REF!</definedName>
    <definedName name="TSCAPF" localSheetId="56">#REF!</definedName>
    <definedName name="TSCAPF" localSheetId="55">#REF!</definedName>
    <definedName name="TSCAPF" localSheetId="54">#REF!</definedName>
    <definedName name="TSCAPF" localSheetId="53">#REF!</definedName>
    <definedName name="TSCAPF" localSheetId="52">#REF!</definedName>
    <definedName name="TSCAPF" localSheetId="50">#REF!</definedName>
    <definedName name="TSCAPF">TSCAPF!$B$1</definedName>
    <definedName name="TSCAPF_EQ" localSheetId="8">TSCAPF!$B$12:$I$65</definedName>
    <definedName name="TSCAPF_EQ_FU_Related" localSheetId="8">TSCAPF!$B$66:$I$67</definedName>
    <definedName name="TSCAPFNAV" localSheetId="8">TSCAPF!$B$79:$B$86</definedName>
    <definedName name="TSIPF3" localSheetId="63">#REF!</definedName>
    <definedName name="TSIPF3" localSheetId="61">#REF!</definedName>
    <definedName name="TSIPF3" localSheetId="62">#REF!</definedName>
    <definedName name="TSIPF3" localSheetId="51">#REF!</definedName>
    <definedName name="TSIPF3" localSheetId="49">#REF!</definedName>
    <definedName name="TSIPF3" localSheetId="60">#REF!</definedName>
    <definedName name="TSIPF3" localSheetId="48">#REF!</definedName>
    <definedName name="TSIPF3" localSheetId="59">#REF!</definedName>
    <definedName name="TSIPF3" localSheetId="58">#REF!</definedName>
    <definedName name="TSIPF3" localSheetId="57">#REF!</definedName>
    <definedName name="TSIPF3" localSheetId="56">#REF!</definedName>
    <definedName name="TSIPF3" localSheetId="55">#REF!</definedName>
    <definedName name="TSIPF3" localSheetId="54">#REF!</definedName>
    <definedName name="TSIPF3" localSheetId="53">#REF!</definedName>
    <definedName name="TSIPF3" localSheetId="52">#REF!</definedName>
    <definedName name="TSIPF3" localSheetId="50">#REF!</definedName>
    <definedName name="TSIPF3">#REF!</definedName>
    <definedName name="TSLVETF" localSheetId="63">#REF!</definedName>
    <definedName name="TSLVETF" localSheetId="61">#REF!</definedName>
    <definedName name="TSLVETF" localSheetId="62">#REF!</definedName>
    <definedName name="TSLVETF" localSheetId="51">#REF!</definedName>
    <definedName name="TSLVETF" localSheetId="49">#REF!</definedName>
    <definedName name="TSLVETF" localSheetId="60">#REF!</definedName>
    <definedName name="TSLVETF" localSheetId="48">#REF!</definedName>
    <definedName name="TSLVETF" localSheetId="59">#REF!</definedName>
    <definedName name="TSLVETF" localSheetId="58">#REF!</definedName>
    <definedName name="TSLVETF" localSheetId="57">#REF!</definedName>
    <definedName name="TSLVETF" localSheetId="56">#REF!</definedName>
    <definedName name="TSLVETF" localSheetId="55">#REF!</definedName>
    <definedName name="TSLVETF" localSheetId="54">#REF!</definedName>
    <definedName name="TSLVETF" localSheetId="53">#REF!</definedName>
    <definedName name="TSLVETF" localSheetId="52">#REF!</definedName>
    <definedName name="TSLVETF" localSheetId="50">#REF!</definedName>
    <definedName name="TSLVETF">TSLVETF!$B$1</definedName>
    <definedName name="TSLVETF_EQ" localSheetId="5">TSLVETF!$B$12:$I$15</definedName>
    <definedName name="TSLVETFNAV" localSheetId="5">TSLVETF!$B$26</definedName>
    <definedName name="TSLVFOF" localSheetId="63">#REF!</definedName>
    <definedName name="TSLVFOF" localSheetId="61">#REF!</definedName>
    <definedName name="TSLVFOF" localSheetId="62">#REF!</definedName>
    <definedName name="TSLVFOF" localSheetId="51">#REF!</definedName>
    <definedName name="TSLVFOF" localSheetId="49">#REF!</definedName>
    <definedName name="TSLVFOF" localSheetId="60">#REF!</definedName>
    <definedName name="TSLVFOF" localSheetId="48">#REF!</definedName>
    <definedName name="TSLVFOF" localSheetId="59">#REF!</definedName>
    <definedName name="TSLVFOF" localSheetId="58">#REF!</definedName>
    <definedName name="TSLVFOF" localSheetId="57">#REF!</definedName>
    <definedName name="TSLVFOF" localSheetId="56">#REF!</definedName>
    <definedName name="TSLVFOF" localSheetId="55">#REF!</definedName>
    <definedName name="TSLVFOF" localSheetId="54">#REF!</definedName>
    <definedName name="TSLVFOF" localSheetId="53">#REF!</definedName>
    <definedName name="TSLVFOF" localSheetId="52">#REF!</definedName>
    <definedName name="TSLVFOF" localSheetId="50">#REF!</definedName>
    <definedName name="TSLVFOF">TSLVFOF!$B$1</definedName>
    <definedName name="TSLVFOF_EQ" localSheetId="3">TSLVFOF!$B$12:$I$15</definedName>
    <definedName name="TSLVFOFNAV" localSheetId="3">TSLVFOF!$B$30:$B$33</definedName>
    <definedName name="TSTBF" localSheetId="63">TSTBF!$B$1</definedName>
    <definedName name="TSTBF" localSheetId="61">TSTBF!$B$1</definedName>
    <definedName name="TSTBF" localSheetId="62">TSTBF!$B$1</definedName>
    <definedName name="TSTBF" localSheetId="60">TSTBF!$B$1</definedName>
    <definedName name="TSTBF" localSheetId="59">TSTBF!$B$1</definedName>
    <definedName name="TSTBF" localSheetId="58">TSTBF!$B$1</definedName>
    <definedName name="TSTBF" localSheetId="57">TSTBF!$B$1</definedName>
    <definedName name="TSTBF" localSheetId="56">TSTBF!$B$1</definedName>
    <definedName name="TSTBF" localSheetId="55">TSTBF!$B$1</definedName>
    <definedName name="TSTBF" localSheetId="54">TSTBF!$B$1</definedName>
    <definedName name="TSTBF" localSheetId="53">TSTBF!$B$1</definedName>
    <definedName name="TSTBF" localSheetId="52">TSTBF!$B$1</definedName>
    <definedName name="TSTBF">#REF!</definedName>
    <definedName name="TSTBF_Aif_cat" localSheetId="52">TSTBF!$B$101:$H$102</definedName>
    <definedName name="TSTBF_Debt_Related" localSheetId="52">TSTBF!$B$56:$H$96</definedName>
    <definedName name="TSTBF_GOV_SEC" localSheetId="52">TSTBF!$B$25:$H$54</definedName>
    <definedName name="TSTBF_MM" localSheetId="52">TSTBF!$B$98:$H$99</definedName>
    <definedName name="TSTBF_Mutual_F_Units" localSheetId="52">TSTBF!$B$22:$H$23</definedName>
    <definedName name="TSTBFNAV" localSheetId="52">TSTBF!$B$117:$B$128</definedName>
    <definedName name="TTAF1" localSheetId="63">#REF!</definedName>
    <definedName name="TTAF1" localSheetId="61">#REF!</definedName>
    <definedName name="TTAF1" localSheetId="62">#REF!</definedName>
    <definedName name="TTAF1" localSheetId="51">#REF!</definedName>
    <definedName name="TTAF1" localSheetId="49">#REF!</definedName>
    <definedName name="TTAF1" localSheetId="60">#REF!</definedName>
    <definedName name="TTAF1" localSheetId="48">#REF!</definedName>
    <definedName name="TTAF1" localSheetId="59">#REF!</definedName>
    <definedName name="TTAF1" localSheetId="58">#REF!</definedName>
    <definedName name="TTAF1" localSheetId="57">#REF!</definedName>
    <definedName name="TTAF1" localSheetId="56">#REF!</definedName>
    <definedName name="TTAF1" localSheetId="55">#REF!</definedName>
    <definedName name="TTAF1" localSheetId="54">#REF!</definedName>
    <definedName name="TTAF1" localSheetId="53">#REF!</definedName>
    <definedName name="TTAF1" localSheetId="52">#REF!</definedName>
    <definedName name="TTAF1" localSheetId="50">#REF!</definedName>
    <definedName name="TTAF1">#REF!</definedName>
    <definedName name="TTMF" localSheetId="63">#REF!</definedName>
    <definedName name="TTMF" localSheetId="61">#REF!</definedName>
    <definedName name="TTMF" localSheetId="62">#REF!</definedName>
    <definedName name="TTMF" localSheetId="51">#REF!</definedName>
    <definedName name="TTMF" localSheetId="49">#REF!</definedName>
    <definedName name="TTMF" localSheetId="60">#REF!</definedName>
    <definedName name="TTMF" localSheetId="48">#REF!</definedName>
    <definedName name="TTMF" localSheetId="59">#REF!</definedName>
    <definedName name="TTMF" localSheetId="58">#REF!</definedName>
    <definedName name="TTMF" localSheetId="57">#REF!</definedName>
    <definedName name="TTMF" localSheetId="56">#REF!</definedName>
    <definedName name="TTMF" localSheetId="55">#REF!</definedName>
    <definedName name="TTMF" localSheetId="54">#REF!</definedName>
    <definedName name="TTMF" localSheetId="53">#REF!</definedName>
    <definedName name="TTMF" localSheetId="52">#REF!</definedName>
    <definedName name="TTMF" localSheetId="50">#REF!</definedName>
    <definedName name="TTMF">#REF!</definedName>
    <definedName name="TTMFSP1" localSheetId="63">#REF!</definedName>
    <definedName name="TTMFSP1" localSheetId="61">#REF!</definedName>
    <definedName name="TTMFSP1" localSheetId="62">#REF!</definedName>
    <definedName name="TTMFSP1" localSheetId="51">#REF!</definedName>
    <definedName name="TTMFSP1" localSheetId="49">#REF!</definedName>
    <definedName name="TTMFSP1" localSheetId="60">#REF!</definedName>
    <definedName name="TTMFSP1" localSheetId="48">#REF!</definedName>
    <definedName name="TTMFSP1" localSheetId="59">#REF!</definedName>
    <definedName name="TTMFSP1" localSheetId="58">#REF!</definedName>
    <definedName name="TTMFSP1" localSheetId="57">#REF!</definedName>
    <definedName name="TTMFSP1" localSheetId="56">#REF!</definedName>
    <definedName name="TTMFSP1" localSheetId="55">#REF!</definedName>
    <definedName name="TTMFSP1" localSheetId="54">#REF!</definedName>
    <definedName name="TTMFSP1" localSheetId="53">#REF!</definedName>
    <definedName name="TTMFSP1" localSheetId="52">#REF!</definedName>
    <definedName name="TTMFSP1" localSheetId="50">#REF!</definedName>
    <definedName name="TTMFSP1">#REF!</definedName>
    <definedName name="TTOFE" localSheetId="63">#REF!</definedName>
    <definedName name="TTOFE" localSheetId="61">#REF!</definedName>
    <definedName name="TTOFE" localSheetId="62">#REF!</definedName>
    <definedName name="TTOFE" localSheetId="51">#REF!</definedName>
    <definedName name="TTOFE" localSheetId="49">#REF!</definedName>
    <definedName name="TTOFE" localSheetId="60">#REF!</definedName>
    <definedName name="TTOFE" localSheetId="48">#REF!</definedName>
    <definedName name="TTOFE" localSheetId="59">#REF!</definedName>
    <definedName name="TTOFE" localSheetId="58">#REF!</definedName>
    <definedName name="TTOFE" localSheetId="57">#REF!</definedName>
    <definedName name="TTOFE" localSheetId="56">#REF!</definedName>
    <definedName name="TTOFE" localSheetId="55">#REF!</definedName>
    <definedName name="TTOFE" localSheetId="54">#REF!</definedName>
    <definedName name="TTOFE" localSheetId="53">#REF!</definedName>
    <definedName name="TTOFE" localSheetId="52">#REF!</definedName>
    <definedName name="TTOFE" localSheetId="50">#REF!</definedName>
    <definedName name="TTOFE">TTOFE!$B$1</definedName>
    <definedName name="TTOFE_EQ" localSheetId="29">TTOFE!$B$12:$I$66</definedName>
    <definedName name="TTOFE_EQ_Related" localSheetId="29">TTOFE!$B$67:$I$67</definedName>
    <definedName name="TTOFENAV" localSheetId="29">TTOFE!$B$79:$B$86</definedName>
    <definedName name="TTSF96" localSheetId="63">#REF!</definedName>
    <definedName name="TTSF96" localSheetId="61">#REF!</definedName>
    <definedName name="TTSF96" localSheetId="62">#REF!</definedName>
    <definedName name="TTSF96" localSheetId="51">#REF!</definedName>
    <definedName name="TTSF96" localSheetId="49">#REF!</definedName>
    <definedName name="TTSF96" localSheetId="60">#REF!</definedName>
    <definedName name="TTSF96" localSheetId="48">#REF!</definedName>
    <definedName name="TTSF96" localSheetId="59">#REF!</definedName>
    <definedName name="TTSF96" localSheetId="58">#REF!</definedName>
    <definedName name="TTSF96" localSheetId="57">#REF!</definedName>
    <definedName name="TTSF96" localSheetId="56">#REF!</definedName>
    <definedName name="TTSF96" localSheetId="55">#REF!</definedName>
    <definedName name="TTSF96" localSheetId="54">#REF!</definedName>
    <definedName name="TTSF96" localSheetId="53">#REF!</definedName>
    <definedName name="TTSF96" localSheetId="52">#REF!</definedName>
    <definedName name="TTSF96" localSheetId="50">#REF!</definedName>
    <definedName name="TTSF96">TTSF96!$B$1</definedName>
    <definedName name="TTSF96_EQ" localSheetId="41">TTSF96!$B$12:$I$71</definedName>
    <definedName name="TTSF96NAV" localSheetId="41">TTSF96!$B$83:$B$90</definedName>
    <definedName name="TUDG3S" localSheetId="63">#REF!</definedName>
    <definedName name="TUDG3S" localSheetId="61">#REF!</definedName>
    <definedName name="TUDG3S" localSheetId="62">#REF!</definedName>
    <definedName name="TUDG3S" localSheetId="51">#REF!</definedName>
    <definedName name="TUDG3S" localSheetId="49">#REF!</definedName>
    <definedName name="TUDG3S" localSheetId="60">#REF!</definedName>
    <definedName name="TUDG3S" localSheetId="48">#REF!</definedName>
    <definedName name="TUDG3S" localSheetId="59">#REF!</definedName>
    <definedName name="TUDG3S" localSheetId="58">#REF!</definedName>
    <definedName name="TUDG3S" localSheetId="57">#REF!</definedName>
    <definedName name="TUDG3S" localSheetId="56">#REF!</definedName>
    <definedName name="TUDG3S" localSheetId="55">#REF!</definedName>
    <definedName name="TUDG3S" localSheetId="54">#REF!</definedName>
    <definedName name="TUDG3S" localSheetId="53">#REF!</definedName>
    <definedName name="TUDG3S" localSheetId="52">#REF!</definedName>
    <definedName name="TUDG3S" localSheetId="50">#REF!</definedName>
    <definedName name="TUDG3S">#REF!</definedName>
    <definedName name="TUDS" localSheetId="63">#REF!</definedName>
    <definedName name="TUDS" localSheetId="61">#REF!</definedName>
    <definedName name="TUDS" localSheetId="62">#REF!</definedName>
    <definedName name="TUDS" localSheetId="51">#REF!</definedName>
    <definedName name="TUDS" localSheetId="49">#REF!</definedName>
    <definedName name="TUDS" localSheetId="60">#REF!</definedName>
    <definedName name="TUDS" localSheetId="48">#REF!</definedName>
    <definedName name="TUDS" localSheetId="59">#REF!</definedName>
    <definedName name="TUDS" localSheetId="58">#REF!</definedName>
    <definedName name="TUDS" localSheetId="57">#REF!</definedName>
    <definedName name="TUDS" localSheetId="56">#REF!</definedName>
    <definedName name="TUDS" localSheetId="55">#REF!</definedName>
    <definedName name="TUDS" localSheetId="54">#REF!</definedName>
    <definedName name="TUDS" localSheetId="53">#REF!</definedName>
    <definedName name="TUDS" localSheetId="52">#REF!</definedName>
    <definedName name="TUDS" localSheetId="50">#REF!</definedName>
    <definedName name="TUDS">#REF!</definedName>
    <definedName name="TURG3S" localSheetId="63">#REF!</definedName>
    <definedName name="TURG3S" localSheetId="61">#REF!</definedName>
    <definedName name="TURG3S" localSheetId="62">#REF!</definedName>
    <definedName name="TURG3S" localSheetId="51">#REF!</definedName>
    <definedName name="TURG3S" localSheetId="49">#REF!</definedName>
    <definedName name="TURG3S" localSheetId="60">#REF!</definedName>
    <definedName name="TURG3S" localSheetId="48">#REF!</definedName>
    <definedName name="TURG3S" localSheetId="59">#REF!</definedName>
    <definedName name="TURG3S" localSheetId="58">#REF!</definedName>
    <definedName name="TURG3S" localSheetId="57">#REF!</definedName>
    <definedName name="TURG3S" localSheetId="56">#REF!</definedName>
    <definedName name="TURG3S" localSheetId="55">#REF!</definedName>
    <definedName name="TURG3S" localSheetId="54">#REF!</definedName>
    <definedName name="TURG3S" localSheetId="53">#REF!</definedName>
    <definedName name="TURG3S" localSheetId="52">#REF!</definedName>
    <definedName name="TURG3S" localSheetId="50">#REF!</definedName>
    <definedName name="TURG3S">#REF!</definedName>
    <definedName name="TURS">#REF!</definedName>
    <definedName name="TUSTF" localSheetId="63">TUSTF!$B$1</definedName>
    <definedName name="TUSTF" localSheetId="61">TUSTF!$B$1</definedName>
    <definedName name="TUSTF" localSheetId="62">TUSTF!$B$1</definedName>
    <definedName name="TUSTF" localSheetId="51">TUSTF!$B$1</definedName>
    <definedName name="TUSTF" localSheetId="60">TUSTF!$B$1</definedName>
    <definedName name="TUSTF" localSheetId="59">TUSTF!$B$1</definedName>
    <definedName name="TUSTF" localSheetId="58">TUSTF!$B$1</definedName>
    <definedName name="TUSTF" localSheetId="57">TUSTF!$B$1</definedName>
    <definedName name="TUSTF" localSheetId="56">TUSTF!$B$1</definedName>
    <definedName name="TUSTF" localSheetId="55">TUSTF!$B$1</definedName>
    <definedName name="TUSTF" localSheetId="54">TUSTF!$B$1</definedName>
    <definedName name="TUSTF" localSheetId="53">TUSTF!$B$1</definedName>
    <definedName name="TUSTF" localSheetId="52">TUSTF!$B$1</definedName>
    <definedName name="TUSTF" localSheetId="50">TUSTF!$B$1</definedName>
    <definedName name="TUSTF">#REF!</definedName>
    <definedName name="TUSTF_Aif_cat" localSheetId="50">TUSTF!$B$82:$H$83</definedName>
    <definedName name="TUSTF_Debt_Related" localSheetId="50">TUSTF!$B$30:$H$48</definedName>
    <definedName name="TUSTF_GOV_SEC" localSheetId="50">TUSTF!$B$22:$H$28</definedName>
    <definedName name="TUSTF_MM" localSheetId="50">TUSTF!$B$50:$H$80</definedName>
    <definedName name="TUSTFNAV" localSheetId="50">TUSTF!$B$98:$B$109</definedName>
    <definedName name="TVFS1" localSheetId="63">#REF!</definedName>
    <definedName name="TVFS1" localSheetId="61">#REF!</definedName>
    <definedName name="TVFS1" localSheetId="62">#REF!</definedName>
    <definedName name="TVFS1" localSheetId="51">#REF!</definedName>
    <definedName name="TVFS1" localSheetId="49">#REF!</definedName>
    <definedName name="TVFS1" localSheetId="60">#REF!</definedName>
    <definedName name="TVFS1" localSheetId="48">#REF!</definedName>
    <definedName name="TVFS1" localSheetId="59">#REF!</definedName>
    <definedName name="TVFS1" localSheetId="58">#REF!</definedName>
    <definedName name="TVFS1" localSheetId="57">#REF!</definedName>
    <definedName name="TVFS1" localSheetId="56">#REF!</definedName>
    <definedName name="TVFS1" localSheetId="55">#REF!</definedName>
    <definedName name="TVFS1" localSheetId="54">#REF!</definedName>
    <definedName name="TVFS1" localSheetId="53">#REF!</definedName>
    <definedName name="TVFS1" localSheetId="52">#REF!</definedName>
    <definedName name="TVFS1" localSheetId="50">#REF!</definedName>
    <definedName name="TVFS1">#REF!</definedName>
    <definedName name="TVFS2" localSheetId="63">#REF!</definedName>
    <definedName name="TVFS2" localSheetId="61">#REF!</definedName>
    <definedName name="TVFS2" localSheetId="62">#REF!</definedName>
    <definedName name="TVFS2" localSheetId="51">#REF!</definedName>
    <definedName name="TVFS2" localSheetId="49">#REF!</definedName>
    <definedName name="TVFS2" localSheetId="60">#REF!</definedName>
    <definedName name="TVFS2" localSheetId="48">#REF!</definedName>
    <definedName name="TVFS2" localSheetId="59">#REF!</definedName>
    <definedName name="TVFS2" localSheetId="58">#REF!</definedName>
    <definedName name="TVFS2" localSheetId="57">#REF!</definedName>
    <definedName name="TVFS2" localSheetId="56">#REF!</definedName>
    <definedName name="TVFS2" localSheetId="55">#REF!</definedName>
    <definedName name="TVFS2" localSheetId="54">#REF!</definedName>
    <definedName name="TVFS2" localSheetId="53">#REF!</definedName>
    <definedName name="TVFS2" localSheetId="52">#REF!</definedName>
    <definedName name="TVFS2" localSheetId="50">#REF!</definedName>
    <definedName name="TVFS2">#REF!</definedName>
    <definedName name="TYCF" localSheetId="63">#REF!</definedName>
    <definedName name="TYCF" localSheetId="61">#REF!</definedName>
    <definedName name="TYCF" localSheetId="62">#REF!</definedName>
    <definedName name="TYCF" localSheetId="51">#REF!</definedName>
    <definedName name="TYCF" localSheetId="49">#REF!</definedName>
    <definedName name="TYCF" localSheetId="60">#REF!</definedName>
    <definedName name="TYCF" localSheetId="48">#REF!</definedName>
    <definedName name="TYCF" localSheetId="59">#REF!</definedName>
    <definedName name="TYCF" localSheetId="58">#REF!</definedName>
    <definedName name="TYCF" localSheetId="57">#REF!</definedName>
    <definedName name="TYCF" localSheetId="56">#REF!</definedName>
    <definedName name="TYCF" localSheetId="55">#REF!</definedName>
    <definedName name="TYCF" localSheetId="54">#REF!</definedName>
    <definedName name="TYCF" localSheetId="53">#REF!</definedName>
    <definedName name="TYCF" localSheetId="52">#REF!</definedName>
    <definedName name="TYCF" localSheetId="50">#REF!</definedName>
    <definedName name="TYCF">TYCF!$B$1</definedName>
    <definedName name="TYCF_EQ" localSheetId="7">TYCF!$B$12:$I$68</definedName>
    <definedName name="TYCF_EQ_FU_Related" localSheetId="7">TYCF!$B$69:$I$70</definedName>
    <definedName name="TYCFNAV" localSheetId="7">TYCF!$B$82:$B$85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5" i="31" l="1"/>
  <c r="H75" i="31"/>
  <c r="G68" i="8"/>
  <c r="H68" i="8"/>
  <c r="G71" i="7"/>
  <c r="H71" i="7"/>
  <c r="G112" i="27"/>
  <c r="G98" i="27"/>
  <c r="H98" i="27"/>
  <c r="G71" i="39"/>
  <c r="G66" i="39"/>
  <c r="H66" i="39"/>
  <c r="C230" i="39"/>
  <c r="C185" i="39"/>
  <c r="C199" i="39"/>
  <c r="F111" i="37"/>
  <c r="G71" i="37"/>
  <c r="H71" i="37"/>
  <c r="G83" i="26"/>
  <c r="H83" i="26"/>
  <c r="G115" i="46"/>
  <c r="G118" i="46"/>
  <c r="H118" i="46"/>
  <c r="H115" i="46"/>
  <c r="G307" i="47"/>
  <c r="H307" i="47"/>
  <c r="H71" i="39"/>
  <c r="C235" i="39"/>
  <c r="H112" i="27"/>
  <c r="C202" i="39" l="1"/>
  <c r="C237" i="39"/>
  <c r="C388" i="27" l="1"/>
  <c r="C370" i="27"/>
  <c r="C390" i="27" l="1"/>
  <c r="G31" i="81" l="1"/>
  <c r="H31" i="81"/>
  <c r="G39" i="81"/>
  <c r="H39" i="81"/>
  <c r="G42" i="81"/>
  <c r="H42" i="81"/>
  <c r="G45" i="81"/>
  <c r="H45" i="81"/>
  <c r="G47" i="80"/>
  <c r="H47" i="80"/>
  <c r="G89" i="80"/>
  <c r="H89" i="80"/>
  <c r="G92" i="80"/>
  <c r="H92" i="80"/>
  <c r="G31" i="79"/>
  <c r="H31" i="79"/>
  <c r="G30" i="78"/>
  <c r="H30" i="78"/>
  <c r="G43" i="78"/>
  <c r="H43" i="78"/>
  <c r="G46" i="78"/>
  <c r="H46" i="78"/>
  <c r="G48" i="78"/>
  <c r="G49" i="78" s="1"/>
  <c r="H48" i="78"/>
  <c r="H49" i="78" s="1"/>
  <c r="G37" i="77"/>
  <c r="H37" i="77"/>
  <c r="G40" i="77"/>
  <c r="H40" i="77"/>
  <c r="G31" i="76"/>
  <c r="H31" i="76"/>
  <c r="G103" i="76"/>
  <c r="H103" i="76"/>
  <c r="G106" i="76"/>
  <c r="H106" i="76"/>
  <c r="G29" i="75"/>
  <c r="H29" i="75"/>
  <c r="G28" i="74"/>
  <c r="H28" i="74"/>
  <c r="G52" i="73"/>
  <c r="H52" i="73"/>
  <c r="G66" i="73"/>
  <c r="H66" i="73"/>
  <c r="G28" i="72"/>
  <c r="H28" i="72"/>
  <c r="G68" i="71"/>
  <c r="H68" i="71"/>
  <c r="G80" i="71"/>
  <c r="H80" i="71"/>
  <c r="G86" i="71"/>
  <c r="H86" i="71"/>
  <c r="G24" i="70"/>
  <c r="H24" i="70"/>
  <c r="G55" i="70"/>
  <c r="H55" i="70"/>
  <c r="G97" i="70"/>
  <c r="H97" i="70"/>
  <c r="G100" i="70"/>
  <c r="H100" i="70"/>
  <c r="G103" i="70"/>
  <c r="H103" i="70"/>
  <c r="G42" i="69"/>
  <c r="H42" i="69"/>
  <c r="G83" i="69"/>
  <c r="H83" i="69"/>
  <c r="G102" i="69"/>
  <c r="H102" i="69"/>
  <c r="G105" i="69"/>
  <c r="H105" i="69"/>
  <c r="G29" i="68"/>
  <c r="H29" i="68"/>
  <c r="G49" i="68"/>
  <c r="H49" i="68"/>
  <c r="G81" i="68"/>
  <c r="H81" i="68"/>
  <c r="G84" i="68"/>
  <c r="H84" i="68"/>
  <c r="G37" i="67"/>
  <c r="H37" i="67"/>
  <c r="G27" i="66"/>
  <c r="H27" i="66"/>
  <c r="G74" i="66"/>
  <c r="H74" i="66"/>
  <c r="G77" i="66"/>
  <c r="H77" i="66"/>
  <c r="C75" i="20" l="1"/>
  <c r="C74" i="20"/>
  <c r="F187" i="27" l="1"/>
  <c r="F123" i="26"/>
  <c r="F94" i="12"/>
  <c r="F108" i="29"/>
  <c r="F160" i="34"/>
  <c r="F130" i="39"/>
  <c r="F245" i="46"/>
  <c r="F125" i="42"/>
  <c r="F379" i="47"/>
  <c r="C1693" i="47" l="1"/>
  <c r="C1402" i="47"/>
  <c r="H337" i="47"/>
  <c r="H340" i="47" s="1"/>
  <c r="H341" i="47" s="1"/>
  <c r="G337" i="47"/>
  <c r="H325" i="47"/>
  <c r="G325" i="47"/>
  <c r="H312" i="47"/>
  <c r="G312" i="47"/>
  <c r="C487" i="46"/>
  <c r="C483" i="46"/>
  <c r="C461" i="46"/>
  <c r="C417" i="46"/>
  <c r="H203" i="46"/>
  <c r="G203" i="46"/>
  <c r="H198" i="46"/>
  <c r="G198" i="46"/>
  <c r="H148" i="46"/>
  <c r="G148" i="46"/>
  <c r="H121" i="46"/>
  <c r="G121" i="46"/>
  <c r="C108" i="45"/>
  <c r="C104" i="45"/>
  <c r="H49" i="45"/>
  <c r="G49" i="45"/>
  <c r="H85" i="44"/>
  <c r="G85" i="44"/>
  <c r="H82" i="44"/>
  <c r="G82" i="44"/>
  <c r="H47" i="43"/>
  <c r="G47" i="43"/>
  <c r="C160" i="42"/>
  <c r="C163" i="42" s="1"/>
  <c r="C152" i="42"/>
  <c r="H85" i="42"/>
  <c r="G85" i="42"/>
  <c r="H79" i="42"/>
  <c r="G79" i="42"/>
  <c r="H76" i="42"/>
  <c r="G76" i="42"/>
  <c r="H72" i="41"/>
  <c r="G72" i="41"/>
  <c r="H58" i="40"/>
  <c r="G58" i="40"/>
  <c r="H85" i="39"/>
  <c r="G85" i="39"/>
  <c r="H82" i="39"/>
  <c r="G82" i="39"/>
  <c r="H75" i="39"/>
  <c r="G75" i="39"/>
  <c r="H75" i="38"/>
  <c r="G75" i="38"/>
  <c r="C130" i="37"/>
  <c r="C126" i="37"/>
  <c r="H45" i="36"/>
  <c r="G45" i="36"/>
  <c r="H44" i="35"/>
  <c r="G44" i="35"/>
  <c r="C187" i="34"/>
  <c r="C190" i="34" s="1"/>
  <c r="C181" i="34"/>
  <c r="H110" i="34"/>
  <c r="G110" i="34"/>
  <c r="H92" i="34"/>
  <c r="G92" i="34"/>
  <c r="H56" i="34"/>
  <c r="G56" i="34"/>
  <c r="H53" i="33"/>
  <c r="G53" i="33"/>
  <c r="H47" i="33"/>
  <c r="G47" i="33"/>
  <c r="H46" i="32"/>
  <c r="G46" i="32"/>
  <c r="H65" i="30"/>
  <c r="G65" i="30"/>
  <c r="C127" i="29"/>
  <c r="C130" i="29" s="1"/>
  <c r="C123" i="29"/>
  <c r="H68" i="29"/>
  <c r="G68" i="29"/>
  <c r="C148" i="28"/>
  <c r="C141" i="28"/>
  <c r="H77" i="28"/>
  <c r="G77" i="28"/>
  <c r="C288" i="27"/>
  <c r="C268" i="27"/>
  <c r="H141" i="27"/>
  <c r="G141" i="27"/>
  <c r="H133" i="27"/>
  <c r="G133" i="27"/>
  <c r="H115" i="27"/>
  <c r="G115" i="27"/>
  <c r="C150" i="26"/>
  <c r="C144" i="26"/>
  <c r="H72" i="25"/>
  <c r="G72" i="25"/>
  <c r="H66" i="25"/>
  <c r="G66" i="25"/>
  <c r="H72" i="24"/>
  <c r="G72" i="24"/>
  <c r="H66" i="24"/>
  <c r="G66" i="24"/>
  <c r="H31" i="23"/>
  <c r="G31" i="23"/>
  <c r="H35" i="22"/>
  <c r="G35" i="22"/>
  <c r="H14" i="21"/>
  <c r="G14" i="21"/>
  <c r="H45" i="20"/>
  <c r="G45" i="20"/>
  <c r="H65" i="19"/>
  <c r="G65" i="19"/>
  <c r="H45" i="18"/>
  <c r="G45" i="18"/>
  <c r="H25" i="17"/>
  <c r="G25" i="17"/>
  <c r="H25" i="16"/>
  <c r="G25" i="16"/>
  <c r="H90" i="15"/>
  <c r="G90" i="15"/>
  <c r="H90" i="14"/>
  <c r="G90" i="14"/>
  <c r="H51" i="13"/>
  <c r="G51" i="13"/>
  <c r="H45" i="13"/>
  <c r="G45" i="13"/>
  <c r="C113" i="12"/>
  <c r="C109" i="12"/>
  <c r="H54" i="12"/>
  <c r="G54" i="12"/>
  <c r="H96" i="11"/>
  <c r="G96" i="11"/>
  <c r="H82" i="11"/>
  <c r="G82" i="11"/>
  <c r="H71" i="11"/>
  <c r="G71" i="11"/>
  <c r="H72" i="10"/>
  <c r="G72" i="10"/>
  <c r="H45" i="9"/>
  <c r="G45" i="9"/>
  <c r="H17" i="6"/>
  <c r="G17" i="6"/>
  <c r="H16" i="5"/>
  <c r="G16" i="5"/>
  <c r="H17" i="3"/>
  <c r="G17" i="3"/>
  <c r="H16" i="2"/>
  <c r="G16" i="2"/>
  <c r="G340" i="47" l="1"/>
  <c r="G341" i="47" s="1"/>
  <c r="G143" i="27"/>
  <c r="G144" i="27" s="1"/>
  <c r="H143" i="27"/>
  <c r="H144" i="27" s="1"/>
  <c r="C133" i="37"/>
  <c r="G206" i="46"/>
  <c r="G207" i="46" s="1"/>
  <c r="H206" i="46"/>
  <c r="H207" i="46" s="1"/>
  <c r="C291" i="27"/>
  <c r="C490" i="46"/>
  <c r="C116" i="12"/>
  <c r="C151" i="28"/>
  <c r="C111" i="45"/>
  <c r="C1696" i="47"/>
  <c r="C153" i="26"/>
  <c r="C464" i="4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9DED0A-3E85-4A1A-9D56-19E7B40F2AB1}" name="Connection1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BPSUF' _x000d_ and LAST_NET_ASSETS&gt;1 and f.SCHCLASS='GLOBAL'_x000d_and WEEKEND_DT='30 Apr 2024' and a.ASSET_TYPE in('16','17','19','20','22','03','15'))  _x000d_where MKTVAL &gt; 0 order by 6 desc"/>
  </connection>
  <connection id="2" xr16:uid="{67A9487B-2214-477C-969C-093E0EEC5522}" name="Connection1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NGIF1229'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NGIF1229' group by app_refer,value_date _x000d_) f  on f.app_refer=a.deal_ID _x000d_WHERE del_date&lt;='30 Apr 2024' AND mat_date &gt;'30 Apr 2024' and  deal_stat &lt;&gt; 'MAT' and a.rectype='L'  and a.scheme='TNGIF1229')_x000d_order by 6 desc"/>
  </connection>
  <connection id="3" xr16:uid="{659978FD-83E1-481A-AAED-3B3636E971CC}" name="Connection1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BPSUF' _x000d_ _x000d_and WEEKEND_DT='30 Apr 2024' and (A.ASSET_TYPE in('58') _x000d_and a.schclass='GLOBAL' and a.security is not null and a.UNITS&gt;0   and LAST_NET_ASSETS&gt;1 and f.schclass='GLOBAL' ) _x000d_AND (LAST_NET_ASSETS/100000) &gt; 0 order by 6 desc)"/>
  </connection>
  <connection id="4" xr16:uid="{D08BD680-DB69-4B0A-9124-2ED4004A9E57}" name="Connection1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E19C0974-9B35-437D-BBB5-FFAC10767B53}" name="Connection1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NSIFDEC27'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NSIFDEC27' group by app_refer,value_date _x000d_) f  on f.app_refer=a.deal_ID _x000d_WHERE del_date&lt;='30 Apr 2024' AND mat_date &gt;'30 Apr 2024' and  deal_stat &lt;&gt; 'MAT' and a.rectype='L'  and a.scheme='TNSIFDEC27')_x000d_order by 6 desc"/>
  </connection>
  <connection id="6" xr16:uid="{711DE731-6109-44B1-A75F-E52FE42B99FF}" name="Connection1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NSIFDEC27' _x000d_ _x000d_and WEEKEND_DT='30 Apr 2024' and a.ASSET_TYPE in('05','06','07','09','11','12','14','25','29','34','18','52') and LISTED_Y_N='Y'  _x000d_and a.schclass='GLOBAL' and a.security is not null and a.UNITS&gt;0  and LAST_NET_ASSETS&gt;1 and f.schclass='GLOBAL' ) _x000d_where MKTVAL &gt; 0) order by 6 desc"/>
  </connection>
  <connection id="7" xr16:uid="{B6BEEF93-0F2F-46B6-9A96-3F1A36497705}" name="Connection1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84A9A062-7DB4-43EA-A0ED-159273480FDD}" name="Connection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 xr16:uid="{26CCC32E-F2F3-46EA-8FDE-87F452894FD5}" name="Connection136"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OF' _x000d_ and LAST_NET_ASSETS&gt;1 and f.SCHCLASS='GLOBAL'_x000d_and WEEKEND_DT='30 Apr 2024' and a.ASSET_TYPE in('16','17','19','20','22','03','15'))  _x000d_where MKTVAL &gt; 0 order by 6 desc"/>
  </connection>
  <connection id="10" xr16:uid="{461F92FE-1C59-4300-B45A-2A7F1ACF6667}" name="Connection1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CB1B3681-9F22-49A2-A569-905AF45346B4}" name="Connection1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RSFC' _x000d_ _x000d_and WEEKEND_DT='30 Apr 2024' and a.ASSET_TYPE in ('01','45','51','56','57','59')  _x000d_and a.schclass='GLOBAL' and a.security is not null and a.UNITS&gt;0   and LAST_NET_ASSETS&gt;1 and f.schclass='GLOBAL' ) _x000d_where units &gt; 0 _x000d_order by 6 desc"/>
  </connection>
  <connection id="12" xr16:uid="{3DDD1203-F233-4063-BBCF-602591FEFC55}" name="Connection1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RSFC'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RSFC' group by app_refer,value_date _x000d_) f  on f.app_refer=a.deal_ID _x000d_WHERE del_date&lt;='30 Apr 2024' AND mat_date &gt;'30 Apr 2024' and  deal_stat &lt;&gt; 'MAT' and a.rectype='L'  and a.scheme='TRSFC')_x000d_order by 6 desc"/>
  </connection>
  <connection id="13" xr16:uid="{BC962C83-ABE2-4A0A-9464-BA353F0DED46}" name="Connection14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RSFC' _x000d_ _x000d_and WEEKEND_DT='30 Apr 2024' and a.ASSET_TYPE in('05','06','07','09','11','12','14','25','29','34','18','52') and LISTED_Y_N='Y'  _x000d_and a.schclass='GLOBAL' and a.security is not null and a.UNITS&gt;0  and LAST_NET_ASSETS&gt;1 and f.schclass='GLOBAL' ) _x000d_where MKTVAL &gt; 0) order by 6 desc"/>
  </connection>
  <connection id="14" xr16:uid="{171CF38F-97B4-4F67-BE9A-2068EF95D05A}" name="Connection1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122F96EA-F032-4812-ADCE-F0C9312DF4DB}" name="Connection15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STBF' _x000d_ _x000d_and WEEKEND_DT='30 Apr 2024' and (A.ASSET_TYPE in('35','36','24') _x000d_and a.schclass='GLOBAL' and a.security is not null and a.UNITS&gt;0   and LAST_NET_ASSETS&gt;1 and f.schclass='GLOBAL' ) _x000d_AND (LAST_NET_ASSETS/100000) &gt; 0 order by 6 desc)"/>
  </connection>
  <connection id="16" xr16:uid="{1EC8AC8F-F733-480D-BC54-F96D8FB026CA}" name="Connection15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STB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STBF' group by app_refer,value_date _x000d_) f  on f.app_refer=a.deal_ID _x000d_WHERE del_date&lt;='30 Apr 2024' AND mat_date &gt;'30 Apr 2024' and  deal_stat &lt;&gt; 'MAT' and a.rectype='L'  and a.scheme='TSTBF')_x000d_order by 6 desc"/>
  </connection>
  <connection id="17" xr16:uid="{54657201-CF94-4D11-BC7D-00A00E220034}" name="Connection1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STBF' _x000d_ _x000d_and WEEKEND_DT='30 Apr 2024' and a.ASSET_TYPE in('05','06','07','09','11','12','14','25','29','34','18','52') and LISTED_Y_N='Y'  _x000d_and a.schclass='GLOBAL' and a.security is not null and a.UNITS&gt;0  and LAST_NET_ASSETS&gt;1 and f.schclass='GLOBAL' ) _x000d_where MKTVAL &gt; 0) order by 6 desc"/>
  </connection>
  <connection id="18" xr16:uid="{A789DB77-B68E-4B23-A6E1-E1DC85EAE36F}" name="Connection16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STBF' _x000d_ and LAST_NET_ASSETS&gt;1 and f.SCHCLASS='GLOBAL'_x000d_and WEEKEND_DT='30 Apr 2024' and a.ASSET_TYPE in('16','17','19','20','22','03','15'))  _x000d_where MKTVAL &gt; 0 order by 6 desc"/>
  </connection>
  <connection id="19" xr16:uid="{CCC1BE2A-626B-48FE-B0E1-2947414E4FAC}" name="Connection16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STBF' _x000d_ _x000d_and WEEKEND_DT='30 Apr 2024' and (A.ASSET_TYPE in('58') _x000d_and a.schclass='GLOBAL' and a.security is not null and a.UNITS&gt;0   and LAST_NET_ASSETS&gt;1 and f.schclass='GLOBAL' ) _x000d_AND (LAST_NET_ASSETS/100000) &gt; 0 order by 6 desc)"/>
  </connection>
  <connection id="20" xr16:uid="{F183FC6C-3877-496C-8596-2180E933B7DF}" name="Connection1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D379F285-4A82-43B2-9A92-EC212B4412A0}" name="Connection1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F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FF' group by app_refer,value_date _x000d_) f  on f.app_refer=a.deal_ID _x000d_WHERE del_date&lt;='30 Apr 2024' AND mat_date &gt;'30 Apr 2024' and  deal_stat &lt;&gt; 'MAT' and a.rectype='L'  and a.scheme='TFF')_x000d_order by 6 desc"/>
  </connection>
  <connection id="22" xr16:uid="{C680F05C-6D68-45AC-8447-C7F729DE6EAA}" name="Connection1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F' _x000d_ _x000d_and WEEKEND_DT='30 Apr 2024' and a.ASSET_TYPE in('05','06','07','09','11','12','14','25','29','34','18','52') and LISTED_Y_N='Y'  _x000d_and a.schclass='GLOBAL' and a.security is not null and a.UNITS&gt;0  and LAST_NET_ASSETS&gt;1 and f.schclass='GLOBAL' ) _x000d_where MKTVAL &gt; 0) order by 6 desc"/>
  </connection>
  <connection id="23" xr16:uid="{DF8AAD7E-3FC6-4174-8C24-1BF6E0130A3B}" name="Connection17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F' _x000d_ and LAST_NET_ASSETS&gt;1 and f.SCHCLASS='GLOBAL'_x000d_and WEEKEND_DT='30 Apr 2024' and a.ASSET_TYPE in('16','17','19','20','22','03','15'))  _x000d_where MKTVAL &gt; 0 order by 6 desc"/>
  </connection>
  <connection id="24" xr16:uid="{1C077F5E-15E7-4BA1-B01A-A8D082587FB4}" name="Connection17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F' _x000d_ _x000d_and WEEKEND_DT='30 Apr 2024' and (A.ASSET_TYPE in('58') _x000d_and a.schclass='GLOBAL' and a.security is not null and a.UNITS&gt;0   and LAST_NET_ASSETS&gt;1 and f.schclass='GLOBAL' ) _x000d_AND (LAST_NET_ASSETS/100000) &gt; 0 order by 6 desc)"/>
  </connection>
  <connection id="25" xr16:uid="{5971134F-E1F9-4931-8A03-54510E88A41C}" name="Connection1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A18667B6-73E1-4F37-9740-3931CBEDF2AD}" name="Connection18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UST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USTF' group by app_refer,value_date _x000d_) f  on f.app_refer=a.deal_ID _x000d_WHERE del_date&lt;='30 Apr 2024' AND mat_date &gt;'30 Apr 2024' and  deal_stat &lt;&gt; 'MAT' and a.rectype='L'  and a.scheme='TUSTF')_x000d_order by 6 desc"/>
  </connection>
  <connection id="27" xr16:uid="{36CFAC94-3A6E-48BA-BDE8-2CFC0449E83C}" name="Connection18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USTF' _x000d_ _x000d_and WEEKEND_DT='30 Apr 2024' and a.ASSET_TYPE in('05','06','07','09','11','12','14','25','29','34','18','52') and LISTED_Y_N='Y'  _x000d_and a.schclass='GLOBAL' and a.security is not null and a.UNITS&gt;0  and LAST_NET_ASSETS&gt;1 and f.schclass='GLOBAL' ) _x000d_where MKTVAL &gt; 0) order by 6 desc"/>
  </connection>
  <connection id="28" xr16:uid="{7D757CAF-C8D3-4052-8975-00AFA48B24EF}" name="Connection1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CORPB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CORPBF' group by app_refer,value_date _x000d_) f  on f.app_refer=a.deal_ID _x000d_WHERE del_date&lt;='30 Apr 2024' AND mat_date &gt;'30 Apr 2024' and  deal_stat &lt;&gt; 'MAT' and a.rectype='L'  and a.scheme='TCORPBF')_x000d_order by 6 desc"/>
  </connection>
  <connection id="29" xr16:uid="{8BDA4A65-D4F3-4D24-857D-CB9F73F19CFD}" name="Connection19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USTF' _x000d_ and LAST_NET_ASSETS&gt;1 and f.SCHCLASS='GLOBAL'_x000d_and WEEKEND_DT='30 Apr 2024' and a.ASSET_TYPE in('16','17','19','20','22','03','15'))  _x000d_where MKTVAL &gt; 0 order by 6 desc"/>
  </connection>
  <connection id="30" xr16:uid="{6A6D57EC-9D41-43E1-852C-B9F73AD20508}" name="Connection19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USTF' _x000d_ _x000d_and WEEKEND_DT='30 Apr 2024' and (A.ASSET_TYPE in('58') _x000d_and a.schclass='GLOBAL' and a.security is not null and a.UNITS&gt;0   and LAST_NET_ASSETS&gt;1 and f.schclass='GLOBAL' ) _x000d_AND (LAST_NET_ASSETS/100000) &gt; 0 order by 6 desc)"/>
  </connection>
  <connection id="31" xr16:uid="{FBECC145-B9EB-4070-955F-2A857FB32327}" name="Connection1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E87B911B-870B-4BAD-B25E-9392A968A993}" name="Connection2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CORPBF' _x000d_ _x000d_and WEEKEND_DT='30 Apr 2024' and a.ASSET_TYPE in('05','06','07','09','11','12','14','25','29','34','18','52') and LISTED_Y_N='Y'  _x000d_and a.schclass='GLOBAL' and a.security is not null and a.UNITS&gt;0  and LAST_NET_ASSETS&gt;1 and f.schclass='GLOBAL' ) _x000d_where MKTVAL &gt; 0) order by 6 desc"/>
  </connection>
  <connection id="33" xr16:uid="{79A82A1C-CCB2-4A76-9A10-D982AF31805A}" name="Connection206"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M61A' _x000d_ and LAST_NET_ASSETS&gt;1 and f.SCHCLASS='GLOBAL'_x000d_and WEEKEND_DT='30 Apr 2024' and a.ASSET_TYPE in('16','17','19','20','22','03','15'))  _x000d_where MKTVAL &gt; 0 order by 6 desc"/>
  </connection>
  <connection id="34" xr16:uid="{35E79354-8853-4484-AB2C-A0D916D0C56A}" name="Connection2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FM61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F374DDC3-A176-45A8-9835-990E60852B4F}" name="Connection2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FRST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FRSTF' group by app_refer,value_date _x000d_) f  on f.app_refer=a.deal_ID _x000d_WHERE del_date&lt;='30 Apr 2024' AND mat_date &gt;'30 Apr 2024' and  deal_stat &lt;&gt; 'MAT' and a.rectype='L'  and a.scheme='TFRSTF')_x000d_order by 6 desc"/>
  </connection>
  <connection id="36" xr16:uid="{6C1C8FFB-B561-4DCA-9F08-380B97D9EEA9}" name="Connection22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RSTF' _x000d_ and LAST_NET_ASSETS&gt;1 and f.SCHCLASS='GLOBAL'_x000d_and WEEKEND_DT='30 Apr 2024' and a.ASSET_TYPE in('16','17','19','20','22','03','15'))  _x000d_where MKTVAL &gt; 0 order by 6 desc"/>
  </connection>
  <connection id="37" xr16:uid="{54115E8D-F0BC-47A8-8956-A39C7342D323}" name="Connection22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RSTF' _x000d_ _x000d_and WEEKEND_DT='30 Apr 2024' and (A.ASSET_TYPE in('58') _x000d_and a.schclass='GLOBAL' and a.security is not null and a.UNITS&gt;0   and LAST_NET_ASSETS&gt;1 and f.schclass='GLOBAL' ) _x000d_AND (LAST_NET_ASSETS/100000) &gt; 0 order by 6 desc)"/>
  </connection>
  <connection id="38" xr16:uid="{F9D55164-99F2-4083-8832-EB7E0FDF685A}" name="Connection2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 xr16:uid="{93ABE732-DB9A-488E-AA3A-7FF368B184DB}" name="Connection237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AF' _x000d_ _x000d_and WEEKEND_DT='30 Apr 2024' and a.ASSET_TYPE in ('01','45','51','56','57','59')  _x000d_and a.schclass='GLOBAL' and a.security is not null and a.UNITS&gt;0   and LAST_NET_ASSETS&gt;1 and f.schclass='GLOBAL' ) _x000d_where units &gt; 0 _x000d_order by 6 desc"/>
  </connection>
  <connection id="40" xr16:uid="{421927E9-2782-43D9-B329-38634D655673}" name="Connection2371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4' and units&lt;&gt;0 and a.security is not null AND A.scheme='TAF'_x000d_ order by 6 desc"/>
  </connection>
  <connection id="41" xr16:uid="{DF174BC1-F975-41DA-AC67-C61A07F5757D}" name="Connection2371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AF' _x000d_ _x000d_and WEEKEND_DT='30 Apr 2024' and (A.ASSET_TYPE in('35','36','24') _x000d_and a.schclass='GLOBAL' and a.security is not null and a.UNITS&gt;0   and LAST_NET_ASSETS&gt;1 and f.schclass='GLOBAL' ) _x000d_AND (LAST_NET_ASSETS/100000) &gt; 0 order by 6 desc)"/>
  </connection>
  <connection id="42" xr16:uid="{E8C7B11F-0C8D-4F6C-BADC-7857C0EB4999}" name="Connection237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AF' _x000d_ _x000d_and WEEKEND_DT='30 Apr 2024' and a.ASSET_TYPE in('05','06','07','09','11','12','14','25','29','34','18','52') and LISTED_Y_N='Y'  _x000d_and a.schclass='GLOBAL' and a.security is not null and a.UNITS&gt;0  and LAST_NET_ASSETS&gt;1 and f.schclass='GLOBAL' ) _x000d_where MKTVAL &gt; 0) order by 6 desc"/>
  </connection>
  <connection id="43" xr16:uid="{089FBC03-04C0-4AF7-9D6B-FB1F43CC007D}" name="Connection2372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AF' _x000d_ and LAST_NET_ASSETS&gt;1 and f.SCHCLASS='GLOBAL'_x000d_and WEEKEND_DT='30 Apr 2024' and a.ASSET_TYPE in('16','17','19','20','22','03','15'))  _x000d_where MKTVAL &gt; 0 order by 6 desc"/>
  </connection>
  <connection id="44" xr16:uid="{CD5C5E32-2BB0-4F9E-A43B-1AE692A13B83}" name="Connection237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5" xr16:uid="{B0837BE8-F04D-4AB3-8AF0-1AA79F9576C4}" name="Connection237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BAF' _x000d_ _x000d_and WEEKEND_DT='30 Apr 2024' and a.ASSET_TYPE in ('01','45','51','56','57','59')  _x000d_and a.schclass='GLOBAL' and a.security is not null and a.UNITS&gt;0   and LAST_NET_ASSETS&gt;1 and f.schclass='GLOBAL' ) _x000d_where units &gt; 0 _x000d_order by 6 desc"/>
  </connection>
  <connection id="46" xr16:uid="{910858C3-2C16-4B7C-AA5B-88B7B562C7B6}" name="Connection2373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4' and units&lt;&gt;0 and a.security is not null AND A.scheme='TBAF'_x000d_ order by 6 desc"/>
  </connection>
  <connection id="47" xr16:uid="{6D09A348-0033-4F94-A4C7-09C4DD293DA3}" name="Connection2373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BAF' _x000d_ _x000d_and WEEKEND_DT='30 Apr 2024' and a.ASSET_TYPE  in('02','04','38','46','47','53') _x000d_and a.schclass='GLOBAL' and a.security is not null and a.UNITS&gt;0   and LAST_NET_ASSETS&gt;1 and f.schclass='GLOBAL' ) _x000d_where units &gt; 0 _x000d_order by 6 desc"/>
  </connection>
  <connection id="48" xr16:uid="{CC9B1CF3-B47A-4AEC-B17A-F671A43E0FC0}" name="Connection2373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BAF' _x000d_ _x000d_and WEEKEND_DT='30 Apr 2024' and (A.ASSET_TYPE in('35','36','24') _x000d_and a.schclass='GLOBAL' and a.security is not null and a.UNITS&gt;0   and LAST_NET_ASSETS&gt;1 and f.schclass='GLOBAL' ) _x000d_AND (LAST_NET_ASSETS/100000) &gt; 0 order by 6 desc)"/>
  </connection>
  <connection id="49" xr16:uid="{55127BA6-022F-46C2-8F63-4420A3ABC6F7}" name="Connection2373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BA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BAF' group by app_refer,value_date _x000d_) f  on f.app_refer=a.deal_ID _x000d_WHERE del_date&lt;='30 Apr 2024' AND mat_date &gt;'30 Apr 2024' and  deal_stat &lt;&gt; 'MAT' and a.rectype='L'  and a.scheme='TBAF')_x000d_order by 6 desc"/>
  </connection>
  <connection id="50" xr16:uid="{3074CB4A-0D90-4D77-90AA-F8DBD262B3C0}" name="Connection2373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BAF' _x000d_ _x000d_and WEEKEND_DT='30 Apr 2024' and a.ASSET_TYPE in('05','06','07','09','11','12','14','25','29','34','18','52') and LISTED_Y_N='Y'  _x000d_and a.schclass='GLOBAL' and a.security is not null and a.UNITS&gt;0  and LAST_NET_ASSETS&gt;1 and f.schclass='GLOBAL' ) _x000d_where MKTVAL &gt; 0) order by 6 desc"/>
  </connection>
  <connection id="51" xr16:uid="{7FC763C4-205E-467F-8ED1-BA3D925B5AD5}" name="Connection2374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BAF' _x000d_ and LAST_NET_ASSETS&gt;1 and f.SCHCLASS='GLOBAL'_x000d_and WEEKEND_DT='30 Apr 2024' and a.ASSET_TYPE in('16','17','19','20','22','03','15'))  _x000d_where MKTVAL &gt; 0 order by 6 desc"/>
  </connection>
  <connection id="52" xr16:uid="{6D0076C2-40F5-4061-82FD-C569C648DD12}" name="Connection237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3" xr16:uid="{62537AEF-9B89-48C1-99DD-A205EECC9C5C}" name="Connection237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BFSF' _x000d_ _x000d_and WEEKEND_DT='30 Apr 2024' and a.ASSET_TYPE in ('01','45','51','56','57','59')  _x000d_and a.schclass='GLOBAL' and a.security is not null and a.UNITS&gt;0   and LAST_NET_ASSETS&gt;1 and f.schclass='GLOBAL' ) _x000d_where units &gt; 0 _x000d_order by 6 desc"/>
  </connection>
  <connection id="54" xr16:uid="{CA299244-B413-45C2-91B8-72D9658A6824}" name="Connection237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5" xr16:uid="{4923373E-4AC5-460B-B85D-88BCB05A68D7}" name="Connection237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BCF' _x000d_ _x000d_and WEEKEND_DT='30 Apr 2024' and a.ASSET_TYPE in ('01','45','51','56','57','59')  _x000d_and a.schclass='GLOBAL' and a.security is not null and a.UNITS&gt;0   and LAST_NET_ASSETS&gt;1 and f.schclass='GLOBAL' ) _x000d_where units &gt; 0 _x000d_order by 6 desc"/>
  </connection>
  <connection id="56" xr16:uid="{C8423B27-F54F-4A97-860F-15D32F95B30C}" name="Connection2376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BCF' _x000d_ _x000d_and WEEKEND_DT='30 Apr 2024' and (A.ASSET_TYPE in('35','36','24') _x000d_and a.schclass='GLOBAL' and a.security is not null and a.UNITS&gt;0   and LAST_NET_ASSETS&gt;1 and f.schclass='GLOBAL' ) _x000d_AND (LAST_NET_ASSETS/100000) &gt; 0 order by 6 desc)"/>
  </connection>
  <connection id="57" xr16:uid="{B30917F3-990E-4292-8F55-06810627A522}" name="Connection237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532F81D3-2ADB-4063-98F0-C30110413095}" name="Connection237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DIF' _x000d_ _x000d_and WEEKEND_DT='30 Apr 2024' and a.ASSET_TYPE in ('01','45','51','56','57','59')  _x000d_and a.schclass='GLOBAL' and a.security is not null and a.UNITS&gt;0   and LAST_NET_ASSETS&gt;1 and f.schclass='GLOBAL' ) _x000d_where units &gt; 0 _x000d_order by 6 desc"/>
  </connection>
  <connection id="59" xr16:uid="{7BBE5045-59E2-4ED4-8E44-286D9A85B6C1}" name="Connection237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2092D0D8-06DE-43D3-BF58-F39922EE98D0}" name="Connection237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DIVYF' _x000d_ _x000d_and WEEKEND_DT='30 Apr 2024' and a.ASSET_TYPE in ('01','45','51','56','57','59')  _x000d_and a.schclass='GLOBAL' and a.security is not null and a.UNITS&gt;0   and LAST_NET_ASSETS&gt;1 and f.schclass='GLOBAL' ) _x000d_where units &gt; 0 _x000d_order by 6 desc"/>
  </connection>
  <connection id="61" xr16:uid="{8122BCDA-1689-41B9-8C6F-BC156CC810F2}" name="Connection2378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DIVYF' _x000d_ _x000d_and WEEKEND_DT='30 Apr 2024' and (A.ASSET_TYPE in('35','36','24') _x000d_and a.schclass='GLOBAL' and a.security is not null and a.UNITS&gt;0   and LAST_NET_ASSETS&gt;1 and f.schclass='GLOBAL' ) _x000d_AND (LAST_NET_ASSETS/100000) &gt; 0 order by 6 desc)"/>
  </connection>
  <connection id="62" xr16:uid="{0BBA7219-4148-45E6-81C9-12454D5B516E}" name="Connection2379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DIVYF' _x000d_ _x000d_and WEEKEND_DT='30 Apr 2024' and a.ASSET_TYPE in('05','06','07','09','11','12','14','25','29','34','18','52') and LISTED_Y_N='Y'  _x000d_and a.schclass='GLOBAL' and a.security is not null and a.UNITS&gt;0  and LAST_NET_ASSETS&gt;1 and f.schclass='GLOBAL' ) _x000d_where MKTVAL &gt; 0) order by 6 desc"/>
  </connection>
  <connection id="63" xr16:uid="{251612C3-2F1B-483D-8DB9-4948460CF4F3}" name="Connection237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7CEE7028-A0B5-4076-AEBD-22FD94008B80}" name="Connection238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TSF96' _x000d_ _x000d_and WEEKEND_DT='30 Apr 2024' and a.ASSET_TYPE in ('01','45','51','56','57','59')  _x000d_and a.schclass='GLOBAL' and a.security is not null and a.UNITS&gt;0   and LAST_NET_ASSETS&gt;1 and f.schclass='GLOBAL' ) _x000d_where units &gt; 0 _x000d_order by 6 desc"/>
  </connection>
  <connection id="65" xr16:uid="{F5B8A543-F349-4846-9209-67694199871F}" name="Connection238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E99C41AF-2D16-44C3-960C-CD2399C89A6E}" name="Connection238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EQPEF' _x000d_ _x000d_and WEEKEND_DT='30 Apr 2024' and a.ASSET_TYPE in ('01','45','51','56','57','59')  _x000d_and a.schclass='GLOBAL' and a.security is not null and a.UNITS&gt;0   and LAST_NET_ASSETS&gt;1 and f.schclass='GLOBAL' ) _x000d_where units &gt; 0 _x000d_order by 6 desc"/>
  </connection>
  <connection id="67" xr16:uid="{34AC6CFE-1C8F-418E-BD52-62C32389E3F9}" name="Connection238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42B062AD-0BA3-4E02-8AED-9E8BE1BB4F63}" name="Connection238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MIF' _x000d_ _x000d_and WEEKEND_DT='30 Apr 2024' and a.ASSET_TYPE in ('01','45','51','56','57','59')  _x000d_and a.schclass='GLOBAL' and a.security is not null and a.UNITS&gt;0   and LAST_NET_ASSETS&gt;1 and f.schclass='GLOBAL' ) _x000d_where units &gt; 0 _x000d_order by 6 desc"/>
  </connection>
  <connection id="69" xr16:uid="{AC0862E4-3C7D-4A1C-AF25-D67B6DBF5F57}" name="Connection2382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4' and units&lt;&gt;0 and a.security is not null AND A.scheme='TMIF'_x000d_ order by 6 desc"/>
  </connection>
  <connection id="70" xr16:uid="{A9BF9DD4-1BAA-483B-A413-D774272C339A}" name="Connection2383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MIF' _x000d_ _x000d_and WEEKEND_DT='30 Apr 2024' and (A.ASSET_TYPE in('35','36','24') _x000d_and a.schclass='GLOBAL' and a.security is not null and a.UNITS&gt;0   and LAST_NET_ASSETS&gt;1 and f.schclass='GLOBAL' ) _x000d_AND (LAST_NET_ASSETS/100000) &gt; 0 order by 6 desc)"/>
  </connection>
  <connection id="71" xr16:uid="{482BC2B3-98AD-4F80-93AA-593DB7F90727}" name="Connection2383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MI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MIF' group by app_refer,value_date _x000d_) f  on f.app_refer=a.deal_ID _x000d_WHERE del_date&lt;='30 Apr 2024' AND mat_date &gt;'30 Apr 2024' and  deal_stat &lt;&gt; 'MAT' and a.rectype='L'  and a.scheme='TMIF')_x000d_order by 6 desc"/>
  </connection>
  <connection id="72" xr16:uid="{80F71D2C-DEA5-4D34-9BA4-A5FA242F904E}" name="Connection2383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MIF' _x000d_ _x000d_and WEEKEND_DT='30 Apr 2024' and a.ASSET_TYPE in('05','06','07','09','11','12','14','25','29','34','18','52') and LISTED_Y_N='Y'  _x000d_and a.schclass='GLOBAL' and a.security is not null and a.UNITS&gt;0  and LAST_NET_ASSETS&gt;1 and f.schclass='GLOBAL' ) _x000d_where MKTVAL &gt; 0) order by 6 desc"/>
  </connection>
  <connection id="73" xr16:uid="{D41A6BB0-7796-4F9B-ACF0-86AE53A309EE}" name="Connection238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EFEC5E09-C9A0-48E8-BB73-A99B97B2E908}" name="Connection238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CS' _x000d_ _x000d_and WEEKEND_DT='30 Apr 2024' and a.ASSET_TYPE in ('01','45','51','56','57','59')  _x000d_and a.schclass='GLOBAL' and a.security is not null and a.UNITS&gt;0   and LAST_NET_ASSETS&gt;1 and f.schclass='GLOBAL' ) _x000d_where units &gt; 0 _x000d_order by 6 desc"/>
  </connection>
  <connection id="75" xr16:uid="{72862A84-9295-4E02-94A2-F5555381BA5B}" name="Connection238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8AAEB879-48F7-4B6B-A67A-E6D95CBE28A1}" name="Connection238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MCAPF' _x000d_ _x000d_and WEEKEND_DT='30 Apr 2024' and a.ASSET_TYPE in ('01','45','51','56','57','59')  _x000d_and a.schclass='GLOBAL' and a.security is not null and a.UNITS&gt;0   and LAST_NET_ASSETS&gt;1 and f.schclass='GLOBAL' ) _x000d_where units &gt; 0 _x000d_order by 6 desc"/>
  </connection>
  <connection id="77" xr16:uid="{2663B1CB-BFCE-408B-9371-57F3F2B91DF7}" name="Connection2385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4' and units&lt;&gt;0 and a.security is not null AND A.scheme='TMCAPF'_x000d_ order by 6 desc"/>
  </connection>
  <connection id="78" xr16:uid="{57FF2F48-1E49-4406-8304-BF55CBDA0B2B}" name="Connection23858"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MCAPF' _x000d_ _x000d_and WEEKEND_DT='30 Apr 2024' and a.ASSET_TYPE  in('02','04','38','46','47','53') _x000d_and a.schclass='GLOBAL' and a.security is not null and a.UNITS&gt;0   and LAST_NET_ASSETS&gt;1 and f.schclass='GLOBAL' ) _x000d_where units &gt; 0 _x000d_order by 6 desc"/>
  </connection>
  <connection id="79" xr16:uid="{DA9FC752-D0F4-4380-89E5-615C43136B90}" name="Connection238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88F97A21-5AFB-47A1-88C5-6BEB31AB1B25}" name="Connection238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FEF' _x000d_ _x000d_and WEEKEND_DT='30 Apr 2024' and a.ASSET_TYPE in ('01','45','51','56','57','59')  _x000d_and a.schclass='GLOBAL' and a.security is not null and a.UNITS&gt;0   and LAST_NET_ASSETS&gt;1 and f.schclass='GLOBAL' ) _x000d_where units &gt; 0 _x000d_order by 6 desc"/>
  </connection>
  <connection id="81" xr16:uid="{EBDB5CAB-9CB2-490A-9B19-0C59E13AAD4A}" name="Connection238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0EF06942-EA4A-4E0F-B736-78E3FDF624F5}" name="Connection238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HOF' _x000d_ _x000d_and WEEKEND_DT='30 Apr 2024' and a.ASSET_TYPE in ('01','45','51','56','57','59')  _x000d_and a.schclass='GLOBAL' and a.security is not null and a.UNITS&gt;0   and LAST_NET_ASSETS&gt;1 and f.schclass='GLOBAL' ) _x000d_where units &gt; 0 _x000d_order by 6 desc"/>
  </connection>
  <connection id="83" xr16:uid="{CDFE67E2-534E-496B-AEDF-C6A5746C2C39}" name="Connection238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C55670F6-B95D-46CD-B2B3-D71D8C5DD98B}" name="Connection238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EGF' _x000d_ _x000d_and WEEKEND_DT='30 Apr 2024' and a.ASSET_TYPE in ('01','45','51','56','57','59')  _x000d_and a.schclass='GLOBAL' and a.security is not null and a.UNITS&gt;0   and LAST_NET_ASSETS&gt;1 and f.schclass='GLOBAL' ) _x000d_where units &gt; 0 _x000d_order by 6 desc"/>
  </connection>
  <connection id="85" xr16:uid="{608B3D87-9A30-4238-A3B5-7F8C89ED89CA}" name="Connection239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EG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EGF' group by app_refer,value_date _x000d_) f  on f.app_refer=a.deal_ID _x000d_WHERE del_date&lt;='30 Apr 2024' AND mat_date &gt;'30 Apr 2024' and  deal_stat &lt;&gt; 'MAT' and a.rectype='L'  and a.scheme='TEGF')_x000d_order by 6 desc"/>
  </connection>
  <connection id="86" xr16:uid="{BE10A8A4-B748-4F83-9217-A7C3FC3C612A}" name="Connection239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EGF' _x000d_ _x000d_and WEEKEND_DT='30 Apr 2024' and a.ASSET_TYPE in('05','06','07','09','11','12','14','25','29','34','18','52') and LISTED_Y_N='Y'  _x000d_and a.schclass='GLOBAL' and a.security is not null and a.UNITS&gt;0  and LAST_NET_ASSETS&gt;1 and f.schclass='GLOBAL' ) _x000d_where MKTVAL &gt; 0) order by 6 desc"/>
  </connection>
  <connection id="87" xr16:uid="{210BC429-D42B-4168-8781-482259BDA0D7}" name="Connection239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33FF2BDF-39AE-4597-B274-6FE2743C9A54}" name="Connection239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ICF' _x000d_ _x000d_and WEEKEND_DT='30 Apr 2024' and a.ASSET_TYPE in ('01','45','51','56','57','59')  _x000d_and a.schclass='GLOBAL' and a.security is not null and a.UNITS&gt;0   and LAST_NET_ASSETS&gt;1 and f.schclass='GLOBAL' ) _x000d_where units &gt; 0 _x000d_order by 6 desc"/>
  </connection>
  <connection id="89" xr16:uid="{E0FCF321-A576-43BA-947D-9065A52BC280}" name="Connection2391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ICF' _x000d_ _x000d_and WEEKEND_DT='30 Apr 2024' and a.ASSET_TYPE in('05','06','07','09','11','12','14','25','29','34','18','52') and LISTED_Y_N='Y'  _x000d_and a.schclass='GLOBAL' and a.security is not null and a.UNITS&gt;0  and LAST_NET_ASSETS&gt;1 and f.schclass='GLOBAL' ) _x000d_where MKTVAL &gt; 0) order by 6 desc"/>
  </connection>
  <connection id="90" xr16:uid="{B303ABAC-D9B7-4C88-AD8C-354E4F9D5177}" name="Connection239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4C9E5250-97F4-47A7-879B-9DB814E0A89E}" name="Connection239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IPHF' _x000d_ _x000d_and WEEKEND_DT='30 Apr 2024' and a.ASSET_TYPE in ('01','45','51','56','57','59')  _x000d_and a.schclass='GLOBAL' and a.security is not null and a.UNITS&gt;0   and LAST_NET_ASSETS&gt;1 and f.schclass='GLOBAL' ) _x000d_where units &gt; 0 _x000d_order by 6 desc"/>
  </connection>
  <connection id="92" xr16:uid="{9EFE7753-3984-4062-B203-504B924235AB}" name="Connection239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3" xr16:uid="{6F63466F-A6E0-4273-8D39-F5A0F70A0AB5}" name="Connection239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ISF' _x000d_ _x000d_and WEEKEND_DT='30 Apr 2024' and a.ASSET_TYPE in ('01','45','51','56','57','59')  _x000d_and a.schclass='GLOBAL' and a.security is not null and a.UNITS&gt;0   and LAST_NET_ASSETS&gt;1 and f.schclass='GLOBAL' ) _x000d_where units &gt; 0 _x000d_order by 6 desc"/>
  </connection>
  <connection id="94" xr16:uid="{9B2DC0E3-5672-4BAA-A48C-5A050448B027}" name="Connection2394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ISF' _x000d_ _x000d_and WEEKEND_DT='30 Apr 2024' and a.ASSET_TYPE  in('02','04','38','46','47','53') _x000d_and a.schclass='GLOBAL' and a.security is not null and a.UNITS&gt;0   and LAST_NET_ASSETS&gt;1 and f.schclass='GLOBAL' ) _x000d_where units &gt; 0 _x000d_order by 6 desc"/>
  </connection>
  <connection id="95" xr16:uid="{DF5800D9-B5D1-4EAD-9749-C350A15C687A}" name="Connection239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4AD442B2-A638-45A6-96F6-180735566945}" name="Connection239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EOF' _x000d_ _x000d_and WEEKEND_DT='30 Apr 2024' and a.ASSET_TYPE in ('01','45','51','56','57','59')  _x000d_and a.schclass='GLOBAL' and a.security is not null and a.UNITS&gt;0   and LAST_NET_ASSETS&gt;1 and f.schclass='GLOBAL' ) _x000d_where units &gt; 0 _x000d_order by 6 desc"/>
  </connection>
  <connection id="97" xr16:uid="{3E56FB56-95BA-4400-9602-BEDB12D95909}" name="Connection239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279FE3C1-CC8E-46CB-90F1-C0E48A8DB792}" name="Connection239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TOFE' _x000d_ _x000d_and WEEKEND_DT='30 Apr 2024' and a.ASSET_TYPE in ('01','45','51','56','57','59')  _x000d_and a.schclass='GLOBAL' and a.security is not null and a.UNITS&gt;0   and LAST_NET_ASSETS&gt;1 and f.schclass='GLOBAL' ) _x000d_where units &gt; 0 _x000d_order by 6 desc"/>
  </connection>
  <connection id="99" xr16:uid="{6FBFB564-10D6-4CA1-AE00-E8BC7A56839E}" name="Connection239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4' and units&lt;&gt;0 and a.security is not null AND A.scheme='TTOFE'_x000d_ order by 6 desc"/>
  </connection>
  <connection id="100" xr16:uid="{38074189-40BF-4344-92C4-4E23AA39D892}" name="Connection239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A39EAE2B-23F8-445A-A8FE-9DA7B7CC8A6A}" name="Connection239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INR' _x000d_ _x000d_and WEEKEND_DT='30 Apr 2024' and a.ASSET_TYPE in ('01','45','51','56','57','59')  _x000d_and a.schclass='GLOBAL' and a.security is not null and a.UNITS&gt;0   and LAST_NET_ASSETS&gt;1 and f.schclass='GLOBAL' ) _x000d_where units &gt; 0 _x000d_order by 6 desc"/>
  </connection>
  <connection id="102" xr16:uid="{06532882-7504-459B-9B4A-1C8517D8D685}" name="Connection239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4EAB83A6-7A9F-4E71-91BD-545F9A5B957F}" name="Connection239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MAOF' _x000d_ _x000d_and WEEKEND_DT='30 Apr 2024' and a.ASSET_TYPE in ('01','45','51','56','57','59')  _x000d_and a.schclass='GLOBAL' and a.security is not null and a.UNITS&gt;0   and LAST_NET_ASSETS&gt;1 and f.schclass='GLOBAL' ) _x000d_where units &gt; 0 _x000d_order by 6 desc"/>
  </connection>
  <connection id="104" xr16:uid="{BE23BE79-1C59-4092-B9F0-978B38B511F1}" name="Connection2399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4' and units&lt;&gt;0 and a.security is not null AND A.scheme='TMAOF'_x000d_ order by 6 desc"/>
  </connection>
  <connection id="105" xr16:uid="{DAEAE2DF-A88B-4DD7-82AE-10009916ED9F}" name="Connection2399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MAOF' _x000d_ _x000d_and WEEKEND_DT='30 Apr 2024' and (A.ASSET_TYPE in('35','36','24') _x000d_and a.schclass='GLOBAL' and a.security is not null and a.UNITS&gt;0   and LAST_NET_ASSETS&gt;1 and f.schclass='GLOBAL' ) _x000d_AND (LAST_NET_ASSETS/100000) &gt; 0 order by 6 desc)"/>
  </connection>
  <connection id="106" xr16:uid="{32317BAC-D61E-4EBD-8C99-A3304C5C2772}" name="Connection2400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MAO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MAOF' group by app_refer,value_date _x000d_) f  on f.app_refer=a.deal_ID _x000d_WHERE del_date&lt;='30 Apr 2024' AND mat_date &gt;'30 Apr 2024' and  deal_stat &lt;&gt; 'MAT' and a.rectype='L'  and a.scheme='TMAOF')_x000d_order by 6 desc"/>
  </connection>
  <connection id="107" xr16:uid="{8A31EA34-8034-4496-860A-ACF7F7CD7855}" name="Connection2400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MAOF' _x000d_ _x000d_and WEEKEND_DT='30 Apr 2024' and a.ASSET_TYPE in('05','06','07','09','11','12','14','25','29','34','18','52') and LISTED_Y_N='Y'  _x000d_and a.schclass='GLOBAL' and a.security is not null and a.UNITS&gt;0  and LAST_NET_ASSETS&gt;1 and f.schclass='GLOBAL' ) _x000d_where MKTVAL &gt; 0) order by 6 desc"/>
  </connection>
  <connection id="108" xr16:uid="{F66884C9-4D1C-4C5F-880B-A97028727887}" name="Connection240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 xr16:uid="{19657F70-C009-425F-9E6D-987669A0235D}" name="Connection240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MULTICF' _x000d_ _x000d_and WEEKEND_DT='30 Apr 2024' and a.ASSET_TYPE in ('01','45','51','56','57','59')  _x000d_and a.schclass='GLOBAL' and a.security is not null and a.UNITS&gt;0   and LAST_NET_ASSETS&gt;1 and f.schclass='GLOBAL' ) _x000d_where units &gt; 0 _x000d_order by 6 desc"/>
  </connection>
  <connection id="110" xr16:uid="{A621A6C5-3396-4119-A149-A6A2E2B57576}" name="Connection2401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Apr 2024' and units&lt;&gt;0 and a.security is not null AND A.scheme='TMULTICF'_x000d_ order by 6 desc"/>
  </connection>
  <connection id="111" xr16:uid="{D58083D4-5F4D-4408-AB71-1050D47070F0}" name="Connection2401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MULTICF' _x000d_ _x000d_and WEEKEND_DT='30 Apr 2024' and a.ASSET_TYPE  in('02','04','38','46','47','53') _x000d_and a.schclass='GLOBAL' and a.security is not null and a.UNITS&gt;0   and LAST_NET_ASSETS&gt;1 and f.schclass='GLOBAL' ) _x000d_where units &gt; 0 _x000d_order by 6 desc"/>
  </connection>
  <connection id="112" xr16:uid="{FAA326BA-1B81-4FC8-BB94-AE6AB8C913A3}" name="Connection240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B0312984-49B9-4A8D-90B2-735C92E48398}" name="Connection240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ETF' _x000d_ _x000d_and WEEKEND_DT='30 Apr 2024' and a.ASSET_TYPE in ('01','45','51','56','57','59')  _x000d_and a.schclass='GLOBAL' and a.security is not null and a.UNITS&gt;0   and LAST_NET_ASSETS&gt;1 and f.schclass='GLOBAL' ) _x000d_where units &gt; 0 _x000d_order by 6 desc"/>
  </connection>
  <connection id="114" xr16:uid="{3E658B82-BE06-49E6-BA0C-7DE87B847235}" name="Connection2403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NETF' _x000d_ _x000d_and WEEKEND_DT='30 Apr 2024' and a.ASSET_TYPE in('05','06','07','09','11','12','14','25','29','34','18','52') and LISTED_Y_N='Y'  _x000d_and a.schclass='GLOBAL' and a.security is not null and a.UNITS&gt;0  and LAST_NET_ASSETS&gt;1 and f.schclass='GLOBAL' ) _x000d_where MKTVAL &gt; 0) order by 6 desc"/>
  </connection>
  <connection id="115" xr16:uid="{50547181-2087-49CE-B4F6-2943D549A043}" name="Connection240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0FC034AF-E409-4371-934D-DA90B996A9AF}" name="Connection240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IFNA' _x000d_ _x000d_and WEEKEND_DT='30 Apr 2024' and a.ASSET_TYPE in ('01','45','51','56','57','59')  _x000d_and a.schclass='GLOBAL' and a.security is not null and a.UNITS&gt;0   and LAST_NET_ASSETS&gt;1 and f.schclass='GLOBAL' ) _x000d_where units &gt; 0 _x000d_order by 6 desc"/>
  </connection>
  <connection id="117" xr16:uid="{49EC3493-2F60-43A0-818C-9E2EF9564841}" name="Connection240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IFNA' _x000d_ _x000d_and WEEKEND_DT='30 Apr 2024' and a.ASSET_TYPE in('05','06','07','09','11','12','14','25','29','34','18','52') and LISTED_Y_N='Y'  _x000d_and a.schclass='GLOBAL' and a.security is not null and a.UNITS&gt;0  and LAST_NET_ASSETS&gt;1 and f.schclass='GLOBAL' ) _x000d_where MKTVAL &gt; 0) order by 6 desc"/>
  </connection>
  <connection id="118" xr16:uid="{A397ED59-077F-4185-9C26-0D09CC9A62C3}" name="Connection240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5A374C13-DF51-4559-A406-E63A9483ED57}" name="Connection240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AIF' _x000d_ _x000d_and WEEKEND_DT='30 Apr 2024' and a.ASSET_TYPE in ('01','45','51','56','57','59')  _x000d_and a.schclass='GLOBAL' and a.security is not null and a.UNITS&gt;0   and LAST_NET_ASSETS&gt;1 and f.schclass='GLOBAL' ) _x000d_where units &gt; 0 _x000d_order by 6 desc"/>
  </connection>
  <connection id="120" xr16:uid="{CCB10CCB-AF4E-47EE-8458-FE57F9426B80}" name="Connection240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7C8BD849-9369-4769-955F-22A6FC7B48F2}" name="Connection240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FSIF' _x000d_ _x000d_and WEEKEND_DT='30 Apr 2024' and a.ASSET_TYPE in ('01','45','51','56','57','59')  _x000d_and a.schclass='GLOBAL' and a.security is not null and a.UNITS&gt;0   and LAST_NET_ASSETS&gt;1 and f.schclass='GLOBAL' ) _x000d_where units &gt; 0 _x000d_order by 6 desc"/>
  </connection>
  <connection id="122" xr16:uid="{03FEDF69-F6CF-421D-A3FD-C6C915EF84F0}" name="Connection240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D6D8F21B-14AE-4592-9BCF-1AA5669E7201}" name="Connection2408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NIDFOF' _x000d_ _x000d_and WEEKEND_DT='30 Apr 2024' and (A.ASSET_TYPE in('35','36','24') _x000d_and a.schclass='GLOBAL' and a.security is not null and a.UNITS&gt;0   and LAST_NET_ASSETS&gt;1 and f.schclass='GLOBAL' ) _x000d_AND (LAST_NET_ASSETS/100000) &gt; 0 order by 6 desc)"/>
  </connection>
  <connection id="124" xr16:uid="{9BAD1CA9-2DC0-42D2-B3DA-448AB6CAB40D}" name="Connection240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4CA016DA-88C0-422E-9115-D22FDFB34BEC}" name="Connection240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IDETF' _x000d_ _x000d_and WEEKEND_DT='30 Apr 2024' and a.ASSET_TYPE in ('01','45','51','56','57','59')  _x000d_and a.schclass='GLOBAL' and a.security is not null and a.UNITS&gt;0   and LAST_NET_ASSETS&gt;1 and f.schclass='GLOBAL' ) _x000d_where units &gt; 0 _x000d_order by 6 desc"/>
  </connection>
  <connection id="126" xr16:uid="{611B45A7-C13B-4FBC-B033-F27B9C54DFD5}" name="Connection241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8F401C8C-1F06-498F-BAB8-E43BB4DB7C52}" name="Connection241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MMIF' _x000d_ _x000d_and WEEKEND_DT='30 Apr 2024' and a.ASSET_TYPE in ('01','45','51','56','57','59')  _x000d_and a.schclass='GLOBAL' and a.security is not null and a.UNITS&gt;0   and LAST_NET_ASSETS&gt;1 and f.schclass='GLOBAL' ) _x000d_where units &gt; 0 _x000d_order by 6 desc"/>
  </connection>
  <connection id="128" xr16:uid="{796974B2-F0B6-4947-ACFD-3EB12282949D}" name="Connection241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ECE33624-A954-4D0A-BC3F-5D29C5921E74}" name="Connection241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MSHIF' _x000d_ _x000d_and WEEKEND_DT='30 Apr 2024' and a.ASSET_TYPE in ('01','45','51','56','57','59')  _x000d_and a.schclass='GLOBAL' and a.security is not null and a.UNITS&gt;0   and LAST_NET_ASSETS&gt;1 and f.schclass='GLOBAL' ) _x000d_where units &gt; 0 _x000d_order by 6 desc"/>
  </connection>
  <connection id="130" xr16:uid="{E56BAA51-4F08-4971-A8AC-AA2B82BE66EC}" name="Connection241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FF61315B-D515-4957-9302-9C55E3DF477B}" name="Connection241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PBETF' _x000d_ _x000d_and WEEKEND_DT='30 Apr 2024' and a.ASSET_TYPE in ('01','45','51','56','57','59')  _x000d_and a.schclass='GLOBAL' and a.security is not null and a.UNITS&gt;0   and LAST_NET_ASSETS&gt;1 and f.schclass='GLOBAL' ) _x000d_where units &gt; 0 _x000d_order by 6 desc"/>
  </connection>
  <connection id="132" xr16:uid="{00B0E9B1-D2D8-43FF-939B-5EAE7A96573F}" name="Connection241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1A7529EB-C135-4F02-84E2-3447F0CA7453}" name="Connection241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RIF' _x000d_ _x000d_and WEEKEND_DT='30 Apr 2024' and a.ASSET_TYPE in ('01','45','51','56','57','59')  _x000d_and a.schclass='GLOBAL' and a.security is not null and a.UNITS&gt;0   and LAST_NET_ASSETS&gt;1 and f.schclass='GLOBAL' ) _x000d_where units &gt; 0 _x000d_order by 6 desc"/>
  </connection>
  <connection id="134" xr16:uid="{19439B04-E8B9-4A54-BD38-C4D42EF9CE66}" name="Connection241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1A8CE8EE-C996-40FA-9421-C81A2F42EE90}" name="Connection241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MIMIF' _x000d_ _x000d_and WEEKEND_DT='30 Apr 2024' and a.ASSET_TYPE in ('01','45','51','56','57','59')  _x000d_and a.schclass='GLOBAL' and a.security is not null and a.UNITS&gt;0   and LAST_NET_ASSETS&gt;1 and f.schclass='GLOBAL' ) _x000d_where units &gt; 0 _x000d_order by 6 desc"/>
  </connection>
  <connection id="136" xr16:uid="{92C19CA7-929A-4AAC-86F2-26EB341EA38C}" name="Connection241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8319DAC0-C436-413E-91CD-6D95AD89A210}" name="Connection241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NMIIF' _x000d_ _x000d_and WEEKEND_DT='30 Apr 2024' and a.ASSET_TYPE in ('01','45','51','56','57','59')  _x000d_and a.schclass='GLOBAL' and a.security is not null and a.UNITS&gt;0   and LAST_NET_ASSETS&gt;1 and f.schclass='GLOBAL' ) _x000d_where units &gt; 0 _x000d_order by 6 desc"/>
  </connection>
  <connection id="138" xr16:uid="{E08F269E-C7FA-4124-86AD-559AF2D3CB91}" name="Connection241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4CADE27D-5690-4CEE-8910-AF55CD663BFC}" name="Connection24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QNTF' _x000d_ _x000d_and WEEKEND_DT='30 Apr 2024' and a.ASSET_TYPE in ('01','45','51','56','57','59')  _x000d_and a.schclass='GLOBAL' and a.security is not null and a.UNITS&gt;0   and LAST_NET_ASSETS&gt;1 and f.schclass='GLOBAL' ) _x000d_where units &gt; 0 _x000d_order by 6 desc"/>
  </connection>
  <connection id="140" xr16:uid="{E490376B-4391-4C69-B3FB-89E73517A0AA}" name="Connection2419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QNTF' _x000d_ _x000d_and WEEKEND_DT='30 Apr 2024' and a.ASSET_TYPE in('05','06','07','09','11','12','14','25','29','34','18','52') and LISTED_Y_N='Y'  _x000d_and a.schclass='GLOBAL' and a.security is not null and a.UNITS&gt;0  and LAST_NET_ASSETS&gt;1 and f.schclass='GLOBAL' ) _x000d_where MKTVAL &gt; 0) order by 6 desc"/>
  </connection>
  <connection id="141" xr16:uid="{D14A5CC3-5C11-4F66-8E53-AE0C6C74C420}" name="Connection242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D949874C-D79F-48DB-A0AD-5FF9DC0B7FC5}" name="Connection242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REF' _x000d_ _x000d_and WEEKEND_DT='30 Apr 2024' and a.ASSET_TYPE in ('01','45','51','56','57','59')  _x000d_and a.schclass='GLOBAL' and a.security is not null and a.UNITS&gt;0   and LAST_NET_ASSETS&gt;1 and f.schclass='GLOBAL' ) _x000d_where units &gt; 0 _x000d_order by 6 desc"/>
  </connection>
  <connection id="143" xr16:uid="{89C83FB7-4ED4-4050-8491-6B6972874D7B}" name="Connection242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67D2D76D-0195-4DD2-A6EC-6409487A3430}" name="Connection242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RSFM' _x000d_ _x000d_and WEEKEND_DT='30 Apr 2024' and a.ASSET_TYPE in ('01','45','51','56','57','59')  _x000d_and a.schclass='GLOBAL' and a.security is not null and a.UNITS&gt;0   and LAST_NET_ASSETS&gt;1 and f.schclass='GLOBAL' ) _x000d_where units &gt; 0 _x000d_order by 6 desc"/>
  </connection>
  <connection id="145" xr16:uid="{776B5293-A24C-4AAD-AADB-5476B36F962A}" name="Connection242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RSFM'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RSFM' group by app_refer,value_date _x000d_) f  on f.app_refer=a.deal_ID _x000d_WHERE del_date&lt;='30 Apr 2024' AND mat_date &gt;'30 Apr 2024' and  deal_stat &lt;&gt; 'MAT' and a.rectype='L'  and a.scheme='TRSFM')_x000d_order by 6 desc"/>
  </connection>
  <connection id="146" xr16:uid="{0DB24618-5C52-430A-91DD-8382E720213D}" name="Connection242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RSFM' _x000d_ _x000d_and WEEKEND_DT='30 Apr 2024' and a.ASSET_TYPE in('05','06','07','09','11','12','14','25','29','34','18','52') and LISTED_Y_N='Y'  _x000d_and a.schclass='GLOBAL' and a.security is not null and a.UNITS&gt;0  and LAST_NET_ASSETS&gt;1 and f.schclass='GLOBAL' ) _x000d_where MKTVAL &gt; 0) order by 6 desc"/>
  </connection>
  <connection id="147" xr16:uid="{8A8F8633-F57C-456B-A9AA-359B0567BECE}" name="Connection242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25214B67-82DD-4D39-BF91-9E8959095571}" name="Connection242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RSFP' _x000d_ _x000d_and WEEKEND_DT='30 Apr 2024' and a.ASSET_TYPE in ('01','45','51','56','57','59')  _x000d_and a.schclass='GLOBAL' and a.security is not null and a.UNITS&gt;0   and LAST_NET_ASSETS&gt;1 and f.schclass='GLOBAL' ) _x000d_where units &gt; 0 _x000d_order by 6 desc"/>
  </connection>
  <connection id="149" xr16:uid="{6E91223D-666E-4480-8336-F323A746FC1E}" name="Connection242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C3210FED-4FE0-49DE-BFFB-7241B9192B58}" name="Connection242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IFSA' _x000d_ _x000d_and WEEKEND_DT='30 Apr 2024' and a.ASSET_TYPE in ('01','45','51','56','57','59')  _x000d_and a.schclass='GLOBAL' and a.security is not null and a.UNITS&gt;0   and LAST_NET_ASSETS&gt;1 and f.schclass='GLOBAL' ) _x000d_where units &gt; 0 _x000d_order by 6 desc"/>
  </connection>
  <connection id="151" xr16:uid="{B58A1153-9A30-4B8F-B4F0-EC636E2FB928}" name="Connection242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C979A322-9ECE-49AC-9BA8-8EE19D872D67}" name="Connection242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SCAPF' _x000d_ _x000d_and WEEKEND_DT='30 Apr 2024' and a.ASSET_TYPE in ('01','45','51','56','57','59')  _x000d_and a.schclass='GLOBAL' and a.security is not null and a.UNITS&gt;0   and LAST_NET_ASSETS&gt;1 and f.schclass='GLOBAL' ) _x000d_where units &gt; 0 _x000d_order by 6 desc"/>
  </connection>
  <connection id="153" xr16:uid="{AB8B2129-A715-47FA-B0D8-7E09A3332CF1}" name="Connection24264"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SCAPF' _x000d_ _x000d_and WEEKEND_DT='30 Apr 2024' and a.ASSET_TYPE  in('02','04','38','46','47','53') _x000d_and a.schclass='GLOBAL' and a.security is not null and a.UNITS&gt;0   and LAST_NET_ASSETS&gt;1 and f.schclass='GLOBAL' ) _x000d_where units &gt; 0 _x000d_order by 6 desc"/>
  </connection>
  <connection id="154" xr16:uid="{3EA29EA7-DE22-4600-A9A7-0C04970102FA}" name="Connection242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C0D93ED2-7A72-41C0-9A39-36413CB6B3B6}" name="Connection242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YCF' _x000d_ _x000d_and WEEKEND_DT='30 Apr 2024' and a.ASSET_TYPE in ('01','45','51','56','57','59')  _x000d_and a.schclass='GLOBAL' and a.security is not null and a.UNITS&gt;0   and LAST_NET_ASSETS&gt;1 and f.schclass='GLOBAL' ) _x000d_where units &gt; 0 _x000d_order by 6 desc"/>
  </connection>
  <connection id="156" xr16:uid="{84572A9B-46C9-4847-ACF9-E6451164B72E}" name="Connection24278"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YCF' _x000d_ _x000d_and WEEKEND_DT='30 Apr 2024' and a.ASSET_TYPE  in('02','04','38','46','47','53') _x000d_and a.schclass='GLOBAL' and a.security is not null and a.UNITS&gt;0   and LAST_NET_ASSETS&gt;1 and f.schclass='GLOBAL' ) _x000d_where units &gt; 0 _x000d_order by 6 desc"/>
  </connection>
  <connection id="157" xr16:uid="{09E0DCC5-1C6E-49B7-AD60-B3ED047D680F}" name="Connection242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8" xr16:uid="{4F7F9E72-AF0B-4898-81F5-329665B9C266}" name="Connection242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GLDETF' _x000d_ _x000d_and WEEKEND_DT='30 Apr 2024' and a.ASSET_TYPE in ('01','45','51','56','57','59')  _x000d_and a.schclass='GLOBAL' and a.security is not null and a.UNITS&gt;0   and LAST_NET_ASSETS&gt;1 and f.schclass='GLOBAL' ) _x000d_where units &gt; 0 _x000d_order by 6 desc"/>
  </connection>
  <connection id="159" xr16:uid="{9BD3EAC7-7DBD-4613-BD17-740E597E8BC6}" name="Connection243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 xr16:uid="{05EF660A-EC4D-4A61-A677-E25DF0146E90}" name="Connection243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SLVETF' _x000d_ _x000d_and WEEKEND_DT='30 Apr 2024' and a.ASSET_TYPE in ('01','45','51','56','57','59')  _x000d_and a.schclass='GLOBAL' and a.security is not null and a.UNITS&gt;0   and LAST_NET_ASSETS&gt;1 and f.schclass='GLOBAL' ) _x000d_where units &gt; 0 _x000d_order by 6 desc"/>
  </connection>
  <connection id="161" xr16:uid="{4F942D93-7AFF-4D9C-B378-F7BE4F5CC224}" name="Connection243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21F572BC-7813-47B9-952F-E951C9576932}" name="Connection243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GLDFOF' _x000d_ _x000d_and WEEKEND_DT='30 Apr 2024' and a.ASSET_TYPE in ('01','45','51','56','57','59')  _x000d_and a.schclass='GLOBAL' and a.security is not null and a.UNITS&gt;0   and LAST_NET_ASSETS&gt;1 and f.schclass='GLOBAL' ) _x000d_where units &gt; 0 _x000d_order by 6 desc"/>
  </connection>
  <connection id="163" xr16:uid="{6A9D6E29-70EF-4F30-BD87-110EFBCE921B}" name="Connection243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4" xr16:uid="{DD666497-21E3-42F5-8E88-5B58777738AE}" name="Connection24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Apr 2024' and a.scheme='TSLVFOF' _x000d_ _x000d_and WEEKEND_DT='30 Apr 2024' and a.ASSET_TYPE in ('01','45','51','56','57','59')  _x000d_and a.schclass='GLOBAL' and a.security is not null and a.UNITS&gt;0   and LAST_NET_ASSETS&gt;1 and f.schclass='GLOBAL' ) _x000d_where units &gt; 0 _x000d_order by 6 desc"/>
  </connection>
  <connection id="165" xr16:uid="{C04E11F9-8919-402B-8FE3-72263F19FB1C}" name="Connection243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6" xr16:uid="{8CB6C014-E2D7-4F5F-A8B0-CC3D390DEC58}" name="Connection24360"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0 Apr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67" xr16:uid="{A91C804B-60A9-4E15-9D63-0ADCEC481576}" name="Connection2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CORPBF' _x000d_ _x000d_and WEEKEND_DT='30 Apr 2024' and (A.ASSET_TYPE in('58') _x000d_and a.schclass='GLOBAL' and a.security is not null and a.UNITS&gt;0   and LAST_NET_ASSETS&gt;1 and f.schclass='GLOBAL' ) _x000d_AND (LAST_NET_ASSETS/100000) &gt; 0 order by 6 desc)"/>
  </connection>
  <connection id="168" xr16:uid="{3634C252-960C-4389-8A6C-274D4E60F90C}" name="Connection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 xr16:uid="{201A0962-C1A7-4F3B-BB17-9EDDC4D324B0}" name="Connection3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CIGIF0426'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CIGIF0426' group by app_refer,value_date _x000d_) f  on f.app_refer=a.deal_ID _x000d_WHERE del_date&lt;='30 Apr 2024' AND mat_date &gt;'30 Apr 2024' and  deal_stat &lt;&gt; 'MAT' and a.rectype='L'  and a.scheme='TCIGIF0426')_x000d_order by 6 desc"/>
  </connection>
  <connection id="170" xr16:uid="{1EBABAF0-EF44-404F-A887-4C148DE9714D}" name="Connection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1" xr16:uid="{FA8B4819-3D24-48A0-BFB1-AA58FA8CC88A}" name="Connection4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FR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FRF' group by app_refer,value_date _x000d_) f  on f.app_refer=a.deal_ID _x000d_WHERE del_date&lt;='30 Apr 2024' AND mat_date &gt;'30 Apr 2024' and  deal_stat &lt;&gt; 'MAT' and a.rectype='L'  and a.scheme='TFRF')_x000d_order by 6 desc"/>
  </connection>
  <connection id="172" xr16:uid="{737D1AE8-9A47-4E36-9099-3005E28257CF}" name="Connection4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RF' _x000d_ _x000d_and WEEKEND_DT='30 Apr 2024' and a.ASSET_TYPE in('05','06','07','09','11','12','14','25','29','34','18','52') and LISTED_Y_N='Y'  _x000d_and a.schclass='GLOBAL' and a.security is not null and a.UNITS&gt;0  and LAST_NET_ASSETS&gt;1 and f.schclass='GLOBAL' ) _x000d_where MKTVAL &gt; 0) order by 6 desc"/>
  </connection>
  <connection id="173" xr16:uid="{7BFD0A09-8C2F-48E5-A26F-9E70D2BD0F37}" name="Connection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BPSU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BPSUF' group by app_refer,value_date _x000d_) f  on f.app_refer=a.deal_ID _x000d_WHERE del_date&lt;='30 Apr 2024' AND mat_date &gt;'30 Apr 2024' and  deal_stat &lt;&gt; 'MAT' and a.rectype='L'  and a.scheme='TBPSUF')_x000d_order by 6 desc"/>
  </connection>
  <connection id="174" xr16:uid="{EDF94BA4-EE57-4060-95B0-9A7835A669EA}" name="Connection5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FRF' _x000d_ _x000d_and WEEKEND_DT='30 Apr 2024' and (A.ASSET_TYPE in('58') _x000d_and a.schclass='GLOBAL' and a.security is not null and a.UNITS&gt;0   and LAST_NET_ASSETS&gt;1 and f.schclass='GLOBAL' ) _x000d_AND (LAST_NET_ASSETS/100000) &gt; 0 order by 6 desc)"/>
  </connection>
  <connection id="175" xr16:uid="{5E7BB0AA-8F0F-47D1-B8F1-29798703B0E2}" name="Connection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6" xr16:uid="{F899B86A-89E7-4928-AD09-A9387250084C}" name="Connection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BPSUF' _x000d_ _x000d_and WEEKEND_DT='30 Apr 2024' and a.ASSET_TYPE in('05','06','07','09','11','12','14','25','29','34','18','52') and LISTED_Y_N='Y'  _x000d_and a.schclass='GLOBAL' and a.security is not null and a.UNITS&gt;0  and LAST_NET_ASSETS&gt;1 and f.schclass='GLOBAL' ) _x000d_where MKTVAL &gt; 0) order by 6 desc"/>
  </connection>
  <connection id="177" xr16:uid="{B6533200-CD88-45D0-A1DB-5C6FF13FE2C9}" name="Connection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GSFR'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GSFR' group by app_refer,value_date _x000d_) f  on f.app_refer=a.deal_ID _x000d_WHERE del_date&lt;='30 Apr 2024' AND mat_date &gt;'30 Apr 2024' and  deal_stat &lt;&gt; 'MAT' and a.rectype='L'  and a.scheme='TGSFR')_x000d_order by 6 desc"/>
  </connection>
  <connection id="178" xr16:uid="{C86F1BB9-054E-4EC6-92A5-D2F5FDD8EDF7}" name="Connection6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GSFR' _x000d_ and LAST_NET_ASSETS&gt;1 and f.SCHCLASS='GLOBAL'_x000d_and WEEKEND_DT='30 Apr 2024' and a.ASSET_TYPE in('16','17','19','20','22','03','15'))  _x000d_where MKTVAL &gt; 0 order by 6 desc"/>
  </connection>
  <connection id="179" xr16:uid="{4EE35F01-A6DB-46E5-AC07-FB66AE7DC74C}" name="Connection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0" xr16:uid="{9782E359-5346-4C6E-975A-4D1F71CEE185}" name="Connection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LF'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LF' group by app_refer,value_date _x000d_) f  on f.app_refer=a.deal_ID _x000d_WHERE del_date&lt;='30 Apr 2024' AND mat_date &gt;'30 Apr 2024' and  deal_stat &lt;&gt; 'MAT' and a.rectype='L'  and a.scheme='TLF')_x000d_order by 6 desc"/>
  </connection>
  <connection id="181" xr16:uid="{915FC08F-AEA6-4F5C-9EA5-0303D4106EC3}" name="Connection8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Apr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LF' _x000d_ and LAST_NET_ASSETS&gt;1 and f.SCHCLASS='GLOBAL'_x000d_and WEEKEND_DT='30 Apr 2024' and a.ASSET_TYPE in('16','17','19','20','22','03','15'))  _x000d_where MKTVAL &gt; 0 order by 6 desc"/>
  </connection>
  <connection id="182" xr16:uid="{9C514115-E5FF-4CCB-A6E9-74B8561494BC}" name="Connection8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Apr 2024' and a.scheme='TLF' _x000d_ _x000d_and WEEKEND_DT='30 Apr 2024' and (A.ASSET_TYPE in('58') _x000d_and a.schclass='GLOBAL' and a.security is not null and a.UNITS&gt;0   and LAST_NET_ASSETS&gt;1 and f.schclass='GLOBAL' ) _x000d_AND (LAST_NET_ASSETS/100000) &gt; 0 order by 6 desc)"/>
  </connection>
  <connection id="183" xr16:uid="{1ECA3AD9-F229-4A9F-B05D-5AE904353811}" name="Connection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4" xr16:uid="{F7A8DB27-7149-4925-AF30-010E9C15747E}" name="Connection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Apr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Apr 2024' and a.scheme='TNGIF1226' _x000d_ _x000d_and WEEKEND_DT='30 Apr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Apr 2024'_x000d_left outer join  tatamfplus.weeknav d on  d.weekend_dt='30 Apr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Apr 2024' and scheme='TNGIF1226' group by app_refer,value_date _x000d_) f  on f.app_refer=a.deal_ID _x000d_WHERE del_date&lt;='30 Apr 2024' AND mat_date &gt;'30 Apr 2024' and  deal_stat &lt;&gt; 'MAT' and a.rectype='L'  and a.scheme='TNGIF1226')_x000d_order by 6 desc"/>
  </connection>
  <connection id="185" xr16:uid="{C1547E95-128A-4633-97DB-54E9A1FD387B}" name="Connection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Apr 2024',add_months('30 Apr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sharedStrings.xml><?xml version="1.0" encoding="utf-8"?>
<sst xmlns="http://schemas.openxmlformats.org/spreadsheetml/2006/main" count="24945" uniqueCount="3754">
  <si>
    <t>Index</t>
  </si>
  <si>
    <t>CLASSIFICATION</t>
  </si>
  <si>
    <t>SCHEME CODE</t>
  </si>
  <si>
    <t>SCHEME NAME</t>
  </si>
  <si>
    <t>Debt</t>
  </si>
  <si>
    <t>TBPSUF</t>
  </si>
  <si>
    <t>TATA BANKING &amp; PSU DEBT FUND</t>
  </si>
  <si>
    <t>TCORPBF</t>
  </si>
  <si>
    <t>TATA CORPORATE BOND FUND</t>
  </si>
  <si>
    <t>TCIGIF0426</t>
  </si>
  <si>
    <t>TATA CRISIL-IBX GILT INDEX - APRIL 2026 INDEX FUND</t>
  </si>
  <si>
    <t>TFM61A</t>
  </si>
  <si>
    <t>TATA FIXED MATURITY PLAN SERIES 61 SCHEME A (91 DAYS)</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</si>
  <si>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</si>
  <si>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</si>
  <si>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</si>
  <si>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</si>
  <si>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</si>
  <si>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</si>
  <si>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</si>
  <si>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</si>
  <si>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</si>
  <si>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</si>
  <si>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</si>
  <si>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</si>
  <si>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</si>
  <si>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</si>
  <si>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</si>
  <si>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</si>
  <si>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</si>
  <si>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</si>
  <si>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</si>
  <si>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</si>
  <si>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</si>
  <si>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</si>
  <si>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</si>
  <si>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</si>
  <si>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</si>
  <si>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</si>
  <si>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</si>
  <si>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</si>
  <si>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</si>
  <si>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</si>
  <si>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</si>
  <si>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</si>
  <si>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</si>
  <si>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</si>
  <si>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</si>
  <si>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</si>
  <si>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</si>
  <si>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</si>
  <si>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</si>
  <si>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</si>
  <si>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</si>
  <si>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</si>
  <si>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</si>
  <si>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</si>
  <si>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</si>
  <si>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</si>
  <si>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</si>
  <si>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TGLDETF</t>
  </si>
  <si>
    <t>TATA GOLD EXCHANGE TRADED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</si>
  <si>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</si>
  <si>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</si>
  <si>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</si>
  <si>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</si>
  <si>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</si>
  <si>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</si>
  <si>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</si>
  <si>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</si>
  <si>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</si>
  <si>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</si>
  <si>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</si>
  <si>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</si>
  <si>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</si>
  <si>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</si>
  <si>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</si>
  <si>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</si>
  <si>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</si>
  <si>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</si>
  <si>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</si>
  <si>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</si>
  <si>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</si>
  <si>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</si>
  <si>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</si>
  <si>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</si>
  <si>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TNAIF</t>
  </si>
  <si>
    <t>TATA NIFTY AUTO INDEX FUND</t>
  </si>
  <si>
    <t>TNFSIF</t>
  </si>
  <si>
    <t>TATA NIFTY FINANCIAL SERVICES INDEX FUND</t>
  </si>
  <si>
    <t>TNIDFOF</t>
  </si>
  <si>
    <t>TATA NIFTY INDIA DIGITAL ETF FUND OF FUND</t>
  </si>
  <si>
    <t>TNIDETF</t>
  </si>
  <si>
    <t>TATA NIFTY INDIA DIGITAL EXCHANGE TRADED FUND</t>
  </si>
  <si>
    <t>TNMMIF</t>
  </si>
  <si>
    <t>TATA NIFTY MIDCAP 150 MOMENTUM 50 INDEX FUND</t>
  </si>
  <si>
    <t>TNMSHIF</t>
  </si>
  <si>
    <t>TATA NIFTY MIDSMALL HEALTHCARE INDEX FUND</t>
  </si>
  <si>
    <t>TNPBETF</t>
  </si>
  <si>
    <t>TATA NIFTY PRIVATE BANK EXCHANGE TRADED FUND</t>
  </si>
  <si>
    <t>TNRIF</t>
  </si>
  <si>
    <t>TATA NIFTY REALTY INDEX FUND</t>
  </si>
  <si>
    <t>TNMIMIF</t>
  </si>
  <si>
    <t>TATA NIFTY500 MULTICAP INDIA MANUFACTURING 50-30-20 INDEX FUND</t>
  </si>
  <si>
    <t>TNMIIF</t>
  </si>
  <si>
    <t>TATA NIFTY500 MULTICAP INFRASTRUCTURE 50-30-20 INDEX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</si>
  <si>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</si>
  <si>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</si>
  <si>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</si>
  <si>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</si>
  <si>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</si>
  <si>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</si>
  <si>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</si>
  <si>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</si>
  <si>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</si>
  <si>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</si>
  <si>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TSLVETF</t>
  </si>
  <si>
    <t>TATA SILVER EXCHANGE TRADED FUND</t>
  </si>
  <si>
    <t>TSCAPF</t>
  </si>
  <si>
    <t>TATA SMALL CAP FUND</t>
  </si>
  <si>
    <t>TYCF</t>
  </si>
  <si>
    <t>TATA YOUNG CITIZENS FUND</t>
  </si>
  <si>
    <t>Liquid</t>
  </si>
  <si>
    <t>TFRSTF</t>
  </si>
  <si>
    <t>TATA LIQUID FUND</t>
  </si>
  <si>
    <t>TGLDFOF</t>
  </si>
  <si>
    <t>TATA GOLD ETF FUND OF FUND</t>
  </si>
  <si>
    <t>TSLVFOF</t>
  </si>
  <si>
    <t>TATA SILVER ETF FUND OF FUND</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</si>
  <si>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</si>
  <si>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</si>
  <si>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</si>
  <si>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</si>
  <si>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</si>
  <si>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</si>
  <si>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</si>
  <si>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</si>
  <si>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</si>
  <si>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</si>
  <si>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</si>
  <si>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</si>
  <si>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</si>
  <si>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</si>
  <si>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Precious Metals</t>
  </si>
  <si>
    <t>INF277KA1984</t>
  </si>
  <si>
    <t>EQUITY &amp; EQUITY RELATED TOTAL</t>
  </si>
  <si>
    <t>A) REPO</t>
  </si>
  <si>
    <t>PORTFOLIO TOTAL</t>
  </si>
  <si>
    <t>as on 30/04/24</t>
  </si>
  <si>
    <t>QUANTITY</t>
  </si>
  <si>
    <t>MKT VAL(Rs. Lacs)</t>
  </si>
  <si>
    <t>% to NAV</t>
  </si>
  <si>
    <t/>
  </si>
  <si>
    <t>(A) TREPS</t>
  </si>
  <si>
    <t>NET CURRENT LIABILITIES</t>
  </si>
  <si>
    <t>NET ASSETS</t>
  </si>
  <si>
    <t>* % OF MARKET VALUE OF SECURITIES TO NET ASSETS IS &lt; 0.01</t>
  </si>
  <si>
    <t>** THINLY TRADED / NON TRADED SECURITIES / ILLIQUID SECURITIES</t>
  </si>
  <si>
    <t>THE SCHEME RISK-O-METERS AND SCHEME BENCHMARK RISK-O-METERS ARE AS OF</t>
  </si>
  <si>
    <t>30th April 2024</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</si>
  <si>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</si>
  <si>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</si>
  <si>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</si>
  <si>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</si>
  <si>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</si>
  <si>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</si>
  <si>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30-APR-24: RS.11.116 (REGULAR - IDCW)</t>
  </si>
  <si>
    <t>NAV AS ON 30-APR-24: RS.11.116 (REGULAR - GROWTH)</t>
  </si>
  <si>
    <t>NAV AS ON 30-APR-24: RS.11.1422 (DIRECT - IDCW)</t>
  </si>
  <si>
    <t>NAV AS ON 30-APR-24: RS.11.1422 (DIRECT - GROWTH)</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</si>
  <si>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</si>
  <si>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</si>
  <si>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</si>
  <si>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</si>
  <si>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</si>
  <si>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</si>
  <si>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</si>
  <si>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</si>
  <si>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</si>
  <si>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</si>
  <si>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</si>
  <si>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</si>
  <si>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</si>
  <si>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</si>
  <si>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</si>
  <si>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</si>
  <si>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</si>
  <si>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</si>
  <si>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</si>
  <si>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</si>
  <si>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30th April 2024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</si>
  <si>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</si>
  <si>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</si>
  <si>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</si>
  <si>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</si>
  <si>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</si>
  <si>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</si>
  <si>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</si>
  <si>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30th April 2024</t>
  </si>
  <si>
    <t>Number of Contracts</t>
  </si>
  <si>
    <t>Option Price when purchased</t>
  </si>
  <si>
    <t>Current Option Price</t>
  </si>
  <si>
    <t>Total %age of existing assets hedged through put options</t>
  </si>
  <si>
    <t>For the period ended 30th April 2024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</si>
  <si>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</si>
  <si>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</si>
  <si>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</si>
  <si>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</si>
  <si>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30th April 2024</t>
  </si>
  <si>
    <t>Call / Put</t>
  </si>
  <si>
    <t>Hedging Positions through Interest Rate Swaps as on 30th April 2024</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</si>
  <si>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</si>
  <si>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</si>
  <si>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</si>
  <si>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</si>
  <si>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</si>
  <si>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 xml:space="preserve">(An Open-Ended Fund of Fund Scheme investing in Tata Gold Exchange Traded Fund) </t>
  </si>
  <si>
    <t>•Returns that are in line with returns provided by Tata Gold Exchange Traded Fund.</t>
  </si>
  <si>
    <t>INF277KA1976</t>
  </si>
  <si>
    <t>NAV AS ON 30-APR-24: RS.11.4514 (REGULAR - IDCW)</t>
  </si>
  <si>
    <t>NAV AS ON 30-APR-24: RS.11.4514 (REGULAR - GROWTH)</t>
  </si>
  <si>
    <t>NAV AS ON 30-APR-24: RS.11.4789 (DIRECT - IDCW)</t>
  </si>
  <si>
    <t>NAV AS ON 30-APR-24: RS.11.4789 (DIRECT - GROWTH)</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</si>
  <si>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</si>
  <si>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</si>
  <si>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</si>
  <si>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</si>
  <si>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</si>
  <si>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</si>
  <si>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</si>
  <si>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</si>
  <si>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</si>
  <si>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</si>
  <si>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</si>
  <si>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</si>
  <si>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</si>
  <si>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</si>
  <si>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</si>
  <si>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RATINGS</t>
  </si>
  <si>
    <t>DEBT INSTRUMENTS</t>
  </si>
  <si>
    <t>(I) GOVERNMENT SECURITIES</t>
  </si>
  <si>
    <t>GOI - 6.69% (27/06/2024)</t>
  </si>
  <si>
    <t>SOV</t>
  </si>
  <si>
    <t>IN0020220052</t>
  </si>
  <si>
    <t>GOVERNMENT SECURITIES TOTAL</t>
  </si>
  <si>
    <t>B) MONEY MARKET INSTRUMENTS</t>
  </si>
  <si>
    <t>** TREASURY BILL 91 DAYS (12/07/2024)</t>
  </si>
  <si>
    <t>IN002024X029</t>
  </si>
  <si>
    <t>** - BANK OF BARODA - CD - 13/06/2024</t>
  </si>
  <si>
    <t>IND-A1+</t>
  </si>
  <si>
    <t>INE028A16EN6</t>
  </si>
  <si>
    <t>** TREASURY BILL 91 DAYS (25/07/2024)</t>
  </si>
  <si>
    <t>IN002024X045</t>
  </si>
  <si>
    <t>CRISIL-A1+</t>
  </si>
  <si>
    <t>INE929O14BO5</t>
  </si>
  <si>
    <t>** - NABARD - CP - 05/06/2024</t>
  </si>
  <si>
    <t>INE261F14LD3</t>
  </si>
  <si>
    <t>INE572E14JA6</t>
  </si>
  <si>
    <t>** - CANARA BANK - CD - 13/06/2024</t>
  </si>
  <si>
    <t>INE476A16XY4</t>
  </si>
  <si>
    <t>** - SMALL INDUST DEVLOP BANK  OF INDIA - CD - 29/05/2024</t>
  </si>
  <si>
    <t>INE556F16AJ1</t>
  </si>
  <si>
    <t>** TREASURY BILL 91 DAYS (06/06/2024)</t>
  </si>
  <si>
    <t>IN002023X526</t>
  </si>
  <si>
    <t>** - SMALL INDUST DEVLOP BANK  OF INDIA - CP - 24/05/2024</t>
  </si>
  <si>
    <t>INE556F14KA4</t>
  </si>
  <si>
    <t>INE941D14527</t>
  </si>
  <si>
    <t>INE929O14BL1</t>
  </si>
  <si>
    <t>INE296A14XJ2</t>
  </si>
  <si>
    <t>INE110L14SB9</t>
  </si>
  <si>
    <t>** - SMALL INDUST DEVLOP BANK  OF INDIA - CP - 18/07/2024</t>
  </si>
  <si>
    <t>INE556F14KD8</t>
  </si>
  <si>
    <t>INE238AD6751</t>
  </si>
  <si>
    <t>** - NABARD - CP - 13/06/2024</t>
  </si>
  <si>
    <t>INE261F14LI2</t>
  </si>
  <si>
    <t>INE040A16EO9</t>
  </si>
  <si>
    <t>** TREASURY BILL 91 DAYS (27/06/2024)</t>
  </si>
  <si>
    <t>IN002023X559</t>
  </si>
  <si>
    <t>ICRA-A1+</t>
  </si>
  <si>
    <t>INE860H142L1</t>
  </si>
  <si>
    <t>INE516Y14FG6</t>
  </si>
  <si>
    <t>INE700G14JQ4</t>
  </si>
  <si>
    <t>INE338I14GW3</t>
  </si>
  <si>
    <t>INE040A16DZ7</t>
  </si>
  <si>
    <t>INE028E14NE3</t>
  </si>
  <si>
    <t>INE289B14IU3</t>
  </si>
  <si>
    <t>** - BANK OF BARODA - CD - 30/05/2024</t>
  </si>
  <si>
    <t>INE028A16FA0</t>
  </si>
  <si>
    <t>INE530B14CE7</t>
  </si>
  <si>
    <t>INE824H14OK3</t>
  </si>
  <si>
    <t>INE110O14CQ5</t>
  </si>
  <si>
    <t>INE572E14JC2</t>
  </si>
  <si>
    <t>INE01C314700</t>
  </si>
  <si>
    <t>** TREASURY BILL 91 DAYS (30/05/2024)</t>
  </si>
  <si>
    <t>IN002023X518</t>
  </si>
  <si>
    <t>INE700G14IW4</t>
  </si>
  <si>
    <t>INE756I14DO0</t>
  </si>
  <si>
    <t>INE338I14GX1</t>
  </si>
  <si>
    <t>INE477S14CA3</t>
  </si>
  <si>
    <t>INE396J14364</t>
  </si>
  <si>
    <t>INE865C14KY6</t>
  </si>
  <si>
    <t>** - SEIL ENERGY INDIA LTD - CP - 27/06/2024</t>
  </si>
  <si>
    <t>INE460M14610</t>
  </si>
  <si>
    <t>INE110O14BY1</t>
  </si>
  <si>
    <t>INE01C314726</t>
  </si>
  <si>
    <t>INE916D142O3</t>
  </si>
  <si>
    <t>INE865C14KZ3</t>
  </si>
  <si>
    <t>INE870H14SC4</t>
  </si>
  <si>
    <t>MONEY MARKET INSTRUMENTS TOTAL</t>
  </si>
  <si>
    <t>AIF CAT</t>
  </si>
  <si>
    <t>SBIMF AIF - CAT II (CDMDF)27/10/2038</t>
  </si>
  <si>
    <t>INF0RQ622028</t>
  </si>
  <si>
    <t>AIF TOTAL</t>
  </si>
  <si>
    <t>(C) TREPS</t>
  </si>
  <si>
    <t>NAV AS ON 30-APR-24: RS.1001.5157 (REGULAR - DAILY IDCW)</t>
  </si>
  <si>
    <t>NAV AS ON 30-APR-24: RS.3793.4383 (REGULAR - GROWTH)</t>
  </si>
  <si>
    <t>NAV AS ON 30-APR-24: RS.1001.5187 (DIRECT - DAILY IDCW)</t>
  </si>
  <si>
    <t>NAV AS ON 30-APR-24: RS.3833.9122 (DIRECT - GROWTH)</t>
  </si>
  <si>
    <t>NAV AS ON 31-OCT-23: RS.1001.5157 (REGULAR - DAILY IDCW)</t>
  </si>
  <si>
    <t>NAV AS ON 31-OCT-23: RS.3659.3051 (REGULAR - GROWTH)</t>
  </si>
  <si>
    <t>NAV AS ON 31-OCT-23: RS.1001.5187 (DIRECT - DAILY IDCW)</t>
  </si>
  <si>
    <t>NAV AS ON 31-OCT-23: RS.3696.2087 (DIRECT - GROWTH)</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</si>
  <si>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</si>
  <si>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</si>
  <si>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</si>
  <si>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</si>
  <si>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CASH / NET CURRENT ASSET</t>
  </si>
  <si>
    <t>NAV AS ON 30-APR-24: RS.7.9265 (DIRECT PLAN)</t>
  </si>
  <si>
    <t>TOTAL INVESTMENTS IN FOREIGN SECURITIES / ADRS / GDRS: NIL</t>
  </si>
  <si>
    <t>Name Of The Bank</t>
  </si>
  <si>
    <t>Amount of Margins_x000D_( Rs. in Lakhs )</t>
  </si>
  <si>
    <t>Cash As Margin</t>
  </si>
  <si>
    <t>Fixed Deposits</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</si>
  <si>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</si>
  <si>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</si>
  <si>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</si>
  <si>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</si>
  <si>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</si>
  <si>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</si>
  <si>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</si>
  <si>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</si>
  <si>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</si>
  <si>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GOLD PHYSICAL -  PURITY - 999</t>
  </si>
  <si>
    <t>NAV AS ON 30-APR-24: RS.6.9918 (DIRECT PLAN)</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</si>
  <si>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</si>
  <si>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</si>
  <si>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</si>
  <si>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</si>
  <si>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</si>
  <si>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INE090A01021</t>
  </si>
  <si>
    <t>Petroleum Products</t>
  </si>
  <si>
    <t>INE002A01018</t>
  </si>
  <si>
    <t>IT - Software</t>
  </si>
  <si>
    <t>INE009A01021</t>
  </si>
  <si>
    <t>INE036D01028</t>
  </si>
  <si>
    <t>INE467B01029</t>
  </si>
  <si>
    <t>Diversified FMCG</t>
  </si>
  <si>
    <t>INE154A01025</t>
  </si>
  <si>
    <t>INE238A01034</t>
  </si>
  <si>
    <t>Consumer Durables</t>
  </si>
  <si>
    <t>INE280A01028</t>
  </si>
  <si>
    <t>Construction</t>
  </si>
  <si>
    <t>INE018A01030</t>
  </si>
  <si>
    <t>INE237A01028</t>
  </si>
  <si>
    <t>Electrical Equipment</t>
  </si>
  <si>
    <t>INE152A01029</t>
  </si>
  <si>
    <t>Auto Components</t>
  </si>
  <si>
    <t>INE883A01011</t>
  </si>
  <si>
    <t>Transport Infrastructure</t>
  </si>
  <si>
    <t>INE517F01014</t>
  </si>
  <si>
    <t>Beverages</t>
  </si>
  <si>
    <t>INE854D01024</t>
  </si>
  <si>
    <t>Pharmaceuticals &amp; Biotechnology</t>
  </si>
  <si>
    <t>INE089A01023</t>
  </si>
  <si>
    <t>Cement &amp; Cement Products</t>
  </si>
  <si>
    <t>INE481G01011</t>
  </si>
  <si>
    <t>Chemicals &amp; Petrochemicals</t>
  </si>
  <si>
    <t>INE473A01011</t>
  </si>
  <si>
    <t>INE461C01038</t>
  </si>
  <si>
    <t>Agricultural Food &amp; other Products</t>
  </si>
  <si>
    <t>INE192A01025</t>
  </si>
  <si>
    <t>INE262H01021</t>
  </si>
  <si>
    <t>Industrial Products</t>
  </si>
  <si>
    <t>INE536A01023</t>
  </si>
  <si>
    <t>Finance</t>
  </si>
  <si>
    <t>INE612J01015</t>
  </si>
  <si>
    <t>INE030A01027</t>
  </si>
  <si>
    <t>Healthcare Services</t>
  </si>
  <si>
    <t>INE682M01012</t>
  </si>
  <si>
    <t>Capital Markets</t>
  </si>
  <si>
    <t>INE094J01016</t>
  </si>
  <si>
    <t>INE288B01029</t>
  </si>
  <si>
    <t>INE741K01010</t>
  </si>
  <si>
    <t>INE503A01015</t>
  </si>
  <si>
    <t>Insurance</t>
  </si>
  <si>
    <t>INE765G01017</t>
  </si>
  <si>
    <t>Retailing</t>
  </si>
  <si>
    <t>INE192R01011</t>
  </si>
  <si>
    <t>Household Products</t>
  </si>
  <si>
    <t>INE668F01031</t>
  </si>
  <si>
    <t>INE012A01025</t>
  </si>
  <si>
    <t>INE317I01021</t>
  </si>
  <si>
    <t>Entertainment</t>
  </si>
  <si>
    <t>INE424H01027</t>
  </si>
  <si>
    <t>INE795G01014</t>
  </si>
  <si>
    <t>INE196A01026</t>
  </si>
  <si>
    <t>Diversified</t>
  </si>
  <si>
    <t>INE470A01017</t>
  </si>
  <si>
    <t>INE361B01024</t>
  </si>
  <si>
    <t>INE536H01010</t>
  </si>
  <si>
    <t>INE058A01010</t>
  </si>
  <si>
    <t>INE075A01022</t>
  </si>
  <si>
    <t>Telecom - Services</t>
  </si>
  <si>
    <t>INE121J01017</t>
  </si>
  <si>
    <t>INE955V01021</t>
  </si>
  <si>
    <t>INE739E01017</t>
  </si>
  <si>
    <t>Transport Services</t>
  </si>
  <si>
    <t>INE766P01016</t>
  </si>
  <si>
    <t>Gas</t>
  </si>
  <si>
    <t>INE203G01027</t>
  </si>
  <si>
    <t>Oil</t>
  </si>
  <si>
    <t>INE274J01014</t>
  </si>
  <si>
    <t>INE054A01027</t>
  </si>
  <si>
    <t>Power</t>
  </si>
  <si>
    <t>INE814H01011</t>
  </si>
  <si>
    <t>AAVAS FINANCIERS LTD</t>
  </si>
  <si>
    <t>INE216P01012</t>
  </si>
  <si>
    <t>INE758T01015</t>
  </si>
  <si>
    <t>Leisure Services</t>
  </si>
  <si>
    <t>INE797F01020</t>
  </si>
  <si>
    <t>INE486A01021</t>
  </si>
  <si>
    <t>B) LISTED/AWAITING LISTING ON STOCK EXCHANGES</t>
  </si>
  <si>
    <t>BROOKFIELD INDIA REAL ESTATE TRUST</t>
  </si>
  <si>
    <t>Realty</t>
  </si>
  <si>
    <t>INE0FDU25010</t>
  </si>
  <si>
    <t>NAV AS ON 30-APR-24: RS.56.1809 (REGULAR - GROWTH)</t>
  </si>
  <si>
    <t>NAV AS ON 30-APR-24: RS.62.0897 (DIRECT - GROWTH)</t>
  </si>
  <si>
    <t>NAV AS ON 31-OCT-23: RS.47.7914 (REGULAR - GROWTH)</t>
  </si>
  <si>
    <t>NAV AS ON 31-OCT-23: RS.52.6974 (DIRECT - GROWTH)</t>
  </si>
  <si>
    <t>PORTFOLIO TURNOVER RATIO: 0.19 TIMES</t>
  </si>
  <si>
    <t>Tata Small Cap Fund</t>
  </si>
  <si>
    <t>(An open ended equity scheme predominantly investing in small cap stocks)</t>
  </si>
  <si>
    <t>•Long Term Capital Appreciation</t>
  </si>
  <si>
    <t>•Predominant investment in equity/equity related instruments of small cap companies.</t>
  </si>
  <si>
    <t>Commercial Services &amp; Supplies</t>
  </si>
  <si>
    <t>INE615P01015</t>
  </si>
  <si>
    <t>INE373A01013</t>
  </si>
  <si>
    <t>INE043D01016</t>
  </si>
  <si>
    <t>INE280B01018</t>
  </si>
  <si>
    <t>INE811A01020</t>
  </si>
  <si>
    <t>INE944F01028</t>
  </si>
  <si>
    <t>NETWEB TECHNOLOGIES INDIA LTD</t>
  </si>
  <si>
    <t>IT - Hardware</t>
  </si>
  <si>
    <t>INE0NT901020</t>
  </si>
  <si>
    <t>INE891D01026</t>
  </si>
  <si>
    <t>INE508G01029</t>
  </si>
  <si>
    <t>INE263M01029</t>
  </si>
  <si>
    <t>INE999A01015</t>
  </si>
  <si>
    <t>GODREJ INDUSTRIES LTD</t>
  </si>
  <si>
    <t>INE233A01035</t>
  </si>
  <si>
    <t>INE0BV301023</t>
  </si>
  <si>
    <t>INE08LI01020</t>
  </si>
  <si>
    <t>INE209A01019</t>
  </si>
  <si>
    <t>Textiles &amp; Apparels</t>
  </si>
  <si>
    <t>INE887G01027</t>
  </si>
  <si>
    <t>INE03QK01018</t>
  </si>
  <si>
    <t>INE298J01013</t>
  </si>
  <si>
    <t>INE242C01024</t>
  </si>
  <si>
    <t>INE418H01029</t>
  </si>
  <si>
    <t>Industrial Manufacturing</t>
  </si>
  <si>
    <t>INE634A01018</t>
  </si>
  <si>
    <t>INE066O01014</t>
  </si>
  <si>
    <t>INE075I01017</t>
  </si>
  <si>
    <t>SAMHI HOTELS LTD</t>
  </si>
  <si>
    <t>INE08U801020</t>
  </si>
  <si>
    <t>INE120A01034</t>
  </si>
  <si>
    <t>INE498B01024</t>
  </si>
  <si>
    <t>INE475B01022</t>
  </si>
  <si>
    <t>INE235A01022</t>
  </si>
  <si>
    <t>R R KABEL LTD</t>
  </si>
  <si>
    <t>INE777K01022</t>
  </si>
  <si>
    <t>INE987B01026</t>
  </si>
  <si>
    <t>INE227C01017</t>
  </si>
  <si>
    <t>Fertilizers &amp; Agrochemicals</t>
  </si>
  <si>
    <t>INE613A01020</t>
  </si>
  <si>
    <t>INE371A01025</t>
  </si>
  <si>
    <t>INE133A01011</t>
  </si>
  <si>
    <t>INE491J01022</t>
  </si>
  <si>
    <t>INE688A01022</t>
  </si>
  <si>
    <t>VARDHMAN SPECIAL STEELS LTD</t>
  </si>
  <si>
    <t>INE050M01012</t>
  </si>
  <si>
    <t>INE128A01029</t>
  </si>
  <si>
    <t>Ferrous Metals</t>
  </si>
  <si>
    <t>INE884B01025</t>
  </si>
  <si>
    <t>EUREKA FORBES LTD</t>
  </si>
  <si>
    <t>INE0KCE01017</t>
  </si>
  <si>
    <t>Other Construction Materials</t>
  </si>
  <si>
    <t>INE614A01028</t>
  </si>
  <si>
    <t>INE602A01031</t>
  </si>
  <si>
    <t>INE845D01014</t>
  </si>
  <si>
    <t>INE449A01011</t>
  </si>
  <si>
    <t>INE0O3901029</t>
  </si>
  <si>
    <t>INE228A01035</t>
  </si>
  <si>
    <t>POWERGRID INFRASTRUCTURE INVESTMENT TRUST</t>
  </si>
  <si>
    <t>INE0GGX23010</t>
  </si>
  <si>
    <t>NAV AS ON 30-APR-24: RS.35.6891 (REGULAR - IDCW)</t>
  </si>
  <si>
    <t>NAV AS ON 30-APR-24: RS.35.6891 (REGULAR - GROWTH)</t>
  </si>
  <si>
    <t>NAV AS ON 30-APR-24: RS.39.4136 (DIRECT - IDCW)</t>
  </si>
  <si>
    <t>NAV AS ON 30-APR-24: RS.39.4136 (DIRECT - GROWTH)</t>
  </si>
  <si>
    <t>NAV AS ON 31-OCT-23: RS.28.7768 (REGULAR - IDCW)</t>
  </si>
  <si>
    <t>NAV AS ON 31-OCT-23: RS.28.7768 (REGULAR - GROWTH)</t>
  </si>
  <si>
    <t>NAV AS ON 31-OCT-23: RS.31.551 (DIRECT - IDCW)</t>
  </si>
  <si>
    <t>NAV AS ON 31-OCT-23: RS.31.551 (DIRECT - GROWTH)</t>
  </si>
  <si>
    <t xml:space="preserve">Tata  S&amp;P BSE Sensex Index Fund </t>
  </si>
  <si>
    <t>(An open-ended equity scheme tracking S&amp;P BSE Sensex)</t>
  </si>
  <si>
    <t>•To reflect / mirror the S&amp;P BSE Sensex returns by investing in the same stocks which comprises of S&amp;PBSE Sensex.</t>
  </si>
  <si>
    <t>INE397D01024</t>
  </si>
  <si>
    <t>STATE BANK OF INDIA</t>
  </si>
  <si>
    <t>INE062A01020</t>
  </si>
  <si>
    <t>Automobiles</t>
  </si>
  <si>
    <t>INE101A01026</t>
  </si>
  <si>
    <t>INE296A01024</t>
  </si>
  <si>
    <t>INE155A01022</t>
  </si>
  <si>
    <t>INE585B01010</t>
  </si>
  <si>
    <t>INE733E01010</t>
  </si>
  <si>
    <t>INE044A01036</t>
  </si>
  <si>
    <t>INE860A01027</t>
  </si>
  <si>
    <t>INE752E01010</t>
  </si>
  <si>
    <t>INE081A01020</t>
  </si>
  <si>
    <t>INE021A01026</t>
  </si>
  <si>
    <t>INE095A01012</t>
  </si>
  <si>
    <t>Food Products</t>
  </si>
  <si>
    <t>INE239A01024</t>
  </si>
  <si>
    <t>INE918I01026</t>
  </si>
  <si>
    <t>INE019A01038</t>
  </si>
  <si>
    <t>INE669C01036</t>
  </si>
  <si>
    <t>NAV AS ON 30-APR-24: RS.185.0025 (REGULAR - GROWTH)</t>
  </si>
  <si>
    <t>NAV AS ON 30-APR-24: RS.195.0717 (DIRECT - GROWTH)</t>
  </si>
  <si>
    <t>NAV AS ON 31-OCT-23: RS.158.8338 (REGULAR - GROWTH)</t>
  </si>
  <si>
    <t>NAV AS ON 31-OCT-23: RS.167.2236 (DIRECT - GROWTH)</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</si>
  <si>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</si>
  <si>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</si>
  <si>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</si>
  <si>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INE343H01029</t>
  </si>
  <si>
    <t>Agricultural, Commercial &amp; Construction Vehicles</t>
  </si>
  <si>
    <t>INE209L01016</t>
  </si>
  <si>
    <t>INE702C01027</t>
  </si>
  <si>
    <t>INE742F01042</t>
  </si>
  <si>
    <t>Financial Technology (Fintech)</t>
  </si>
  <si>
    <t>INE417T01026</t>
  </si>
  <si>
    <t>INE302A01020</t>
  </si>
  <si>
    <t>INE455K01017</t>
  </si>
  <si>
    <t>INE242A01010</t>
  </si>
  <si>
    <t>INE323A01026</t>
  </si>
  <si>
    <t>INE619B01017</t>
  </si>
  <si>
    <t>INE805D01034</t>
  </si>
  <si>
    <t>Aerospace and Defense</t>
  </si>
  <si>
    <t>INE263A01024</t>
  </si>
  <si>
    <t>INE406A01037</t>
  </si>
  <si>
    <t>INE158A01026</t>
  </si>
  <si>
    <t>INE545U01014</t>
  </si>
  <si>
    <t>INE321T01012</t>
  </si>
  <si>
    <t>INE414G01012</t>
  </si>
  <si>
    <t>INE935N01020</t>
  </si>
  <si>
    <t>INE347G01014</t>
  </si>
  <si>
    <t>KAYNES TECHNOLOGY INDIA LTD</t>
  </si>
  <si>
    <t>INE918Z01012</t>
  </si>
  <si>
    <t>INE002S01010</t>
  </si>
  <si>
    <t>INE540H01012</t>
  </si>
  <si>
    <t>INE979A01025</t>
  </si>
  <si>
    <t>INE749A01030</t>
  </si>
  <si>
    <t>INE726V01018</t>
  </si>
  <si>
    <t>INE269A01021</t>
  </si>
  <si>
    <t>Media</t>
  </si>
  <si>
    <t>INE722B01019</t>
  </si>
  <si>
    <t>IT - Services</t>
  </si>
  <si>
    <t>INE136B01020</t>
  </si>
  <si>
    <t>JIO FINANCIAL SERVICES LTD</t>
  </si>
  <si>
    <t>INE758E01017</t>
  </si>
  <si>
    <t>INE318A01026</t>
  </si>
  <si>
    <t>INE665A01038</t>
  </si>
  <si>
    <t>INE278Y01022</t>
  </si>
  <si>
    <t>INE866R01028</t>
  </si>
  <si>
    <t>NAV AS ON 30-APR-24: RS.57.8864 (REGULAR - GROWTH)</t>
  </si>
  <si>
    <t>NAV AS ON 30-APR-24: RS.69.055 (DIRECT - GROWTH)</t>
  </si>
  <si>
    <t>NAV AS ON 31-OCT-23: RS.48.0052 (REGULAR - GROWTH)</t>
  </si>
  <si>
    <t>NAV AS ON 31-OCT-23: RS.56.8526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</si>
  <si>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</si>
  <si>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</si>
  <si>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INE371P01015</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</si>
  <si>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</si>
  <si>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</si>
  <si>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</si>
  <si>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</si>
  <si>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</si>
  <si>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</si>
  <si>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</si>
  <si>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</si>
  <si>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</si>
  <si>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</si>
  <si>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</si>
  <si>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</si>
  <si>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(II) NON-CONVERTIBLE DEBENTURES/BONDS</t>
  </si>
  <si>
    <t>CRISIL-AAA</t>
  </si>
  <si>
    <t>INE040A08666</t>
  </si>
  <si>
    <t>** 06.35 % MINDSPACE BUSINESS PARKS REIT - 31/12/2024</t>
  </si>
  <si>
    <t>INE0CCU07058</t>
  </si>
  <si>
    <t>INE377Y07227</t>
  </si>
  <si>
    <t>INE936D07174</t>
  </si>
  <si>
    <t>INE999X07014</t>
  </si>
  <si>
    <t>INE001W07011</t>
  </si>
  <si>
    <t>INE961M07017</t>
  </si>
  <si>
    <t>** 07.42 % POWER FINANCE CORPORATION - 19/11/2024</t>
  </si>
  <si>
    <t>INE134E08KH0</t>
  </si>
  <si>
    <t>CRISIL-AA+</t>
  </si>
  <si>
    <t>INE403D08165</t>
  </si>
  <si>
    <t>ICRA-AAA</t>
  </si>
  <si>
    <t>INE848E07AY3</t>
  </si>
  <si>
    <t>INE848E07BB9</t>
  </si>
  <si>
    <t>INE964M07011</t>
  </si>
  <si>
    <t>NON-CONVERTIBLE DEBENTURES/BONDS TOTAL</t>
  </si>
  <si>
    <t>B) REPO</t>
  </si>
  <si>
    <t>NAV AS ON 30-APR-24: RS.56.569 (REGULAR - GROWTH)</t>
  </si>
  <si>
    <t>NAV AS ON 30-APR-24: RS.66.2243 (DIRECT - GROWTH)</t>
  </si>
  <si>
    <t>NAV AS ON 31-OCT-23: RS.48.3224 (REGULAR - GROWTH)</t>
  </si>
  <si>
    <t>NAV AS ON 31-OCT-23: RS.56.1745 (DIRECT - GROWTH)</t>
  </si>
  <si>
    <t>Tata Resources &amp; Energy Fund</t>
  </si>
  <si>
    <t>(An open-ended equity scheme investing in Resources &amp; Energy Sector)</t>
  </si>
  <si>
    <t>•Investment in equity/equity related instruments of the companies in the Resources &amp; Energy sector in India.</t>
  </si>
  <si>
    <t>Diversified Metals</t>
  </si>
  <si>
    <t>INE205A01025</t>
  </si>
  <si>
    <t>Consumable Fuels</t>
  </si>
  <si>
    <t>INE522F01014</t>
  </si>
  <si>
    <t>INE245A01021</t>
  </si>
  <si>
    <t>INE079A01024</t>
  </si>
  <si>
    <t>OIL &amp; NATURAL GAS CO.</t>
  </si>
  <si>
    <t>INE213A01029</t>
  </si>
  <si>
    <t>INE047A01021</t>
  </si>
  <si>
    <t>INE00R701025</t>
  </si>
  <si>
    <t>INE029A01011</t>
  </si>
  <si>
    <t>INE258G01013</t>
  </si>
  <si>
    <t>INE129A01019</t>
  </si>
  <si>
    <t>Non - Ferrous Metals</t>
  </si>
  <si>
    <t>INE038A01020</t>
  </si>
  <si>
    <t>INE220G01021</t>
  </si>
  <si>
    <t>INE094A01015</t>
  </si>
  <si>
    <t>INE048G01026</t>
  </si>
  <si>
    <t>INE647A01010</t>
  </si>
  <si>
    <t>INE848E01016</t>
  </si>
  <si>
    <t>PARADEEP PHOSPHATES LTD</t>
  </si>
  <si>
    <t>INE088F01024</t>
  </si>
  <si>
    <t>INE331A01037</t>
  </si>
  <si>
    <t>INE119A01028</t>
  </si>
  <si>
    <t>INE421D01022</t>
  </si>
  <si>
    <t>INE769A01020</t>
  </si>
  <si>
    <t>INE743M01012</t>
  </si>
  <si>
    <t>INE844O01030</t>
  </si>
  <si>
    <t>INE169A01031</t>
  </si>
  <si>
    <t>INE03YM01018</t>
  </si>
  <si>
    <t>INE703B01027</t>
  </si>
  <si>
    <t>IN9047A01011</t>
  </si>
  <si>
    <t>NAV AS ON 30-APR-24: RS.37.949 (REGULAR - IDCW)</t>
  </si>
  <si>
    <t>NAV AS ON 30-APR-24: RS.41.49 (REGULAR - GROWTH)</t>
  </si>
  <si>
    <t>NAV AS ON 30-APR-24: RS.47.7423 (DIRECT - IDCW)</t>
  </si>
  <si>
    <t>NAV AS ON 30-APR-24: RS.47.7423 (DIRECT - GROWTH)</t>
  </si>
  <si>
    <t>NAV AS ON 31-OCT-23: RS.28.4135 (REGULAR - IDCW)</t>
  </si>
  <si>
    <t>NAV AS ON 31-OCT-23: RS.31.066 (REGULAR - GROWTH)</t>
  </si>
  <si>
    <t>NAV AS ON 31-OCT-23: RS.35.4642 (DIRECT - IDCW)</t>
  </si>
  <si>
    <t>NAV AS ON 31-OCT-23: RS.35.4642 (DIRECT - GROWTH)</t>
  </si>
  <si>
    <t>Gross Notional Value of Contracts where stock futures were Bought :</t>
  </si>
  <si>
    <t>Tata Quant Fund</t>
  </si>
  <si>
    <t>(An open-ended equity scheme following quant based investing theme)</t>
  </si>
  <si>
    <t>•Medium to Long Term Capital Appreciation.</t>
  </si>
  <si>
    <t>•Investment in equity &amp; equity related instruments selected based on quant model.</t>
  </si>
  <si>
    <t>INE646L01027</t>
  </si>
  <si>
    <t>INE376G01013</t>
  </si>
  <si>
    <t>INE123W01016</t>
  </si>
  <si>
    <t>INE059A01026</t>
  </si>
  <si>
    <t>INE115A01026</t>
  </si>
  <si>
    <t>INE484J01027</t>
  </si>
  <si>
    <t>INE462A01022</t>
  </si>
  <si>
    <t>INE686F01025</t>
  </si>
  <si>
    <t>INE669E01016</t>
  </si>
  <si>
    <t>INE180A01020</t>
  </si>
  <si>
    <t>INE913H01037</t>
  </si>
  <si>
    <t>INE726G01019</t>
  </si>
  <si>
    <t>INE405E01023</t>
  </si>
  <si>
    <t>INE127D01025</t>
  </si>
  <si>
    <t>FSN E COMMERCE VENTURES LTD</t>
  </si>
  <si>
    <t>INE388Y01029</t>
  </si>
  <si>
    <t>INE670A01012</t>
  </si>
  <si>
    <t>INE761H01022</t>
  </si>
  <si>
    <t>RELAXO FOOTWEARS LTD</t>
  </si>
  <si>
    <t>INE131B01039</t>
  </si>
  <si>
    <t>INE257A01026</t>
  </si>
  <si>
    <t>(I) NON-CONVERTIBLE DEBENTURES/BONDS</t>
  </si>
  <si>
    <t>INE216A08027</t>
  </si>
  <si>
    <t>NAV AS ON 30-APR-24: RS.14.027 (REGULAR - IDCW)</t>
  </si>
  <si>
    <t>NAV AS ON 30-APR-24: RS.14.027 (REGULAR - GROWTH)</t>
  </si>
  <si>
    <t>NAV AS ON 30-APR-24: RS.15.0565 (DIRECT - IDCW)</t>
  </si>
  <si>
    <t>NAV AS ON 30-APR-24: RS.15.0565 (DIRECT - GROWTH)</t>
  </si>
  <si>
    <t>NAV AS ON 31-OCT-23: RS.12.1866 (REGULAR - IDCW)</t>
  </si>
  <si>
    <t>NAV AS ON 31-OCT-23: RS.12.1866 (REGULAR - GROWTH)</t>
  </si>
  <si>
    <t>NAV AS ON 31-OCT-23: RS.12.9832 (DIRECT - IDCW)</t>
  </si>
  <si>
    <t>NAV AS ON 31-OCT-23: RS.12.9832 (DIRECT - GROWTH)</t>
  </si>
  <si>
    <t>PORTFOLIO TURNOVER RATIO: 2.12 TIMES</t>
  </si>
  <si>
    <t>INE027H01010</t>
  </si>
  <si>
    <t>INE053A01029</t>
  </si>
  <si>
    <t>INE298A01020</t>
  </si>
  <si>
    <t>INE974X01010</t>
  </si>
  <si>
    <t>INE111A01025</t>
  </si>
  <si>
    <t>INE208A01029</t>
  </si>
  <si>
    <t>INE437A01024</t>
  </si>
  <si>
    <t>INE776C01039</t>
  </si>
  <si>
    <t>INE285A01027</t>
  </si>
  <si>
    <t>INE151A01013</t>
  </si>
  <si>
    <t>INE885A01032</t>
  </si>
  <si>
    <t>INE474Q01031</t>
  </si>
  <si>
    <t>INE787D01026</t>
  </si>
  <si>
    <t>INE791I01019</t>
  </si>
  <si>
    <t>INE868B01028</t>
  </si>
  <si>
    <t>INE093I01010</t>
  </si>
  <si>
    <t>INE220B01022</t>
  </si>
  <si>
    <t>INE438A01022</t>
  </si>
  <si>
    <t>INE823G01014</t>
  </si>
  <si>
    <t>INE017A01032</t>
  </si>
  <si>
    <t>INE172A01027</t>
  </si>
  <si>
    <t>INE070A01015</t>
  </si>
  <si>
    <t>INE967H01017</t>
  </si>
  <si>
    <t>INE389H01022</t>
  </si>
  <si>
    <t>INE548A01028</t>
  </si>
  <si>
    <t>INE208C01025</t>
  </si>
  <si>
    <t>INE410P01011</t>
  </si>
  <si>
    <t>Telecom -  Equipment &amp; Accessories</t>
  </si>
  <si>
    <t>INE010J01012</t>
  </si>
  <si>
    <t>INE246F01010</t>
  </si>
  <si>
    <t>INE970X01018</t>
  </si>
  <si>
    <t>TITAGARH RAIL SYSTEMS LTD</t>
  </si>
  <si>
    <t>INE615H01020</t>
  </si>
  <si>
    <t>INE074A01025</t>
  </si>
  <si>
    <t>INE439A01020</t>
  </si>
  <si>
    <t>INE806T01012</t>
  </si>
  <si>
    <t>INE274F01020</t>
  </si>
  <si>
    <t>INE195J01029</t>
  </si>
  <si>
    <t>INE786A01032</t>
  </si>
  <si>
    <t>INE541A01023</t>
  </si>
  <si>
    <t>INE825A01020</t>
  </si>
  <si>
    <t>INE340A01012</t>
  </si>
  <si>
    <t>INE450U01017</t>
  </si>
  <si>
    <t>INE383A01012</t>
  </si>
  <si>
    <t>NAV AS ON 30-APR-24: RS.10.0622 (REGULAR - IDCW)</t>
  </si>
  <si>
    <t>NAV AS ON 30-APR-24: RS.10.0622 (REGULAR - GROWTH)</t>
  </si>
  <si>
    <t>NAV AS ON 30-APR-24: RS.10.0661 (DIRECT - IDCW)</t>
  </si>
  <si>
    <t>NAV AS ON 30-APR-24: RS.10.0661 (DIRECT - GROWTH)</t>
  </si>
  <si>
    <t>PORTFOLIO TURNOVER RATIO:  TIMES</t>
  </si>
  <si>
    <t>INE917I01010</t>
  </si>
  <si>
    <t>INE326A01037</t>
  </si>
  <si>
    <t>INE066A01021</t>
  </si>
  <si>
    <t>INE226A01021</t>
  </si>
  <si>
    <t>INE465A01025</t>
  </si>
  <si>
    <t>INE603J01030</t>
  </si>
  <si>
    <t>INE299U01018</t>
  </si>
  <si>
    <t>INE006I01046</t>
  </si>
  <si>
    <t>INE628A01036</t>
  </si>
  <si>
    <t>INE472A01039</t>
  </si>
  <si>
    <t>INE540L01014</t>
  </si>
  <si>
    <t>INE114A01011</t>
  </si>
  <si>
    <t>INE139A01034</t>
  </si>
  <si>
    <t>INE935A01035</t>
  </si>
  <si>
    <t>INE571A01038</t>
  </si>
  <si>
    <t>INE947Q01028</t>
  </si>
  <si>
    <t>INE572A01036</t>
  </si>
  <si>
    <t>INE092A01019</t>
  </si>
  <si>
    <t>INE531E01026</t>
  </si>
  <si>
    <t>INE358A01014</t>
  </si>
  <si>
    <t>Paper, Forest &amp; Jute Products</t>
  </si>
  <si>
    <t>INE055A01016</t>
  </si>
  <si>
    <t>PIRAMAL PHARMA LTD</t>
  </si>
  <si>
    <t>INE0DK501011</t>
  </si>
  <si>
    <t>INE183A01024</t>
  </si>
  <si>
    <t>INE399G01023</t>
  </si>
  <si>
    <t>Healthcare Equipment &amp; Supplies</t>
  </si>
  <si>
    <t>INE205C01021</t>
  </si>
  <si>
    <t>INE191B01025</t>
  </si>
  <si>
    <t>INE301A01014</t>
  </si>
  <si>
    <t>INE085A01013</t>
  </si>
  <si>
    <t>INE113A01013</t>
  </si>
  <si>
    <t>INE101D01020</t>
  </si>
  <si>
    <t>NAV AS ON 30-APR-24: RS.10.0365 (REGULAR - IDCW)</t>
  </si>
  <si>
    <t>NAV AS ON 30-APR-24: RS.10.0365 (REGULAR - GROWTH)</t>
  </si>
  <si>
    <t>NAV AS ON 30-APR-24: RS.10.0392 (DIRECT - IDCW)</t>
  </si>
  <si>
    <t>NAV AS ON 30-APR-24: RS.10.0392 (DIRECT - GROWTH)</t>
  </si>
  <si>
    <t>INE271C01023</t>
  </si>
  <si>
    <t>INE670K01029</t>
  </si>
  <si>
    <t>INE211B01039</t>
  </si>
  <si>
    <t>INE811K01011</t>
  </si>
  <si>
    <t>INE671H01015</t>
  </si>
  <si>
    <t>INE813A01018</t>
  </si>
  <si>
    <t>NAV AS ON 30-APR-24: RS.10.0605 (REGULAR - IDCW)</t>
  </si>
  <si>
    <t>NAV AS ON 30-APR-24: RS.10.0605 (REGULAR - GROWTH)</t>
  </si>
  <si>
    <t>NAV AS ON 30-APR-24: RS.10.0639 (DIRECT - IDCW)</t>
  </si>
  <si>
    <t>NAV AS ON 30-APR-24: RS.10.0639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</si>
  <si>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</si>
  <si>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</si>
  <si>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</si>
  <si>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</si>
  <si>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</si>
  <si>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INE092T01019</t>
  </si>
  <si>
    <t>INE976G01028</t>
  </si>
  <si>
    <t>INE491A01021</t>
  </si>
  <si>
    <t>NAV AS ON 30-APR-24: RS.250.293 (DIRECT PLAN)</t>
  </si>
  <si>
    <t>NAV AS ON 31-OCT-23: RS.227.1785 (DIRECT PLAN)</t>
  </si>
  <si>
    <t>INE061F01013</t>
  </si>
  <si>
    <t>MANKIND PHARMA LTD</t>
  </si>
  <si>
    <t>INE634S01028</t>
  </si>
  <si>
    <t>INE398R01022</t>
  </si>
  <si>
    <t>INE068V01023</t>
  </si>
  <si>
    <t>INE031B01049</t>
  </si>
  <si>
    <t>INE600L01024</t>
  </si>
  <si>
    <t>INE159A01016</t>
  </si>
  <si>
    <t>INE961O01016</t>
  </si>
  <si>
    <t>INE901L01018</t>
  </si>
  <si>
    <t>INE112L01020</t>
  </si>
  <si>
    <t>INE914M01019</t>
  </si>
  <si>
    <t>NAV AS ON 30-APR-24: RS.10.0799 (REGULAR - IDCW)</t>
  </si>
  <si>
    <t>NAV AS ON 30-APR-24: RS.10.0799 (REGULAR - GROWTH)</t>
  </si>
  <si>
    <t>NAV AS ON 30-APR-24: RS.10.0831 (DIRECT - IDCW)</t>
  </si>
  <si>
    <t>NAV AS ON 30-APR-24: RS.10.0831 (DIRECT - GROWTH)</t>
  </si>
  <si>
    <t>(An open-ended scheme replicating/tracking NIFTY Midcap 150 Momentum 50 Index)</t>
  </si>
  <si>
    <t>•Investment in equity and equity related instruments comprised in Nifty Midcap 150 Momentum 50 Index.</t>
  </si>
  <si>
    <t>INE020B01018</t>
  </si>
  <si>
    <t>INE134E01011</t>
  </si>
  <si>
    <t>INE053F01010</t>
  </si>
  <si>
    <t>INE195A01028</t>
  </si>
  <si>
    <t>Minerals &amp; Mining</t>
  </si>
  <si>
    <t>INE584A01023</t>
  </si>
  <si>
    <t>INE660A01013</t>
  </si>
  <si>
    <t>INE813H01021</t>
  </si>
  <si>
    <t>INE04I401011</t>
  </si>
  <si>
    <t>INE067A01029</t>
  </si>
  <si>
    <t>UNION BANK OF INDIA</t>
  </si>
  <si>
    <t>INE692A01016</t>
  </si>
  <si>
    <t>INE498L01015</t>
  </si>
  <si>
    <t>INDIAN BANK</t>
  </si>
  <si>
    <t>INE562A01011</t>
  </si>
  <si>
    <t>MAZAGON DOCK SHIPBUILDERS LTD</t>
  </si>
  <si>
    <t>INE249Z01012</t>
  </si>
  <si>
    <t>INE042A01014</t>
  </si>
  <si>
    <t>INE470Y01017</t>
  </si>
  <si>
    <t>INE212H01026</t>
  </si>
  <si>
    <t>FERTILIZERS AND CHEMICALS TRAVANCORE LTD</t>
  </si>
  <si>
    <t>INE188A01015</t>
  </si>
  <si>
    <t>GENERAL INSURANCE CORPORATION OF INDIA</t>
  </si>
  <si>
    <t>INE481Y01014</t>
  </si>
  <si>
    <t>INE342J01019</t>
  </si>
  <si>
    <t>INE930H01031</t>
  </si>
  <si>
    <t>INE387A01021</t>
  </si>
  <si>
    <t>CRISIL</t>
  </si>
  <si>
    <t>INE007A01025</t>
  </si>
  <si>
    <t>NAV AS ON 30-APR-24: RS.16.783 (REGULAR - IDCW)</t>
  </si>
  <si>
    <t>NAV AS ON 30-APR-24: RS.16.783 (REGULAR - GROWTH)</t>
  </si>
  <si>
    <t>NAV AS ON 30-APR-24: RS.16.9959 (DIRECT - IDCW)</t>
  </si>
  <si>
    <t>NAV AS ON 30-APR-24: RS.16.9959 (DIRECT - GROWTH)</t>
  </si>
  <si>
    <t>NAV AS ON 31-OCT-23: RS.12.1144 (REGULAR - IDCW)</t>
  </si>
  <si>
    <t>NAV AS ON 31-OCT-23: RS.12.1144 (REGULAR - GROWTH)</t>
  </si>
  <si>
    <t>NAV AS ON 31-OCT-23: RS.12.2249 (DIRECT - IDCW)</t>
  </si>
  <si>
    <t>NAV AS ON 31-OCT-23: RS.12.2249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</si>
  <si>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</si>
  <si>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</si>
  <si>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</si>
  <si>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INE663F01024</t>
  </si>
  <si>
    <t>INE335Y01020</t>
  </si>
  <si>
    <t>INE214T01019</t>
  </si>
  <si>
    <t>INE982J01020</t>
  </si>
  <si>
    <t>INE591G01017</t>
  </si>
  <si>
    <t>INE933S01016</t>
  </si>
  <si>
    <t>INE356A01018</t>
  </si>
  <si>
    <t>INE881D01027</t>
  </si>
  <si>
    <t>INE010V01017</t>
  </si>
  <si>
    <t>INE836A01035</t>
  </si>
  <si>
    <t>INE306R01017</t>
  </si>
  <si>
    <t>INE483C01032</t>
  </si>
  <si>
    <t>INE00WC01027</t>
  </si>
  <si>
    <t>INE419U01012</t>
  </si>
  <si>
    <t>NAV AS ON 30-APR-24: RS.79.0182 (DIRECT PLAN)</t>
  </si>
  <si>
    <t>NAV AS ON 31-OCT-23: RS.64.3881 (DIRECT PLAN)</t>
  </si>
  <si>
    <t>(An Open ended fund of fund scheme investing in Tata Nifty India Digital Exchange Traded Fund)</t>
  </si>
  <si>
    <t>•Investment in Tata Nifty India Digital Exchange Traded Fund.</t>
  </si>
  <si>
    <t>MUTUAL FUND UNITS</t>
  </si>
  <si>
    <t>Mutual Fund</t>
  </si>
  <si>
    <t>INF277KA1364</t>
  </si>
  <si>
    <t>NAV AS ON 30-APR-24: RS.12.3726 (REGULAR - IDCW)</t>
  </si>
  <si>
    <t>NAV AS ON 30-APR-24: RS.12.3726 (REGULAR - GROWTH)</t>
  </si>
  <si>
    <t>NAV AS ON 30-APR-24: RS.12.4974 (DIRECT - IDCW)</t>
  </si>
  <si>
    <t>NAV AS ON 30-APR-24: RS.12.4974 (DIRECT - GROWTH)</t>
  </si>
  <si>
    <t>NAV AS ON 31-OCT-23: RS.10.1766 (REGULAR - IDCW)</t>
  </si>
  <si>
    <t>NAV AS ON 31-OCT-23: RS.10.1766 (REGULAR - GROWTH)</t>
  </si>
  <si>
    <t>NAV AS ON 31-OCT-23: RS.10.2582 (DIRECT - IDCW)</t>
  </si>
  <si>
    <t>NAV AS ON 31-OCT-23: RS.10.2582 (DIRECT - GROWTH)</t>
  </si>
  <si>
    <t>INE721A01013</t>
  </si>
  <si>
    <t>INE121A01024</t>
  </si>
  <si>
    <t>INE018E01016</t>
  </si>
  <si>
    <t>NAV AS ON 30-APR-24: RS.10.1902 (REGULAR - IDCW)</t>
  </si>
  <si>
    <t>NAV AS ON 30-APR-24: RS.10.1902 (REGULAR - GROWTH)</t>
  </si>
  <si>
    <t>NAV AS ON 30-APR-24: RS.10.1922 (DIRECT - IDCW)</t>
  </si>
  <si>
    <t>NAV AS ON 30-APR-24: RS.10.1922 (DIRECT - GROWTH)</t>
  </si>
  <si>
    <t>INE494B01023</t>
  </si>
  <si>
    <t>TATA MOTORS - DVR</t>
  </si>
  <si>
    <t>IN9155A01020</t>
  </si>
  <si>
    <t>INE775A01035</t>
  </si>
  <si>
    <t>NAV AS ON 30-APR-24: RS.10.1205 (REGULAR - IDCW)</t>
  </si>
  <si>
    <t>NAV AS ON 30-APR-24: RS.10.1205 (REGULAR - GROWTH)</t>
  </si>
  <si>
    <t>NAV AS ON 30-APR-24: RS.10.1231 (DIRECT - IDCW)</t>
  </si>
  <si>
    <t>NAV AS ON 30-APR-24: RS.10.1231 (DIRECT - GROWTH)</t>
  </si>
  <si>
    <t>Tata Nifty 50 Index Fund</t>
  </si>
  <si>
    <t>(An open-ended equity scheme tracking Nifty 50 Index)</t>
  </si>
  <si>
    <t>• Long Term Capital Appreciation</t>
  </si>
  <si>
    <t>•To reflect / mirror the Nifty 50 returns by investing in the same stocks which comprises of NIFTY50.</t>
  </si>
  <si>
    <t>Metals &amp; Minerals Trading</t>
  </si>
  <si>
    <t>INE423A01024</t>
  </si>
  <si>
    <t>INE216A01030</t>
  </si>
  <si>
    <t>NAV AS ON 30-APR-24: RS.139.0356 (REGULAR - GROWTH)</t>
  </si>
  <si>
    <t>NAV AS ON 30-APR-24: RS.150.2031 (DIRECT - GROWTH)</t>
  </si>
  <si>
    <t>NAV AS ON 31-OCT-23: RS.117.4447 (REGULAR - GROWTH)</t>
  </si>
  <si>
    <t>NAV AS ON 31-OCT-23: RS.126.6743 (DIRECT - GROWTH)</t>
  </si>
  <si>
    <t>PORTFOLIO TURNOVER RATIO: 0.03 TIMES</t>
  </si>
  <si>
    <t>Tata Nifty 50 Exchange Traded Fund</t>
  </si>
  <si>
    <t>(An Open Ended Exchange Traded Fund tracking Nifty 50 Index)</t>
  </si>
  <si>
    <t>•Investments in Equity &amp; Equity related instruments covered by Nifty 50 Index.</t>
  </si>
  <si>
    <t>NAV AS ON 30-APR-24: RS.239.236 (DIRECT PLAN)</t>
  </si>
  <si>
    <t>NAV AS ON 31-OCT-23: RS.201.5497 (DIRECT PLAN)</t>
  </si>
  <si>
    <t>(An open ended equity scheme investing across large cap, mid cap, small cap stocks)</t>
  </si>
  <si>
    <t>•To Generate Long Term Capital Appreciation.</t>
  </si>
  <si>
    <t>•An open ended equity scheme investing across large cap, mid cap and small cap stocks</t>
  </si>
  <si>
    <t>INE572E01012</t>
  </si>
  <si>
    <t>INE477A01020</t>
  </si>
  <si>
    <t>YATRA ONLINE LTD</t>
  </si>
  <si>
    <t>INE0JR601024</t>
  </si>
  <si>
    <t>INE00LO01017</t>
  </si>
  <si>
    <t>INE217B01036</t>
  </si>
  <si>
    <t>INE063P01018</t>
  </si>
  <si>
    <t>Personal Products</t>
  </si>
  <si>
    <t>INE016A01026</t>
  </si>
  <si>
    <t>INE647O01011</t>
  </si>
  <si>
    <t>INE934S01014</t>
  </si>
  <si>
    <t>INE191H01014</t>
  </si>
  <si>
    <t>INE696F01016</t>
  </si>
  <si>
    <t>INE382M01027</t>
  </si>
  <si>
    <t>INE039C01032</t>
  </si>
  <si>
    <t>INE634I01029</t>
  </si>
  <si>
    <t>INE142Z01019</t>
  </si>
  <si>
    <t>RESTAURANT BRANDS ASIA LTD</t>
  </si>
  <si>
    <t>INE07T201019</t>
  </si>
  <si>
    <t>INE256A01028</t>
  </si>
  <si>
    <t>INE410B01037</t>
  </si>
  <si>
    <t>INE140A01024</t>
  </si>
  <si>
    <t>INE825V01034</t>
  </si>
  <si>
    <t>RISHABH INSTRUMENTS LTD</t>
  </si>
  <si>
    <t>INE0N2P01017</t>
  </si>
  <si>
    <t>EMBASSY OFFICE PARKS REIT</t>
  </si>
  <si>
    <t>INE041025011</t>
  </si>
  <si>
    <t>NAV AS ON 30-APR-24: RS.13.349 (REGULAR - IDCW)</t>
  </si>
  <si>
    <t>NAV AS ON 30-APR-24: RS.13.349 (REGULAR - GROWTH)</t>
  </si>
  <si>
    <t>NAV AS ON 30-APR-24: RS.13.625 (DIRECT - IDCW)</t>
  </si>
  <si>
    <t>NAV AS ON 30-APR-24: RS.13.625 (DIRECT - GROWTH)</t>
  </si>
  <si>
    <t>NAV AS ON 31-OCT-23: RS.11.5192 (REGULAR - IDCW)</t>
  </si>
  <si>
    <t>NAV AS ON 31-OCT-23: RS.11.5192 (REGULAR - GROWTH)</t>
  </si>
  <si>
    <t>NAV AS ON 31-OCT-23: RS.11.6609 (DIRECT - IDCW)</t>
  </si>
  <si>
    <t>NAV AS ON 31-OCT-23: RS.11.6609 (DIRECT - GROWTH)</t>
  </si>
  <si>
    <t>PORTFOLIO TURNOVER RATIO: 0.12 TIMES</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</si>
  <si>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</si>
  <si>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</si>
  <si>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</si>
  <si>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(30 KG) COMMODITY</t>
  </si>
  <si>
    <t>BANK OF BARODA</t>
  </si>
  <si>
    <t>INE028A01039</t>
  </si>
  <si>
    <t>TEGA INDUSTRIES LTD</t>
  </si>
  <si>
    <t>INE011K01018</t>
  </si>
  <si>
    <t>INE191A01027</t>
  </si>
  <si>
    <t>FIVE-STAR BUSINESS FINANCE LTD</t>
  </si>
  <si>
    <t>INE128S01021</t>
  </si>
  <si>
    <t>COPPER (2500 KGS) COMMODITY</t>
  </si>
  <si>
    <t>Industrial Metals</t>
  </si>
  <si>
    <t>COPPER</t>
  </si>
  <si>
    <t>TVS SUPPLY CHAIN SOLUTIONS LTD</t>
  </si>
  <si>
    <t>INE395N01027</t>
  </si>
  <si>
    <t>INE02IJ01035</t>
  </si>
  <si>
    <t>IN9397D01014</t>
  </si>
  <si>
    <t>GOLD (1 KG-1000 GMS) COMMODITY^</t>
  </si>
  <si>
    <t>SILVER (30 KG) COMMODITY^</t>
  </si>
  <si>
    <t>CRUDE OIL (100 BARRELS) COMMODITY^</t>
  </si>
  <si>
    <t>OIL Commodities</t>
  </si>
  <si>
    <t>ZINC (5 MT-5000 GMS) COMMODITY^</t>
  </si>
  <si>
    <t>COPPER (2500 KGS) COMMODITY^</t>
  </si>
  <si>
    <t>ALUMINIUM (5 MT-5000 GMS) COMMODITY^</t>
  </si>
  <si>
    <t>ALUMINIUM</t>
  </si>
  <si>
    <t>STATE BANK OF INDIA^</t>
  </si>
  <si>
    <t>INF277K01OK4</t>
  </si>
  <si>
    <t>GOI - 7.18% (24/07/2037)</t>
  </si>
  <si>
    <t>IN0020230077</t>
  </si>
  <si>
    <t>GOI - 5.63% (12/04/2026)</t>
  </si>
  <si>
    <t>IN0020210012</t>
  </si>
  <si>
    <t>GOI - 7.26% (06/02/2033)</t>
  </si>
  <si>
    <t>IN0020220151</t>
  </si>
  <si>
    <t>GOI - 7.18% (14/08/2033)</t>
  </si>
  <si>
    <t>IN0020230085</t>
  </si>
  <si>
    <t>SGS UTTAR PRADESH 7.48% (22/03/2040)</t>
  </si>
  <si>
    <t>IN3320230334</t>
  </si>
  <si>
    <t>SGS MAHARASHTRA 7.48% (07/02/2035)</t>
  </si>
  <si>
    <t>IN2220230212</t>
  </si>
  <si>
    <t>SGS MAHARASHTRA 7.49% (07/02/2036)</t>
  </si>
  <si>
    <t>IN2220230220</t>
  </si>
  <si>
    <t>SGS WEST BENGAL 7.48% (14/02/2043)</t>
  </si>
  <si>
    <t>IN3420230218</t>
  </si>
  <si>
    <t>SGS UTTAR PRADESH 7.46% (22/03/2039)</t>
  </si>
  <si>
    <t>IN3320230326</t>
  </si>
  <si>
    <t>SGS MAHARASHTRA 7.63% (31/01/2036)</t>
  </si>
  <si>
    <t>IN2220230204</t>
  </si>
  <si>
    <t>SGS MAHARASHTRA 7.63% (31/01/2035)</t>
  </si>
  <si>
    <t>IN2220230196</t>
  </si>
  <si>
    <t>GOI - 5.77% (03/08/2030)</t>
  </si>
  <si>
    <t>IN0020200153</t>
  </si>
  <si>
    <t>** 07.43 % SMALL INDUST DEVLOP BANK  OF INDIA - 31/08/2026</t>
  </si>
  <si>
    <t>INE556F08KH1</t>
  </si>
  <si>
    <t>INE040A08997</t>
  </si>
  <si>
    <t>CRISIL-AAA(CE)</t>
  </si>
  <si>
    <t>INE103D08054</t>
  </si>
  <si>
    <t>** 07.40 % NABARD - 30/01/2026</t>
  </si>
  <si>
    <t>INE261F08DO9</t>
  </si>
  <si>
    <t>** 07.85 % INTERISE TRUST - 31/03/2040</t>
  </si>
  <si>
    <t>INE790Z07053</t>
  </si>
  <si>
    <t>NAV AS ON 30-APR-24: RS.20.9985 (REGULAR - IDCW)</t>
  </si>
  <si>
    <t>NAV AS ON 30-APR-24: RS.20.9985 (REGULAR - GROWTH)</t>
  </si>
  <si>
    <t>NAV AS ON 30-APR-24: RS.22.5929 (DIRECT - IDCW)</t>
  </si>
  <si>
    <t>NAV AS ON 30-APR-24: RS.22.5929 (DIRECT - GROWTH)</t>
  </si>
  <si>
    <t>NAV AS ON 31-OCT-23: RS.17.7859 (REGULAR - IDCW)</t>
  </si>
  <si>
    <t>NAV AS ON 31-OCT-23: RS.17.7859 (REGULAR - GROWTH)</t>
  </si>
  <si>
    <t>NAV AS ON 31-OCT-23: RS.18.99 (DIRECT - IDCW)</t>
  </si>
  <si>
    <t>NAV AS ON 31-OCT-23: RS.18.99 (DIRECT - GROWTH)</t>
  </si>
  <si>
    <t>STATE BANK OF INDIA-FUT-30-MAY-24</t>
  </si>
  <si>
    <t>Tata Mid Cap Growth Fund</t>
  </si>
  <si>
    <t>(An open-ended equity scheme predominantly investing in mid cap stocks)</t>
  </si>
  <si>
    <t>• Investment predominantly in equity &amp; equity related instruments of growth oriented mid cap companies.</t>
  </si>
  <si>
    <t>INE102D01028</t>
  </si>
  <si>
    <t>JSW INFRASTRUCTURE LTD</t>
  </si>
  <si>
    <t>INE880J01026</t>
  </si>
  <si>
    <t>INE201P01022</t>
  </si>
  <si>
    <t>BANK OF INDIA</t>
  </si>
  <si>
    <t>INE084A01016</t>
  </si>
  <si>
    <t>BHARTI HEXACOM LTD</t>
  </si>
  <si>
    <t>INE343G01021</t>
  </si>
  <si>
    <t>INE640A01023</t>
  </si>
  <si>
    <t>INE985S01024</t>
  </si>
  <si>
    <t>INE386A01015</t>
  </si>
  <si>
    <t>NAV AS ON 30-APR-24: RS.107.5314 (REGULAR - IDCW)</t>
  </si>
  <si>
    <t>NAV AS ON 30-APR-24: RS.389.5856 (REGULAR - GROWTH)</t>
  </si>
  <si>
    <t>NAV AS ON 30-APR-24: RS.144.079 (DIRECT - IDCW)</t>
  </si>
  <si>
    <t>NAV AS ON 30-APR-24: RS.436.4859 (DIRECT - GROWTH)</t>
  </si>
  <si>
    <t>NAV AS ON 31-OCT-23: RS.83.7966 (REGULAR - IDCW)</t>
  </si>
  <si>
    <t>NAV AS ON 31-OCT-23: RS.303.5986 (REGULAR - GROWTH)</t>
  </si>
  <si>
    <t>NAV AS ON 31-OCT-23: RS.111.6185 (DIRECT - IDCW)</t>
  </si>
  <si>
    <t>NAV AS ON 31-OCT-23: RS.338.1528 (DIRECT - GROWTH)</t>
  </si>
  <si>
    <t>Tata large Cap Fund</t>
  </si>
  <si>
    <t>(An open-ended equity scheme predominantly investing in large cap stock)</t>
  </si>
  <si>
    <t>•Investment predominantly in equity &amp; equity related securities of large cap companies.</t>
  </si>
  <si>
    <t>INE176B01034</t>
  </si>
  <si>
    <t>INE003A01024</t>
  </si>
  <si>
    <t>INE259A01022</t>
  </si>
  <si>
    <t>INE671A01010</t>
  </si>
  <si>
    <t>LIFE INSURANCE CORPORATION OF INDIA</t>
  </si>
  <si>
    <t>INE0J1Y01017</t>
  </si>
  <si>
    <t>INE768C01010</t>
  </si>
  <si>
    <t>NAV AS ON 30-APR-24: RS.458.029 (REGULAR - GROWTH)</t>
  </si>
  <si>
    <t>NAV AS ON 30-APR-24: RS.99.8006 (REGULAR - IDCW)</t>
  </si>
  <si>
    <t>NAV AS ON 30-APR-24: RS.519.2805 (DIRECT - GROWTH)</t>
  </si>
  <si>
    <t>NAV AS ON 30-APR-24: RS.117.975 (DIRECT - IDCW)</t>
  </si>
  <si>
    <t>NAV AS ON 31-OCT-23: RS.366.8315 (REGULAR - GROWTH)</t>
  </si>
  <si>
    <t>NAV AS ON 31-OCT-23: RS.79.9287 (REGULAR - IDCW)</t>
  </si>
  <si>
    <t>NAV AS ON 31-OCT-23: RS.413.8327 (DIRECT - GROWTH)</t>
  </si>
  <si>
    <t>NAV AS ON 31-OCT-23: RS.94.0193 (DIRECT - IDCW)</t>
  </si>
  <si>
    <t>Tata large &amp; Mid Cap Fund</t>
  </si>
  <si>
    <t>(An open ended equity scheme investing in both large cap and mid cap stocks)</t>
  </si>
  <si>
    <t>•Investment in equity and equity related instruments of well researched value and growth oriented Large &amp; Mid Cap Companies.</t>
  </si>
  <si>
    <t>INE200M01021</t>
  </si>
  <si>
    <t>INE774D01024</t>
  </si>
  <si>
    <t>INE872J01023</t>
  </si>
  <si>
    <t>NAV AS ON 30-APR-24: RS.77.6309 (REGULAR - IDCW)</t>
  </si>
  <si>
    <t>NAV AS ON 30-APR-24: RS.481.6065 (REGULAR - GROWTH)</t>
  </si>
  <si>
    <t>NAV AS ON 30-APR-24: RS.106.1399 (DIRECT - IDCW)</t>
  </si>
  <si>
    <t>NAV AS ON 30-APR-24: RS.541.7061 (DIRECT - GROWTH)</t>
  </si>
  <si>
    <t>NAV AS ON 31-OCT-23: RS.63.6129 (REGULAR - IDCW)</t>
  </si>
  <si>
    <t>NAV AS ON 31-OCT-23: RS.394.6461 (REGULAR - GROWTH)</t>
  </si>
  <si>
    <t>NAV AS ON 31-OCT-23: RS.86.4969 (DIRECT - IDCW)</t>
  </si>
  <si>
    <t>NAV AS ON 31-OCT-23: RS.441.4565 (DIRECT - GROWTH)</t>
  </si>
  <si>
    <t>PORTFOLIO TURNOVER RATIO: 0.04 TIMES</t>
  </si>
  <si>
    <t>Tata Infrastructure Fund</t>
  </si>
  <si>
    <t>(An open-ended equity scheme investing in Infrastructure sector)</t>
  </si>
  <si>
    <t>•Investment Predominantly in equity / equity related instruments of the companies in the Infrastructure sector in India.</t>
  </si>
  <si>
    <t>INE117A01022</t>
  </si>
  <si>
    <t>INE513A01022</t>
  </si>
  <si>
    <t>INE07Y701011</t>
  </si>
  <si>
    <t>INE616N01034</t>
  </si>
  <si>
    <t>DATA PATTERNS (INDIA) LTD</t>
  </si>
  <si>
    <t>INE0IX101010</t>
  </si>
  <si>
    <t>TCI EXPRESS LTD</t>
  </si>
  <si>
    <t>INE586V01016</t>
  </si>
  <si>
    <t>INE325A01013</t>
  </si>
  <si>
    <t>CYIENT DLM LTD</t>
  </si>
  <si>
    <t>INE055S01018</t>
  </si>
  <si>
    <t>INE177A01018</t>
  </si>
  <si>
    <t>INE118D01016</t>
  </si>
  <si>
    <t>ISGEC HEAVY ENGINEERING LTD</t>
  </si>
  <si>
    <t>INE858B01029</t>
  </si>
  <si>
    <t>INE464A01036</t>
  </si>
  <si>
    <t>NAV AS ON 30-APR-24: RS.83.7631 (REGULAR - IDCW)</t>
  </si>
  <si>
    <t>NAV AS ON 30-APR-24: RS.176.7158 (REGULAR - GROWTH)</t>
  </si>
  <si>
    <t>NAV AS ON 30-APR-24: RS.99.4981 (DIRECT - IDCW)</t>
  </si>
  <si>
    <t>NAV AS ON 30-APR-24: RS.189.8882 (DIRECT - GROWTH)</t>
  </si>
  <si>
    <t>NAV AS ON 31-OCT-23: RS.59.0727 (REGULAR - IDCW)</t>
  </si>
  <si>
    <t>NAV AS ON 31-OCT-23: RS.124.6265 (REGULAR - GROWTH)</t>
  </si>
  <si>
    <t>NAV AS ON 31-OCT-23: RS.69.8605 (DIRECT - IDCW)</t>
  </si>
  <si>
    <t>NAV AS ON 31-OCT-23: RS.133.3208 (DIRECT - GROWTH)</t>
  </si>
  <si>
    <t>PORTFOLIO TURNOVER RATIO: 0.09 TIMES</t>
  </si>
  <si>
    <t>Tata India Pharma &amp; Healthcare Fund</t>
  </si>
  <si>
    <t>(An open-ended equity scheme investing in Pharma &amp; Healthcare Services Sector)</t>
  </si>
  <si>
    <t>•Investment in equity/equity related instruments of the companies in the Pharma &amp; Healthcare sector in India.</t>
  </si>
  <si>
    <t>INE010B01027</t>
  </si>
  <si>
    <t>INE258B01022</t>
  </si>
  <si>
    <t>INE456Z01021</t>
  </si>
  <si>
    <t>INE685A01028</t>
  </si>
  <si>
    <t>INE049B01025</t>
  </si>
  <si>
    <t>INE873D01024</t>
  </si>
  <si>
    <t>INE804L01022</t>
  </si>
  <si>
    <t>INE199A01012</t>
  </si>
  <si>
    <t>INE00FF01017</t>
  </si>
  <si>
    <t>NAV AS ON 30-APR-24: RS.25.1762 (REGULAR - IDCW)</t>
  </si>
  <si>
    <t>NAV AS ON 30-APR-24: RS.25.1762 (REGULAR - GROWTH)</t>
  </si>
  <si>
    <t>NAV AS ON 30-APR-24: RS.28.7581 (DIRECT - IDCW)</t>
  </si>
  <si>
    <t>NAV AS ON 30-APR-24: RS.28.7581 (DIRECT - GROWTH)</t>
  </si>
  <si>
    <t>NAV AS ON 31-OCT-23: RS.19.5559 (REGULAR - IDCW)</t>
  </si>
  <si>
    <t>NAV AS ON 31-OCT-23: RS.19.5559 (REGULAR - GROWTH)</t>
  </si>
  <si>
    <t>NAV AS ON 31-OCT-23: RS.22.1734 (DIRECT - IDCW)</t>
  </si>
  <si>
    <t>NAV AS ON 31-OCT-23: RS.22.1734 (DIRECT - GROWTH)</t>
  </si>
  <si>
    <t>Tata India Consumer Fund</t>
  </si>
  <si>
    <t>(An open ended equity scheme investing in Consumption Oriented Sector)</t>
  </si>
  <si>
    <t>•Investment in equity/equity related instruments of the companies in the Consumption Oriented sector in India.</t>
  </si>
  <si>
    <t>INE849A01020</t>
  </si>
  <si>
    <t>BIKAJI FOODS INTERNATIONAL LTD</t>
  </si>
  <si>
    <t>INE00E101023</t>
  </si>
  <si>
    <t>INE08ZM01014</t>
  </si>
  <si>
    <t>CELLO WORLD LTD</t>
  </si>
  <si>
    <t>INE0LMW01024</t>
  </si>
  <si>
    <t>INE0JA001018</t>
  </si>
  <si>
    <t>FLAIR WRITING INDUSTRIES LTD</t>
  </si>
  <si>
    <t>INE00Y201027</t>
  </si>
  <si>
    <t>INE322A01010</t>
  </si>
  <si>
    <t>NAV AS ON 30-APR-24: RS.35.4127 (REGULAR - IDCW)</t>
  </si>
  <si>
    <t>NAV AS ON 30-APR-24: RS.38.4024 (REGULAR - GROWTH)</t>
  </si>
  <si>
    <t>NAV AS ON 30-APR-24: RS.43.5161 (DIRECT - IDCW)</t>
  </si>
  <si>
    <t>NAV AS ON 30-APR-24: RS.43.5161 (DIRECT - GROWTH)</t>
  </si>
  <si>
    <t>NAV AS ON 31-OCT-23: RS.29.53 (REGULAR - IDCW)</t>
  </si>
  <si>
    <t>NAV AS ON 31-OCT-23: RS.32.0231 (REGULAR - GROWTH)</t>
  </si>
  <si>
    <t>NAV AS ON 31-OCT-23: RS.36.0573 (DIRECT - IDCW)</t>
  </si>
  <si>
    <t>NAV AS ON 31-OCT-23: RS.36.0573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</si>
  <si>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</si>
  <si>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</si>
  <si>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</si>
  <si>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SGS GUJARAT 7.64% (10/01/2031)</t>
  </si>
  <si>
    <t>IN1520230187</t>
  </si>
  <si>
    <t>GOI - 7.32% (13/11/2030)</t>
  </si>
  <si>
    <t>IN0020230135</t>
  </si>
  <si>
    <t>GOI - 7.17% (17/04/2030)</t>
  </si>
  <si>
    <t>IN0020230036</t>
  </si>
  <si>
    <t>SGS MAHARASHTRA 7.45% (20/03/2037)</t>
  </si>
  <si>
    <t>IN2220230295</t>
  </si>
  <si>
    <t>SDL GUJARAT  7.80% (27/12/2027)</t>
  </si>
  <si>
    <t>IN1520170151</t>
  </si>
  <si>
    <t>GOI - 7.26% (22/08/2032)</t>
  </si>
  <si>
    <t>IN0020220060</t>
  </si>
  <si>
    <t>SGS UTTAR PRADESH 7.62% (20/12/2034)</t>
  </si>
  <si>
    <t>IN3320230227</t>
  </si>
  <si>
    <t>SGS TAMILNADU 7.42% (03/04/2034)</t>
  </si>
  <si>
    <t>IN3120240012</t>
  </si>
  <si>
    <t>SDL UTTAR PRADESH 7.85% (27/12/2027)</t>
  </si>
  <si>
    <t>IN3320170167</t>
  </si>
  <si>
    <t>SGS WEST BENGAL 7.53% (27/03/2044)</t>
  </si>
  <si>
    <t>IN3420230317</t>
  </si>
  <si>
    <t>SGS MAHARASHTRA 7.70% (08/11/2034)</t>
  </si>
  <si>
    <t>IN2220230147</t>
  </si>
  <si>
    <t>GOI - 8.13% (22/06/2045)</t>
  </si>
  <si>
    <t>IN0020150044</t>
  </si>
  <si>
    <t>GOI - 7.25% (12/06/2063)</t>
  </si>
  <si>
    <t>IN0020230044</t>
  </si>
  <si>
    <t>GOI -  8.30% (02/07/2040)</t>
  </si>
  <si>
    <t>IN0020100031</t>
  </si>
  <si>
    <t>SDL TAMILNADU  8.14% (27/05/2025)</t>
  </si>
  <si>
    <t>IN3120150047</t>
  </si>
  <si>
    <t>GOI - 6.19% (16/09/2034)</t>
  </si>
  <si>
    <t>IN0020200096</t>
  </si>
  <si>
    <t>SDL MAHARASHTRA 7.33% (13/09/2027)</t>
  </si>
  <si>
    <t>IN2220170103</t>
  </si>
  <si>
    <t>GOI - 6.57% (05/12/2033)</t>
  </si>
  <si>
    <t>IN0020160100</t>
  </si>
  <si>
    <t>INE115A07QN4</t>
  </si>
  <si>
    <t>INE071G07660</t>
  </si>
  <si>
    <t>INE941D07208</t>
  </si>
  <si>
    <t>INE692Q07456</t>
  </si>
  <si>
    <t>INE975F07IK3</t>
  </si>
  <si>
    <t>INE020B08DU5</t>
  </si>
  <si>
    <t>** 07.55 % POWER FINANCE CORPORATION - 15/07/2026</t>
  </si>
  <si>
    <t>INE134E08ML8</t>
  </si>
  <si>
    <t>INE306N07NT6</t>
  </si>
  <si>
    <t>INE296A07SF4</t>
  </si>
  <si>
    <t>ICRA-AA+</t>
  </si>
  <si>
    <t>INE484J08048</t>
  </si>
  <si>
    <t>INE115A07QB9</t>
  </si>
  <si>
    <t>INE225R08048</t>
  </si>
  <si>
    <t>** 07.00 % H.P.C.L. - 14/08/2024</t>
  </si>
  <si>
    <t>INE094A08036</t>
  </si>
  <si>
    <t>INE053F08122</t>
  </si>
  <si>
    <t>NAV AS ON 30-APR-24: RS.400.9879 (REGULAR - GROWTH)</t>
  </si>
  <si>
    <t>NAV AS ON 30-APR-24: RS.88.6962 (REGULAR - IDCW)</t>
  </si>
  <si>
    <t>NAV AS ON 30-APR-24: RS.85.6457 (REGULAR - MONTHLY IDCW)</t>
  </si>
  <si>
    <t>NAV AS ON 30-APR-24: RS.445.0884 (DIRECT - GROWTH)</t>
  </si>
  <si>
    <t>NAV AS ON 30-APR-24: RS.104.528 (DIRECT - IDCW)</t>
  </si>
  <si>
    <t>NAV AS ON 30-APR-24: RS.99.2289 (DIRECT - MONTHLY IDCW)</t>
  </si>
  <si>
    <t>NAV AS ON 31-OCT-23: RS.339.5853 (REGULAR - GROWTH)</t>
  </si>
  <si>
    <t>NAV AS ON 31-OCT-23: RS.80.7405 (REGULAR - IDCW)</t>
  </si>
  <si>
    <t>NAV AS ON 31-OCT-23: RS.74.3387 (REGULAR - MONTHLY IDCW)</t>
  </si>
  <si>
    <t>NAV AS ON 31-OCT-23: RS.375.118 (DIRECT - GROWTH)</t>
  </si>
  <si>
    <t>NAV AS ON 31-OCT-23: RS.93.7035 (DIRECT - IDCW)</t>
  </si>
  <si>
    <t>NAV AS ON 31-OCT-23: RS.85.4348 (DIRECT - MONTHLY IDCW)</t>
  </si>
  <si>
    <t>Tata Housing Opportunities Fund</t>
  </si>
  <si>
    <t>(An open-ended equity scheme following housing theme)</t>
  </si>
  <si>
    <t>•An Open ended equity scheme following housing theme</t>
  </si>
  <si>
    <t>INE878B01027</t>
  </si>
  <si>
    <t>INE843S01025</t>
  </si>
  <si>
    <t>INE922K01024</t>
  </si>
  <si>
    <t>ELECTRONICS MART INDIA LTD</t>
  </si>
  <si>
    <t>INE02YR01019</t>
  </si>
  <si>
    <t>NAV AS ON 30-APR-24: RS.14.6585 (REGULAR - IDCW)</t>
  </si>
  <si>
    <t>NAV AS ON 30-APR-24: RS.14.6585 (REGULAR - GROWTH)</t>
  </si>
  <si>
    <t>NAV AS ON 30-APR-24: RS.15.1004 (DIRECT - IDCW)</t>
  </si>
  <si>
    <t>NAV AS ON 30-APR-24: RS.15.1004 (DIRECT - GROWTH)</t>
  </si>
  <si>
    <t>NAV AS ON 31-OCT-23: RS.12.1463 (REGULAR - IDCW)</t>
  </si>
  <si>
    <t>NAV AS ON 31-OCT-23: RS.12.1463 (REGULAR - GROWTH)</t>
  </si>
  <si>
    <t>NAV AS ON 31-OCT-23: RS.12.4084 (DIRECT - IDCW)</t>
  </si>
  <si>
    <t>NAV AS ON 31-OCT-23: RS.12.4084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</si>
  <si>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</si>
  <si>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</si>
  <si>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</si>
  <si>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INE684F01012</t>
  </si>
  <si>
    <t>NAV AS ON 30-APR-24: RS.21.2918 (REGULAR - IDCW)</t>
  </si>
  <si>
    <t>NAV AS ON 30-APR-24: RS.21.2918 (REGULAR - GROWTH)</t>
  </si>
  <si>
    <t>NAV AS ON 30-APR-24: RS.22.9914 (DIRECT - IDCW)</t>
  </si>
  <si>
    <t>NAV AS ON 30-APR-24: RS.22.9914 (DIRECT - GROWTH)</t>
  </si>
  <si>
    <t>NAV AS ON 31-OCT-23: RS.17.3276 (REGULAR - IDCW)</t>
  </si>
  <si>
    <t>NAV AS ON 31-OCT-23: RS.17.3276 (REGULAR - GROWTH)</t>
  </si>
  <si>
    <t>NAV AS ON 31-OCT-23: RS.18.5718 (DIRECT - IDCW)</t>
  </si>
  <si>
    <t>NAV AS ON 31-OCT-23: RS.18.5718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</si>
  <si>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</si>
  <si>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</si>
  <si>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</si>
  <si>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</si>
  <si>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INE182A01018</t>
  </si>
  <si>
    <t>INE481N01025</t>
  </si>
  <si>
    <t>SYRMA SGS TECHNOLOGY LTD</t>
  </si>
  <si>
    <t>INE0DYJ01015</t>
  </si>
  <si>
    <t>NAV AS ON 30-APR-24: RS.21.1178 (REGULAR - IDCW)</t>
  </si>
  <si>
    <t>NAV AS ON 30-APR-24: RS.21.1178 (REGULAR - GROWTH)</t>
  </si>
  <si>
    <t>NAV AS ON 30-APR-24: RS.23.084 (DIRECT - IDCW)</t>
  </si>
  <si>
    <t>NAV AS ON 30-APR-24: RS.23.084 (DIRECT - GROWTH)</t>
  </si>
  <si>
    <t>NAV AS ON 31-OCT-23: RS.17.7572 (REGULAR - IDCW)</t>
  </si>
  <si>
    <t>NAV AS ON 31-OCT-23: RS.17.7572 (REGULAR - GROWTH)</t>
  </si>
  <si>
    <t>NAV AS ON 31-OCT-23: RS.19.2879 (DIRECT - IDCW)</t>
  </si>
  <si>
    <t>NAV AS ON 31-OCT-23: RS.19.2879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</si>
  <si>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</si>
  <si>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</si>
  <si>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</si>
  <si>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INE0FS801015</t>
  </si>
  <si>
    <t>INE548C01032</t>
  </si>
  <si>
    <t>INE348B01021</t>
  </si>
  <si>
    <t>NAV AS ON 30-APR-24: RS.367.3755 (REGULAR - GROWTH)</t>
  </si>
  <si>
    <t>NAV AS ON 30-APR-24: RS.149.7324 (REGULAR - IDCW)</t>
  </si>
  <si>
    <t>NAV AS ON 30-APR-24: RS.413.1568 (DIRECT - GROWTH)</t>
  </si>
  <si>
    <t>NAV AS ON 30-APR-24: RS.226.8024 (DIRECT - IDCW)</t>
  </si>
  <si>
    <t>NAV AS ON 31-OCT-23: RS.307.7486 (REGULAR - GROWTH)</t>
  </si>
  <si>
    <t>NAV AS ON 31-OCT-23: RS.125.4281 (REGULAR - IDCW)</t>
  </si>
  <si>
    <t>NAV AS ON 31-OCT-23: RS.343.9526 (DIRECT - GROWTH)</t>
  </si>
  <si>
    <t>NAV AS ON 31-OCT-23: RS.188.812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</si>
  <si>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</si>
  <si>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</si>
  <si>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</si>
  <si>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</si>
  <si>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INF277K01PR6</t>
  </si>
  <si>
    <t>INF277K01QR4</t>
  </si>
  <si>
    <t>IN0020210186</t>
  </si>
  <si>
    <t>INE936D07075</t>
  </si>
  <si>
    <t>NAV AS ON 30-APR-24: RS.16.6975 (REGULAR - MONTHLY IDCW)</t>
  </si>
  <si>
    <t>NAV AS ON 30-APR-24: RS.49.784 (REGULAR - GROWTH)</t>
  </si>
  <si>
    <t>NAV AS ON 30-APR-24: RS.23.849 (REGULAR - PERIODIC IDCW)</t>
  </si>
  <si>
    <t>NAV AS ON 30-APR-24: RS.20.1097 (DIRECT - MONTHLY IDCW)</t>
  </si>
  <si>
    <t>NAV AS ON 30-APR-24: RS.55.6804 (DIRECT - GROWTH)</t>
  </si>
  <si>
    <t>NAV AS ON 30-APR-24: RS.27.2062 (DIRECT - PERIODIC IDCW)</t>
  </si>
  <si>
    <t>NAV AS ON 31-OCT-23: RS.15.4644 (REGULAR - MONTHLY IDCW)</t>
  </si>
  <si>
    <t>NAV AS ON 31-OCT-23: RS.45.1969 (REGULAR - GROWTH)</t>
  </si>
  <si>
    <t>NAV AS ON 31-OCT-23: RS.21.6513 (REGULAR - PERIODIC IDCW)</t>
  </si>
  <si>
    <t>NAV AS ON 31-OCT-23: RS.18.4984 (DIRECT - MONTHLY IDCW)</t>
  </si>
  <si>
    <t>NAV AS ON 31-OCT-23: RS.50.3744 (DIRECT - GROWTH)</t>
  </si>
  <si>
    <t>NAV AS ON 31-OCT-23: RS.24.6137 (DIRECT - PERIODIC IDCW)</t>
  </si>
  <si>
    <t>Tata Equity P/E Fund</t>
  </si>
  <si>
    <t>(An open ended equity scheme following a value investment strategy)</t>
  </si>
  <si>
    <t>•Investment (minimum 70%) in equity &amp; equity related instruments of companies whose rolling P/E is lower than rolling P/E of S&amp;PBSE Sensex.</t>
  </si>
  <si>
    <t>INE066F01020</t>
  </si>
  <si>
    <t>INE732I01013</t>
  </si>
  <si>
    <t>NAV AS ON 30-APR-24: RS.110.2302 (REGULAR - IDCW TRIGGER B (10%))</t>
  </si>
  <si>
    <t>NAV AS ON 30-APR-24: RS.321.1217 (REGULAR - GROWTH)</t>
  </si>
  <si>
    <t>NAV AS ON 30-APR-24: RS.122.4957 (REGULAR - IDCW TRIGGER A (5%))</t>
  </si>
  <si>
    <t>NAV AS ON 30-APR-24: RS.124.5353 (DIRECT - IDCW TRIGGER B (10%))</t>
  </si>
  <si>
    <t>NAV AS ON 30-APR-24: RS.357.3375 (DIRECT - GROWTH)</t>
  </si>
  <si>
    <t>NAV AS ON 30-APR-24: RS.134.6464 (DIRECT - IDCW TRIGGER A (5%))</t>
  </si>
  <si>
    <t>NAV AS ON 31-OCT-23: RS.88.2171 (REGULAR - IDCW TRIGGER B (10%))</t>
  </si>
  <si>
    <t>NAV AS ON 31-OCT-23: RS.244.5398 (REGULAR - GROWTH)</t>
  </si>
  <si>
    <t>NAV AS ON 31-OCT-23: RS.96.8223 (REGULAR - IDCW TRIGGER A (5%))</t>
  </si>
  <si>
    <t>NAV AS ON 31-OCT-23: RS.99.2209 (DIRECT - IDCW TRIGGER B (10%))</t>
  </si>
  <si>
    <t>NAV AS ON 31-OCT-23: RS.270.7996 (DIRECT - GROWTH)</t>
  </si>
  <si>
    <t>NAV AS ON 31-OCT-23: RS.105.892 (DIRECT - IDCW TRIGGER A (5%))</t>
  </si>
  <si>
    <t>PORTFOLIO TURNOVER RATIO: 0.36 TIMES</t>
  </si>
  <si>
    <t>(An open ended equity linked savings scheme with a statutory lock-in of 3 years &amp; tax benefit)</t>
  </si>
  <si>
    <t>•An equity linked savings scheme (ELSS) Investing predominantly in Equity &amp; Equity related instruments.</t>
  </si>
  <si>
    <t>INE406M01024</t>
  </si>
  <si>
    <t>INE665J01013</t>
  </si>
  <si>
    <t>VARROC ENGINEERING LTD</t>
  </si>
  <si>
    <t>INE665L01035</t>
  </si>
  <si>
    <t>INE136S01016</t>
  </si>
  <si>
    <t>NAV AS ON 30-APR-24: RS.91.1698 (REGULAR - IDCW)</t>
  </si>
  <si>
    <t>NAV AS ON 30-APR-24: RS.202.0746 (DIRECT - IDCW)</t>
  </si>
  <si>
    <t>NAV AS ON 30-APR-24: RS.39.1454 (REGULAR - GROWTH)</t>
  </si>
  <si>
    <t>NAV AS ON 30-APR-24: RS.44.2034 (DIRECT - GROWTH)</t>
  </si>
  <si>
    <t>NAV AS ON 31-OCT-23: RS.78.5413 (REGULAR - IDCW)</t>
  </si>
  <si>
    <t>NAV AS ON 31-OCT-23: RS.169.2641 (DIRECT - IDCW)</t>
  </si>
  <si>
    <t>NAV AS ON 31-OCT-23: RS.32.3527 (REGULAR - GROWTH)</t>
  </si>
  <si>
    <t>NAV AS ON 31-OCT-23: RS.36.331 (DIRECT - GROWTH)</t>
  </si>
  <si>
    <t>PORTFOLIO TURNOVER RATIO: 0.07 TIMES</t>
  </si>
  <si>
    <t>An open ended equity scheme predominatly  investing in dividend yielding stocks.</t>
  </si>
  <si>
    <t>•An open ended equity scheme that aims for growth by primarily investing in equity and equity related instruments of dividend yielding companies.</t>
  </si>
  <si>
    <t>INE366I01010</t>
  </si>
  <si>
    <t>NAV AS ON 30-APR-24: RS.16.7545 (REGULAR - IDCW)</t>
  </si>
  <si>
    <t>NAV AS ON 30-APR-24: RS.16.7545 (REGULAR - GROWTH)</t>
  </si>
  <si>
    <t>NAV AS ON 30-APR-24: RS.17.6797 (DIRECT - IDCW)</t>
  </si>
  <si>
    <t>NAV AS ON 30-APR-24: RS.17.6797 (DIRECT - GROWTH)</t>
  </si>
  <si>
    <t>NAV AS ON 31-OCT-23: RS.13.4149 (REGULAR - IDCW)</t>
  </si>
  <si>
    <t>NAV AS ON 31-OCT-23: RS.13.4149 (REGULAR - GROWTH)</t>
  </si>
  <si>
    <t>NAV AS ON 31-OCT-23: RS.14.0341 (DIRECT - IDCW)</t>
  </si>
  <si>
    <t>NAV AS ON 31-OCT-23: RS.14.0341 (DIRECT - GROWTH)</t>
  </si>
  <si>
    <t>Tata Digital India Fund</t>
  </si>
  <si>
    <t>(An open-ended equity scheme investing in Information Technology Sector)</t>
  </si>
  <si>
    <t>•Investment in equity/equity related instruments of the companies in Information Technology Sector.</t>
  </si>
  <si>
    <t>INE118H01025</t>
  </si>
  <si>
    <t>INE520A01027</t>
  </si>
  <si>
    <t>INE759A01021</t>
  </si>
  <si>
    <t>INE0CLI01024</t>
  </si>
  <si>
    <t>INE0I7C01011</t>
  </si>
  <si>
    <t>NAV AS ON 30-APR-24: RS.41.3437 (REGULAR - IDCW)</t>
  </si>
  <si>
    <t>NAV AS ON 30-APR-24: RS.41.3437 (REGULAR - GROWTH)</t>
  </si>
  <si>
    <t>NAV AS ON 30-APR-24: RS.47.4265 (DIRECT - IDCW)</t>
  </si>
  <si>
    <t>NAV AS ON 30-APR-24: RS.47.4265 (DIRECT - GROWTH)</t>
  </si>
  <si>
    <t>NAV AS ON 31-OCT-23: RS.35.2185 (REGULAR - IDCW)</t>
  </si>
  <si>
    <t>NAV AS ON 31-OCT-23: RS.35.2185 (REGULAR - GROWTH)</t>
  </si>
  <si>
    <t>NAV AS ON 31-OCT-23: RS.40.1266 (DIRECT - IDCW)</t>
  </si>
  <si>
    <t>NAV AS ON 31-OCT-23: RS.40.1266 (DIRECT - GROWTH)</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</si>
  <si>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</si>
  <si>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</si>
  <si>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</si>
  <si>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INE573A01042</t>
  </si>
  <si>
    <t>INE457L01011</t>
  </si>
  <si>
    <t>NAV AS ON 30-APR-24: RS.17.7749 (REGULAR - IDCW)</t>
  </si>
  <si>
    <t>NAV AS ON 30-APR-24: RS.17.7749 (REGULAR - GROWTH)</t>
  </si>
  <si>
    <t>NAV AS ON 30-APR-24: RS.18.6156 (DIRECT - IDCW)</t>
  </si>
  <si>
    <t>NAV AS ON 30-APR-24: RS.18.6156 (DIRECT - GROWTH)</t>
  </si>
  <si>
    <t>NAV AS ON 31-OCT-23: RS.13.7569 (REGULAR - IDCW)</t>
  </si>
  <si>
    <t>NAV AS ON 31-OCT-23: RS.13.7569 (REGULAR - GROWTH)</t>
  </si>
  <si>
    <t>NAV AS ON 31-OCT-23: RS.14.2912 (DIRECT - IDCW)</t>
  </si>
  <si>
    <t>NAV AS ON 31-OCT-23: RS.14.2912 (DIRECT - GROWTH)</t>
  </si>
  <si>
    <t>PORTFOLIO TURNOVER RATIO: 0.18 TIMES</t>
  </si>
  <si>
    <t>Tata Banking &amp; Financial Service Fund</t>
  </si>
  <si>
    <t>(An open ended equity scheme investing in Banking &amp; Financial Services Sector)</t>
  </si>
  <si>
    <t>•Investment in equity/equity related instruments of the companies in Banking and Financial Services sector in India.</t>
  </si>
  <si>
    <t>SBFC FINANCE LTD</t>
  </si>
  <si>
    <t>INE423Y01016</t>
  </si>
  <si>
    <t>INE852O01025</t>
  </si>
  <si>
    <t>INE736A01011</t>
  </si>
  <si>
    <t>INE572J01011</t>
  </si>
  <si>
    <t>INE00F201020</t>
  </si>
  <si>
    <t>INE02NC01014</t>
  </si>
  <si>
    <t>INE522D01027</t>
  </si>
  <si>
    <t>NAV AS ON 30-APR-24: RS.33.1908 (REGULAR - IDCW)</t>
  </si>
  <si>
    <t>NAV AS ON 30-APR-24: RS.36.0864 (REGULAR - GROWTH)</t>
  </si>
  <si>
    <t>NAV AS ON 30-APR-24: RS.41.2881 (DIRECT - IDCW)</t>
  </si>
  <si>
    <t>NAV AS ON 30-APR-24: RS.41.2881 (DIRECT - GROWTH)</t>
  </si>
  <si>
    <t>NAV AS ON 31-OCT-23: RS.29.0624 (REGULAR - IDCW)</t>
  </si>
  <si>
    <t>NAV AS ON 31-OCT-23: RS.31.5982 (REGULAR - GROWTH)</t>
  </si>
  <si>
    <t>NAV AS ON 31-OCT-23: RS.35.8822 (DIRECT - IDCW)</t>
  </si>
  <si>
    <t>NAV AS ON 31-OCT-23: RS.35.8822 (DIRECT - GROWTH)</t>
  </si>
  <si>
    <t>PORTFOLIO TURNOVER RATIO: 0.1 TIMES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</si>
  <si>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</si>
  <si>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</si>
  <si>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</si>
  <si>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</si>
  <si>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INE176A01028</t>
  </si>
  <si>
    <t>*</t>
  </si>
  <si>
    <t>IND29FNSEMAY2024FUT^</t>
  </si>
  <si>
    <t>DATA INFRASTRUCTURE TRUST</t>
  </si>
  <si>
    <t>INE0BWS23018</t>
  </si>
  <si>
    <t>INF277KA1794</t>
  </si>
  <si>
    <t>IN0020200112</t>
  </si>
  <si>
    <t>SGS MAHARASHTRA 7.45% (22/03/2039)</t>
  </si>
  <si>
    <t>IN2220230345</t>
  </si>
  <si>
    <t>SGS MAHARASHTRA 7.32% (31/05/2032)</t>
  </si>
  <si>
    <t>IN2220230063</t>
  </si>
  <si>
    <t>SGS KARNATAKA 7.42% (06/03/2035)</t>
  </si>
  <si>
    <t>IN1920230290</t>
  </si>
  <si>
    <t>SGS UTTAR PRADESH 7.51% (27/03/2040)</t>
  </si>
  <si>
    <t>IN3320230391</t>
  </si>
  <si>
    <t>SGS KARNATAKA 7.46% (20/03/2038)</t>
  </si>
  <si>
    <t>IN1920230365</t>
  </si>
  <si>
    <t>SGS KARNATAKA 7.45% (20/03/2037)</t>
  </si>
  <si>
    <t>IN1920230357</t>
  </si>
  <si>
    <t>SDL MADHYA PRADESH 6.69% (17/03/2025)</t>
  </si>
  <si>
    <t>IN2120200273</t>
  </si>
  <si>
    <t>IN0020200278</t>
  </si>
  <si>
    <t>SDL TAMILNADU 6.53% (06/01/2031)</t>
  </si>
  <si>
    <t>IN3120200339</t>
  </si>
  <si>
    <t>SDL KARNATAKA 6.83% (15/12/2031)</t>
  </si>
  <si>
    <t>IN1920210151</t>
  </si>
  <si>
    <t>IN0020160035</t>
  </si>
  <si>
    <t>SDL TAMILNADU 6.95% (07/07/2031)</t>
  </si>
  <si>
    <t>IN3120210106</t>
  </si>
  <si>
    <t>SGS UTTAR PRADESH 7.49% (27/03/2036)</t>
  </si>
  <si>
    <t>IN3320230367</t>
  </si>
  <si>
    <t>SGS KARNATAKA 7.73% (03/01/2035)</t>
  </si>
  <si>
    <t>IN1920230175</t>
  </si>
  <si>
    <t>SGS UTTAR PRADESH 7.70% (22/11/2035)</t>
  </si>
  <si>
    <t>IN3320230185</t>
  </si>
  <si>
    <t>(II) NON-CONVERTIBLE DEBENTURES/BONDS/ZCB</t>
  </si>
  <si>
    <t>** 07.44 % POWER FINANCE CORPORATION - 10/05/2028</t>
  </si>
  <si>
    <t>INE134E08MN4</t>
  </si>
  <si>
    <t>** 07.59 % POWER FINANCE CORPORATION - 17/01/2028</t>
  </si>
  <si>
    <t>INE134E08LX5</t>
  </si>
  <si>
    <t>INE115A07PM8</t>
  </si>
  <si>
    <t>INE721A07RU2</t>
  </si>
  <si>
    <t>INE403D08181</t>
  </si>
  <si>
    <t>** 07.20 % EXIM - 05/06/2025</t>
  </si>
  <si>
    <t>INE514E08FY8</t>
  </si>
  <si>
    <t>** 07.62 % NABARD - 10/05/2029</t>
  </si>
  <si>
    <t>INE261F08EH1</t>
  </si>
  <si>
    <t>** 07.15 % SMALL INDUST DEVLOP BANK  OF INDIA - 02/06/2025</t>
  </si>
  <si>
    <t>INE556F08JY8</t>
  </si>
  <si>
    <t>** 07.20 % NABARD - 23/09/2025</t>
  </si>
  <si>
    <t>INE261F08DR2</t>
  </si>
  <si>
    <t>INE031A08830</t>
  </si>
  <si>
    <t>** 07.50 % NABARD - 17/12/2025</t>
  </si>
  <si>
    <t>INE261F08DT8</t>
  </si>
  <si>
    <t>INE121A07QU7</t>
  </si>
  <si>
    <t>INE020B08930</t>
  </si>
  <si>
    <t>INE053F08312</t>
  </si>
  <si>
    <t>INE936D07182</t>
  </si>
  <si>
    <t>** 07.57 % POWER FINANCE CORPORATION - 12/07/2033</t>
  </si>
  <si>
    <t>INE134E08MQ7</t>
  </si>
  <si>
    <t>INE403D08157</t>
  </si>
  <si>
    <t>ICRA-AA</t>
  </si>
  <si>
    <t>INE245A08133</t>
  </si>
  <si>
    <t>INE115A07QP9</t>
  </si>
  <si>
    <t>INE115A07PW7</t>
  </si>
  <si>
    <t>INE414G07HK3</t>
  </si>
  <si>
    <t>INE020B08CK8</t>
  </si>
  <si>
    <t>** 07.50 % NABARD - 31/08/2026</t>
  </si>
  <si>
    <t>INE261F08EA6</t>
  </si>
  <si>
    <t>INE033L07HQ8</t>
  </si>
  <si>
    <t>INE976I08342</t>
  </si>
  <si>
    <t>INE115A07PU1</t>
  </si>
  <si>
    <t>INE115A07PN6</t>
  </si>
  <si>
    <t>** 06.92 % POWER FINANCE CORPORATION - 14/04/2032</t>
  </si>
  <si>
    <t>INE134E08LN6</t>
  </si>
  <si>
    <t>INE115A07JQ2</t>
  </si>
  <si>
    <t>CRISIL-AA</t>
  </si>
  <si>
    <t>INE118D07195</t>
  </si>
  <si>
    <t>INE027E07CA0</t>
  </si>
  <si>
    <t>INE115A07GT2</t>
  </si>
  <si>
    <t>** 07.47 % SMALL INDUST DEVLOP BANK  OF INDIA - 25/11/2025</t>
  </si>
  <si>
    <t>INE556F08KE8</t>
  </si>
  <si>
    <t>INE121A07PM6</t>
  </si>
  <si>
    <t>INE756I07EK0</t>
  </si>
  <si>
    <t>INE206D08170</t>
  </si>
  <si>
    <t>INE053F09GV6</t>
  </si>
  <si>
    <t>INE848E07BA1</t>
  </si>
  <si>
    <t>INE969M07010</t>
  </si>
  <si>
    <t>** TREASURY BILL 182 DAYS (01/08/2024)</t>
  </si>
  <si>
    <t>IN002023Y458</t>
  </si>
  <si>
    <t>INE704I14IA8</t>
  </si>
  <si>
    <t>INE102D14930</t>
  </si>
  <si>
    <t>D) REPO</t>
  </si>
  <si>
    <t>NAV AS ON 30-APR-24: RS.18.927 (REGULAR - IDCW)</t>
  </si>
  <si>
    <t>NAV AS ON 30-APR-24: RS.18.927 (REGULAR - GROWTH)</t>
  </si>
  <si>
    <t>NAV AS ON 30-APR-24: RS.20.6331 (DIRECT - IDCW)</t>
  </si>
  <si>
    <t>NAV AS ON 30-APR-24: RS.20.6331 (DIRECT - GROWTH)</t>
  </si>
  <si>
    <t>NAV AS ON 31-OCT-23: RS.16.5949 (REGULAR - IDCW)</t>
  </si>
  <si>
    <t>NAV AS ON 31-OCT-23: RS.16.5949 (REGULAR - GROWTH)</t>
  </si>
  <si>
    <t>NAV AS ON 31-OCT-23: RS.17.9654 (DIRECT - IDCW)</t>
  </si>
  <si>
    <t>NAV AS ON 31-OCT-23: RS.17.9654 (DIRECT - GROWTH)</t>
  </si>
  <si>
    <t>IND29F-FUT-30-MAY-24</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</si>
  <si>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</si>
  <si>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</si>
  <si>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</si>
  <si>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</si>
  <si>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CANARA BANK</t>
  </si>
  <si>
    <t>INE476A01014</t>
  </si>
  <si>
    <t>PUNJAB NATIONAL BANK</t>
  </si>
  <si>
    <t>INE160A01022</t>
  </si>
  <si>
    <t>INE745G01035</t>
  </si>
  <si>
    <t>INE022Q01020</t>
  </si>
  <si>
    <t>INE674K01013</t>
  </si>
  <si>
    <t>INE100A01010</t>
  </si>
  <si>
    <t>OIL &amp; NATURAL GAS CO.^</t>
  </si>
  <si>
    <t>CANARA BANK^</t>
  </si>
  <si>
    <t>PUNJAB NATIONAL BANK^</t>
  </si>
  <si>
    <t>BANK OF BARODA^</t>
  </si>
  <si>
    <t>INF277K011T0</t>
  </si>
  <si>
    <t>INE721A07RJ5</t>
  </si>
  <si>
    <t>INE403D08108</t>
  </si>
  <si>
    <t>** 05.70 % NABARD - 31/07/2025</t>
  </si>
  <si>
    <t>INE261F08DK7</t>
  </si>
  <si>
    <t>INE691I07EW4</t>
  </si>
  <si>
    <t>INE403D08116</t>
  </si>
  <si>
    <t>INE403D08140</t>
  </si>
  <si>
    <t>INE916DA7RF7</t>
  </si>
  <si>
    <t>** 05.23 % NABARD - 31/01/2025</t>
  </si>
  <si>
    <t>INE261F08DI1</t>
  </si>
  <si>
    <t>INE028E14NA1</t>
  </si>
  <si>
    <t>INE121A14WN6</t>
  </si>
  <si>
    <t>INE121A14VN8</t>
  </si>
  <si>
    <t>INE01C314684</t>
  </si>
  <si>
    <t>INE110O14CR3</t>
  </si>
  <si>
    <t>INE110O14CT9</t>
  </si>
  <si>
    <t>INE860H142W8</t>
  </si>
  <si>
    <t>INE763G14SK6</t>
  </si>
  <si>
    <t>INE296A14WU1</t>
  </si>
  <si>
    <t>INE212K14437</t>
  </si>
  <si>
    <t>NAV AS ON 30-APR-24: RS.12.6825 (REGULAR - MONTHLY IDCW)</t>
  </si>
  <si>
    <t>NAV AS ON 30-APR-24: RS.13.2682 (REGULAR - GROWTH)</t>
  </si>
  <si>
    <t>NAV AS ON 30-APR-24: RS.13.2866 (DIRECT - MONTHLY IDCW)</t>
  </si>
  <si>
    <t>NAV AS ON 30-APR-24: RS.13.8311 (DIRECT - GROWTH)</t>
  </si>
  <si>
    <t>NAV AS ON 31-OCT-23: RS.12.2221 (REGULAR - MONTHLY IDCW)</t>
  </si>
  <si>
    <t>NAV AS ON 31-OCT-23: RS.12.7871 (REGULAR - GROWTH)</t>
  </si>
  <si>
    <t>NAV AS ON 31-OCT-23: RS.12.7543 (DIRECT - MONTHLY IDCW)</t>
  </si>
  <si>
    <t>NAV AS ON 31-OCT-23: RS.13.2772 (DIRECT - GROWTH)</t>
  </si>
  <si>
    <t>BANK OF BARODA-FUT-30-MAY-24</t>
  </si>
  <si>
    <t>CANARA BANK-FUT-27-JUN-24</t>
  </si>
  <si>
    <t>CANARA BANK-FUT-30-MAY-24</t>
  </si>
  <si>
    <t>OIL &amp; NATURAL GAS CO.-FUT-30-MAY-24</t>
  </si>
  <si>
    <t>PUNJAB NATIONAL BANK-FUT-30-MAY-24</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</si>
  <si>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</si>
  <si>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</si>
  <si>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</si>
  <si>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April 2024 to 30th April 2024</t>
  </si>
  <si>
    <t>There were no Repo Transactions in Corporate Debt Securities from1st April 2024 to 30th April 2024</t>
  </si>
  <si>
    <t>There were No transactions in Interest Rate Futures (IRFs) from1st April 2024 to 30th April 2024</t>
  </si>
  <si>
    <t>There were Fresh Intra - Scheme Investments from 1st April 2024 to 30th April 2024,but the previous Intra scheme Investments still continue.</t>
  </si>
  <si>
    <t>There were no Covered Call Transactions from1st April 2024 to 30th April 2024</t>
  </si>
  <si>
    <t>$$ - This Security has been kept as Margin for Derivatives</t>
  </si>
  <si>
    <t>GOI - 5.15% (09/11/2025) $$</t>
  </si>
  <si>
    <t>GOI - 5.22% (15/06/2025) $$</t>
  </si>
  <si>
    <t>GOI - 5.63% (12/04/2026) $$</t>
  </si>
  <si>
    <t>GOI - 5.74% (15/11/2026) $$</t>
  </si>
  <si>
    <t>GOI - 6.69% (27/06/2024) $$</t>
  </si>
  <si>
    <t>GOI - 6.97% (06/09/2026) $$</t>
  </si>
  <si>
    <t>GOI - 7.18% (14/08/2033) $$</t>
  </si>
  <si>
    <t>GOI - 7.38% (20/06/2027) $$</t>
  </si>
  <si>
    <t>GOI - 5.63% (12/04/2026)  $$</t>
  </si>
  <si>
    <t>^Note: Includes amount of ~Rs. 3169.39 Lakhs (at cost) for 31693.92 units allotted towards Initial Contribution by the scheme (i.e. 25 bps of the schemes AUM as on December 31, 2022), as per SEBI Circular No. SEBI/HO/IMD/PoD2/P/CIR/2023/129 dated July 27, 2023.</t>
  </si>
  <si>
    <t>1.52 months</t>
  </si>
  <si>
    <t>DIVIDEND DECLARED: PLEASE REFER DIVIDEND HISTORY TABLE</t>
  </si>
  <si>
    <t>AVERAGE MATURITY : 1.52 MONTHS</t>
  </si>
  <si>
    <t>** - NETWORK 18  MEDIA &amp; INVESTMENTS LTD - CP - 06/05/2024</t>
  </si>
  <si>
    <t>** - ADITYA BIRLA MONEY LTD - CP - 04/06/2024</t>
  </si>
  <si>
    <t>** - KOTAK MAHINDRA PRIME LTD - CP - 05/06/2024</t>
  </si>
  <si>
    <t>** - BAJAJ FINANCIAL SECURITIES LTD - CP - 22/05/2024</t>
  </si>
  <si>
    <t>** - AXIS SECURITIES LTD - CP - 14/05/2024</t>
  </si>
  <si>
    <t>** - ADITYA BIRLA MONEY LTD - CP - 05/06/2024</t>
  </si>
  <si>
    <t>** - BHARTI ENTERPRISES LTD - CP - 04/06/2024</t>
  </si>
  <si>
    <t>** - TATA MOTORS FINANCE LTD - CP - 29/05/2024</t>
  </si>
  <si>
    <t>** - MOTILAL OSWAL FINANCIAL SERV. LTD - CP - 03/06/2024</t>
  </si>
  <si>
    <t>** - HDB FINANCIAL SERVICES LTD - CP - 05/06/2024</t>
  </si>
  <si>
    <t>** - HDFC SECURITIES LTD - CP - 17/05/2024</t>
  </si>
  <si>
    <t>** - BAJAJ FINANCIAL SECURITIES LTD - CP - 17/05/2024</t>
  </si>
  <si>
    <t>** - PNB HOUSING FINANCE LTD - CP - 26/07/2024</t>
  </si>
  <si>
    <t>** - AXIS SECURITIES LTD - CP - 19/07/2024</t>
  </si>
  <si>
    <t>** - JULIUS BAER CAPITAL IND PVT LTD - CP - 29/05/2024</t>
  </si>
  <si>
    <t>** - IIFL FINANCE LTD - CP - 31/05/2024</t>
  </si>
  <si>
    <t>** - GIC HOUSING FINANCE LTD - CP - 08/05/2024</t>
  </si>
  <si>
    <t>** - KOTAK SECURITIES LTD - CP - 16/05/2024</t>
  </si>
  <si>
    <t>** - HDFC BANK LTD - CD - 14/06/2024</t>
  </si>
  <si>
    <t>** - MOTILAL OSWAL FINANCIAL SERV. LTD - CP - 31/05/2024</t>
  </si>
  <si>
    <t>** - HDFC SECURITIES LTD - CP - 25/07/2024</t>
  </si>
  <si>
    <t>** - PIRAMAL CAPITAL &amp; HOUSING FINANCE LTD - CP - 31/05/2024</t>
  </si>
  <si>
    <t>** - ADITYA BIRLA FINANCE LTD - CP - 17/05/2024</t>
  </si>
  <si>
    <t>** - HDFC BANK LTD - CD - 28/05/2024</t>
  </si>
  <si>
    <t>** - AXIS BANK LTD - CD - 22/07/2024</t>
  </si>
  <si>
    <t>** - RELIANCE JIO INFOCOMM LTD - CP - 26/06/2024</t>
  </si>
  <si>
    <t>** - BAJAJ FINANCE LTD - CP - 05/06/2024</t>
  </si>
  <si>
    <t>** - RELIANCE RETAIL VENTURES LTD - CP - 24/05/2024</t>
  </si>
  <si>
    <t>** - SIKKA PORTS AND TERMINALS LTD - CP - 09/05/2024</t>
  </si>
  <si>
    <t>** - PNB HOUSING FINANCE LTD - CP - 06/06/2024</t>
  </si>
  <si>
    <t>** - RELIANCE RETAIL VENTURES LTD - CP - 19/06/2024</t>
  </si>
  <si>
    <t>1.31 months</t>
  </si>
  <si>
    <t>AVERAGE MATURITY : 1.31 months</t>
  </si>
  <si>
    <t>NAV AS ON 30-APR-24: RS.10.1088 (DIRECT - GROWTH)</t>
  </si>
  <si>
    <t>NAV AS ON 30-APR-24: RS.10.1088 (DIRECT - IDCW)</t>
  </si>
  <si>
    <t>NAV AS ON 30-APR-24: RS.10.1054 (REGULAR - GROWTH)</t>
  </si>
  <si>
    <t>NAV AS ON 30-APR-24: RS.10.1054 (REGULAR - IDCW)</t>
  </si>
  <si>
    <t>(B) TREPS</t>
  </si>
  <si>
    <t>** - GODREJ CONSUMER PRODUCTS LTD - CP - 11/06/2024</t>
  </si>
  <si>
    <t>INE095A16U62</t>
  </si>
  <si>
    <t>** - INDUSIND BANK LTD - CD - 11/06/2024</t>
  </si>
  <si>
    <t>INE092T16WI4</t>
  </si>
  <si>
    <t>** - IDFC FIRST BANK LTD - CD - 12/06/2024</t>
  </si>
  <si>
    <t>INE040A16ES0</t>
  </si>
  <si>
    <t>** - HDFC BANK LTD - CD - 06/06/2024</t>
  </si>
  <si>
    <t>INE763G14TQ1</t>
  </si>
  <si>
    <t>** - ICICI SECURITIES LTD - CP - 12/06/2024</t>
  </si>
  <si>
    <t>INE01C314759</t>
  </si>
  <si>
    <t>** - BAJAJ FINANCIAL SECURITIES LTD - CP - 12/06/2024</t>
  </si>
  <si>
    <t>INE090AD6089</t>
  </si>
  <si>
    <t>** - ICICI BANK LTD - CD - 12/06/2024</t>
  </si>
  <si>
    <t>INE476A16XW8</t>
  </si>
  <si>
    <t>** - CANARA BANK - CD - 11/06/2024</t>
  </si>
  <si>
    <t>INE514E16CG5</t>
  </si>
  <si>
    <t>** - EXIM - CD - 10/06/2024</t>
  </si>
  <si>
    <t>INE237A163U1</t>
  </si>
  <si>
    <t>** - KOTAK MAHINDRA BANK - CD - 07/06/2024</t>
  </si>
  <si>
    <t>INE028A16FE2</t>
  </si>
  <si>
    <t>** - BANK OF BARODA - CD - 11/06/2024</t>
  </si>
  <si>
    <t>INE261F14LF8</t>
  </si>
  <si>
    <t>** - NABARD - CP - 06/06/2024</t>
  </si>
  <si>
    <t>A) MONEY MARKET INSTRUMENTS</t>
  </si>
  <si>
    <t>YIELD</t>
  </si>
  <si>
    <t>Income / Capital Appreciation over tenure of the Scheme by investing in Debt, Money market instruments &amp; Government Securities.</t>
  </si>
  <si>
    <t>(A Close Ended Debt Scheme. Relatively Low interest rate risk and moderate Credit Risk)</t>
  </si>
  <si>
    <t>^^ In terms of sub clause 5 of clause C of SEBI circular no. SEBI/HO/IMD/DF2/CIR/P/2019/104 dated 01.10.2019, the Instrument has Structured Obligation (SO) / Credit Enhancement (CE) features.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</si>
  <si>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</si>
  <si>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 Includes amount of ~Rs.372.60 Lakhs (at cost) for 3,726.01 units allotted towards Initial Contribution by the scheme (i.e. 25 bps of the schemes AUM as on December 31, 2022), as per SEBI Circular No. SEBI/HO/IMD/PoD2/P/CIR/2023/129 dated July 27, 2023.</t>
  </si>
  <si>
    <t>5.68 Months</t>
  </si>
  <si>
    <t>5.58 Months</t>
  </si>
  <si>
    <t>AVERAGE MATURITY : 5.68 Months</t>
  </si>
  <si>
    <t>NAV AS ON 31-OCT-23: RS.13.1183 (DIRECT - GROWTH)</t>
  </si>
  <si>
    <t>NAV AS ON 31-OCT-23: RS.13.2013 (DIRECT - MONTHLY IDCW)</t>
  </si>
  <si>
    <t>NAV AS ON 31-OCT-23: RS.10.4023 (DIRECT - WEEKLY IDCW)</t>
  </si>
  <si>
    <t>NAV AS ON 31-OCT-23: RS.12.6545 (REGULAR - GROWTH)</t>
  </si>
  <si>
    <t>NAV AS ON 31-OCT-23: RS.12.6585 (REGULAR - MONTHLY IDCW)</t>
  </si>
  <si>
    <t>NAV AS ON 31-OCT-23: RS.10.3758 (REGULAR - WEEKLY IDCW)</t>
  </si>
  <si>
    <t>NAV AS ON 30-APR-24: RS.13.624 (DIRECT - GROWTH)</t>
  </si>
  <si>
    <t>NAV AS ON 30-APR-24: RS.13.6818 (DIRECT - MONTHLY IDCW)</t>
  </si>
  <si>
    <t>NAV AS ON 30-APR-24: RS.10.4023 (DIRECT - WEEKLY IDCW)</t>
  </si>
  <si>
    <t>NAV AS ON 30-APR-24: RS.13.0865 (REGULAR - GROWTH)</t>
  </si>
  <si>
    <t>NAV AS ON 30-APR-24: RS.13.0911 (REGULAR - MONTHLY IDCW)</t>
  </si>
  <si>
    <t>NAV AS ON 30-APR-24: RS.10.3758 (REGULAR - WEEKLY IDCW)</t>
  </si>
  <si>
    <t>IN002023Y516</t>
  </si>
  <si>
    <t>** TREASURY BILL 182 DAYS (05/09/2024)</t>
  </si>
  <si>
    <t>INE472H14284</t>
  </si>
  <si>
    <t>** - STANDARD CHARTERED SECURITES (INDIA) LTD - CP - 18/02/2025</t>
  </si>
  <si>
    <t>INE704I14IF7</t>
  </si>
  <si>
    <t>** - BARCLAYS INVESTMENTS &amp; LOANS (INDIA) PVT LTD - CP - 23/01/2025</t>
  </si>
  <si>
    <t>INE417C14645</t>
  </si>
  <si>
    <t>** - PILANI INVESTMENT &amp; INDUSTRIES CORPORATION LTD - CP - 14/01/2025</t>
  </si>
  <si>
    <t>INE957N14HN7</t>
  </si>
  <si>
    <t>** - HERO FINCORP LTD - CP - 19/11/2024</t>
  </si>
  <si>
    <t>INE403G14RV8</t>
  </si>
  <si>
    <t>** - STANDARD CHARTERED CAPITAL LTD - CP - 20/11/2024</t>
  </si>
  <si>
    <t>INE238AD6546</t>
  </si>
  <si>
    <t>** - AXIS BANK LTD - CD - 19/09/2024</t>
  </si>
  <si>
    <t>IN002023Y425</t>
  </si>
  <si>
    <t>** TREASURY BILL 182 DAYS (11/07/2024)</t>
  </si>
  <si>
    <t>INE516Y14FN2</t>
  </si>
  <si>
    <t>** - PIRAMAL CAPITAL &amp; HOUSING FINANCE LTD - CP - 13/09/2024</t>
  </si>
  <si>
    <t>INE01GA16228</t>
  </si>
  <si>
    <t>** - DBS BANK INDIA LTD - CD - 07/03/2025</t>
  </si>
  <si>
    <t>INE432R14261</t>
  </si>
  <si>
    <t>** - SHRIRAM HOUSING FINANCE LTD - CP - 27/12/2024</t>
  </si>
  <si>
    <t>INE238AD6538</t>
  </si>
  <si>
    <t>** - AXIS BANK LTD - CD - 18/09/2024</t>
  </si>
  <si>
    <t>INE949L16BW7</t>
  </si>
  <si>
    <t>** - AU SMALL FINANCE BANK - CD - 02/09/2024</t>
  </si>
  <si>
    <t>INE403G14RK1</t>
  </si>
  <si>
    <t>** - STANDARD CHARTERED CAPITAL LTD - CP - 21/08/2024</t>
  </si>
  <si>
    <t>INE870H14SL5</t>
  </si>
  <si>
    <t>** - NETWORK 18  MEDIA &amp; INVESTMENTS LTD - CP - 27/06/2024</t>
  </si>
  <si>
    <t>INE556F16AL7</t>
  </si>
  <si>
    <t>** - SMALL INDUST DEVLOP BANK  OF INDIA - CD - 21/06/2024</t>
  </si>
  <si>
    <t>INE824H14OA4</t>
  </si>
  <si>
    <t>** - JULIUS BAER CAPITAL IND PVT LTD - CP - 05/06/2024</t>
  </si>
  <si>
    <t>INE237A162U3</t>
  </si>
  <si>
    <t>** - KOTAK MAHINDRA BANK - CD - 31/05/2024</t>
  </si>
  <si>
    <t>INE912E14MB6</t>
  </si>
  <si>
    <t>** - SBI GLOBAL FACTORS LTD - CP - 28/05/2024</t>
  </si>
  <si>
    <t>INE476A16YB0</t>
  </si>
  <si>
    <t>** - CANARA BANK - CD - 20/03/2025</t>
  </si>
  <si>
    <t>INE261F16785</t>
  </si>
  <si>
    <t>** - NABARD - CD - 07/02/2025</t>
  </si>
  <si>
    <t>IN002023Y524</t>
  </si>
  <si>
    <t>** TREASURY BILL 182 DAYS (12/09/2024)</t>
  </si>
  <si>
    <t>INE040A16EH3</t>
  </si>
  <si>
    <t>** - HDFC BANK LTD - CD - 06/12/2024</t>
  </si>
  <si>
    <t>INE476A16YD6</t>
  </si>
  <si>
    <t>** - CANARA BANK - CD - 27/06/2024</t>
  </si>
  <si>
    <t>IN002023Y383</t>
  </si>
  <si>
    <t>** TREASURY BILL 182 DAYS (13/06/2024)</t>
  </si>
  <si>
    <t>INE556F16AM5</t>
  </si>
  <si>
    <t>** - SMALL INDUST DEVLOP BANK  OF INDIA - CD - 11/12/2024</t>
  </si>
  <si>
    <t>INE237A168U0</t>
  </si>
  <si>
    <t>** - KOTAK MAHINDRA BANK - CD - 27/09/2024</t>
  </si>
  <si>
    <t>** 08.70 % BHARTI TELECOM LTD - 21/11/2024</t>
  </si>
  <si>
    <t>INE121A07QJ0</t>
  </si>
  <si>
    <t>** 07.08 % CHOLAMANDALAM INVT &amp; FIN  CO LTD - 11/03/2025</t>
  </si>
  <si>
    <t>INE012I07041</t>
  </si>
  <si>
    <t>** 09.10 % JM FINANCIAL SERVICES LTD - 11/03/2026</t>
  </si>
  <si>
    <t>INE371K08169</t>
  </si>
  <si>
    <t>** 07.09 % TATA REALTY AND INFRASTRUCTURE LTD - 21/06/2024</t>
  </si>
  <si>
    <t>INE667F07IH2</t>
  </si>
  <si>
    <t>CARE-AA+</t>
  </si>
  <si>
    <t>** 08.03 % SUNDARAM HOME FINANCE LTD - 22/11/2024</t>
  </si>
  <si>
    <t>INE667F07IA7</t>
  </si>
  <si>
    <t>** SUNDARAM HOME FINANCE LTD - 14/06/2024 - FRB</t>
  </si>
  <si>
    <t>** 09.00 % SHRIRAM FINANCE LTD - 24/06/2024</t>
  </si>
  <si>
    <t>INE572E07118</t>
  </si>
  <si>
    <t>** 08.53 % PNB HOUSING FINANCE LTD - 29/12/2024</t>
  </si>
  <si>
    <t>INE071G07389</t>
  </si>
  <si>
    <t>** 06.18 % ICICI HOME FINANCE CO.LTD - 18/10/2024</t>
  </si>
  <si>
    <t>INE950O08253</t>
  </si>
  <si>
    <t>IND-AA+</t>
  </si>
  <si>
    <t>** 07.05 % MAHINDRA RURAL HOUSING FINANCE LTD - 26/09/2024</t>
  </si>
  <si>
    <t>INE018A08BH2</t>
  </si>
  <si>
    <t>** 07.33 % LARSEN &amp; TOUBRO LTD - 09/12/2024</t>
  </si>
  <si>
    <t>INE01WN07094</t>
  </si>
  <si>
    <t>** 09.50 % MOTILAL OSWAL FINVEST LTD - 12/09/2025</t>
  </si>
  <si>
    <t>INE020B08898</t>
  </si>
  <si>
    <t>** 08.23 % REC LTD - 23/01/2025</t>
  </si>
  <si>
    <t>** 06.49 % YARROW INFRASTRUCTURE PVT LTD - 01/07/2024</t>
  </si>
  <si>
    <t>INE756I07EE3</t>
  </si>
  <si>
    <t>** 07.49 % HDB FINANCIAL SERVICES LTD - 24/01/2025</t>
  </si>
  <si>
    <t>INE110L08060</t>
  </si>
  <si>
    <t>** 09.00 % RELIANCE INDUSTRIES LTD - 21/01/2025</t>
  </si>
  <si>
    <t>IN1520210189</t>
  </si>
  <si>
    <t>SDL GUJARAT  5.77% (02/02/2025)</t>
  </si>
  <si>
    <t>IN0020090034</t>
  </si>
  <si>
    <t>GOI 7.35% (22/06/2024)</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</si>
  <si>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</si>
  <si>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</si>
  <si>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</si>
  <si>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</si>
  <si>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</si>
  <si>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</si>
  <si>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</si>
  <si>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</si>
  <si>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</si>
  <si>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</si>
  <si>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</si>
  <si>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</si>
  <si>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</si>
  <si>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</si>
  <si>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</si>
  <si>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as on 30-04-24</t>
  </si>
  <si>
    <t>TATA TREASURY ADVANTAGE FUND SEGREGATED PORTFOLIO 1</t>
  </si>
  <si>
    <t>^Note: Includes amount of ~Rs.675.59 Lakhs (at cost) for 6755.86 units allotted towards Initial Contribution by the scheme (i.e. 25 bps of the schemes AUM as on December 31, 2022), as per SEBI Circular No. SEBI/HO/IMD/PoD2/P/CIR/2023/129 dated July 27, 2023.</t>
  </si>
  <si>
    <t>12.08 Months</t>
  </si>
  <si>
    <t>11.47 Months</t>
  </si>
  <si>
    <t>AVERAGE MATURITY : 12.08 MONTHS</t>
  </si>
  <si>
    <t>NAV AS ON 31-OCT-23: RS.2255.5021 (DIRECT - PERIODIC IDCW)</t>
  </si>
  <si>
    <t>NAV AS ON 31-OCT-23: RS.3557.3536 (DIRECT - GROWTH)</t>
  </si>
  <si>
    <t>NAV AS ON 31-OCT-23: RS.1008.0658 (DIRECT - WEEKLY IDCW)</t>
  </si>
  <si>
    <t>NAV AS ON 31-OCT-23: RS.1003.5316 (DIRECT - DAILY IDCW)</t>
  </si>
  <si>
    <t>NAV AS ON 31-OCT-23: RS.2205.9521 (REGULAR - PERIODIC IDCW)</t>
  </si>
  <si>
    <t>NAV AS ON 31-OCT-23: RS.3480.2981 (REGULAR - GROWTH)</t>
  </si>
  <si>
    <t>NAV AS ON 31-OCT-23: RS.1008.0658 (REGULAR - WEEKLY IDCW)</t>
  </si>
  <si>
    <t>NAV AS ON 31-OCT-23: RS.1003.5288 (REGULAR - DAILY IDCW)</t>
  </si>
  <si>
    <t>NAV AS ON 30-APR-24: RS.2341.8841 (DIRECT - PERIODIC IDCW)</t>
  </si>
  <si>
    <t>NAV AS ON 30-APR-24: RS.3693.3918 (DIRECT - GROWTH)</t>
  </si>
  <si>
    <t>NAV AS ON 30-APR-24: RS.1008.0658 (DIRECT - WEEKLY IDCW)</t>
  </si>
  <si>
    <t>NAV AS ON 30-APR-24: RS.1003.5316 (DIRECT - DAILY IDCW)</t>
  </si>
  <si>
    <t>NAV AS ON 30-APR-24: RS.2285.0646 (REGULAR - PERIODIC IDCW)</t>
  </si>
  <si>
    <t>NAV AS ON 30-APR-24: RS.3605.1402 (REGULAR - GROWTH)</t>
  </si>
  <si>
    <t>NAV AS ON 30-APR-24: RS.1008.0658 (REGULAR - WEEKLY IDCW)</t>
  </si>
  <si>
    <t>NAV AS ON 30-APR-24: RS.1003.5288 (REGULAR - DAILY IDCW)</t>
  </si>
  <si>
    <t>INE238AD6579</t>
  </si>
  <si>
    <t>** - AXIS BANK LTD - CD - 29/11/2024</t>
  </si>
  <si>
    <t>INE040A16EP6</t>
  </si>
  <si>
    <t>** - HDFC BANK LTD - CD - 28/02/2025</t>
  </si>
  <si>
    <t>INE160A16OM8</t>
  </si>
  <si>
    <t>** - PUNJAB NATIONAL BANK - CD - 25/02/2025</t>
  </si>
  <si>
    <t>INE403G14RM7</t>
  </si>
  <si>
    <t>** - STANDARD CHARTERED CAPITAL LTD - CP - 19/06/2024</t>
  </si>
  <si>
    <t>INE403G14RQ8</t>
  </si>
  <si>
    <t>** - STANDARD CHARTERED CAPITAL LTD - CP - 03/06/2024</t>
  </si>
  <si>
    <t>INE476A16XZ1</t>
  </si>
  <si>
    <t>** - CANARA BANK - CD - 12/03/2025</t>
  </si>
  <si>
    <t>** - BARCLAYS INVESTMENTS &amp; LOANS (INDIA) PVT LTD - CP - 18/12/2024</t>
  </si>
  <si>
    <t>INE040A16DX2</t>
  </si>
  <si>
    <t>** - HDFC BANK LTD - CD - 13/09/2024</t>
  </si>
  <si>
    <t>INE212K14452</t>
  </si>
  <si>
    <t>** - SBICAP SECURITIES LTD - CP - 30/05/2024</t>
  </si>
  <si>
    <t>INE476A16XK3</t>
  </si>
  <si>
    <t>** - CANARA BANK - CD - 22/01/2025</t>
  </si>
  <si>
    <t>** 08.95 % INDIAN RAILWAYS FINANCE CORPORATION LTD - 10/03/2025</t>
  </si>
  <si>
    <t>INE752E07IJ1</t>
  </si>
  <si>
    <t>** 09.64 % POWER GRID CORPORATION OF INDIA LTD - 31/05/2024</t>
  </si>
  <si>
    <t>** 08.47 % LIC HOUSING FINANCE LTD - 15/06/2026</t>
  </si>
  <si>
    <t>INE556F08KA6</t>
  </si>
  <si>
    <t>** 07.25 % SMALL INDUST DEVLOP BANK  OF INDIA - 31/07/2025</t>
  </si>
  <si>
    <t>INE071G07454</t>
  </si>
  <si>
    <t>** ICICI HOME FINANCE CO.LTD - 27/09/2024 - FRB</t>
  </si>
  <si>
    <t>** 09.18 % NUCLEAR POWER CORP LTD - 23/01/2025</t>
  </si>
  <si>
    <t>INE020B08906</t>
  </si>
  <si>
    <t>** 08.27 % REC LTD - 06/02/2025</t>
  </si>
  <si>
    <t>** HDB FINANCIAL SERVICES LTD - 13/01/2026 - ZCB</t>
  </si>
  <si>
    <t>** 07.22 % TATA CAPITAL LTD - 04/08/2025</t>
  </si>
  <si>
    <t>INE115A07OS8</t>
  </si>
  <si>
    <t>** 07.33 % LIC HOUSING FINANCE LTD - 12/02/2025</t>
  </si>
  <si>
    <t>INE020B08DH2</t>
  </si>
  <si>
    <t>** 05.81 % REC LTD - 31/12/2025</t>
  </si>
  <si>
    <t>INE020B08DF6</t>
  </si>
  <si>
    <t>** 05.85 % REC LTD - 20/12/2025</t>
  </si>
  <si>
    <t>INE115A07PQ9</t>
  </si>
  <si>
    <t>** 05.99 % LIC HOUSING FINANCE LTD - 12/03/2025</t>
  </si>
  <si>
    <t>INE261F08EB4</t>
  </si>
  <si>
    <t>** 07.49 % NABARD - 15/10/2026</t>
  </si>
  <si>
    <t>INE071G07413</t>
  </si>
  <si>
    <t>** 05.89 % ICICI HOME FINANCE CO.LTD - 19/07/2024</t>
  </si>
  <si>
    <t>INE040A08AG0</t>
  </si>
  <si>
    <t>** HDFC BANK LTD - 28/10/2024 - FRB</t>
  </si>
  <si>
    <t>INE134E08LU1</t>
  </si>
  <si>
    <t>** 07.59 % POWER FINANCE CORPORATION - 03/11/2025</t>
  </si>
  <si>
    <t>** REC LTD - 31/10/2024 - FRB</t>
  </si>
  <si>
    <t>INE115A07PS5</t>
  </si>
  <si>
    <t>** 05.75 % LIC HOUSING FINANCE LTD - 14/06/2024</t>
  </si>
  <si>
    <t>INE134E08LJ4</t>
  </si>
  <si>
    <t>** POWER FINANCE CORPORATION - 02/08/2024 - FRB</t>
  </si>
  <si>
    <t>** 08.10 % ICICI HOME FINANCE CO.LTD - 05/03/2027</t>
  </si>
  <si>
    <t>INE514E08EK0</t>
  </si>
  <si>
    <t>** 08.11 % EXIM - 03/02/2025</t>
  </si>
  <si>
    <t>INE733E07JX0</t>
  </si>
  <si>
    <t>** 08.19 % NTPC LTD - 15/12/2025</t>
  </si>
  <si>
    <t>INE514E08FT8</t>
  </si>
  <si>
    <t>** 06.35 % EXIM - 18/02/2025</t>
  </si>
  <si>
    <t>INE020B08963</t>
  </si>
  <si>
    <t>** 08.11 % REC LTD - 07/10/2025</t>
  </si>
  <si>
    <t>INE556F08KF5</t>
  </si>
  <si>
    <t>** 07.54 % SMALL INDUST DEVLOP BANK  OF INDIA - 12/01/2026</t>
  </si>
  <si>
    <t>INE975F07HX8</t>
  </si>
  <si>
    <t>** KOTAK MAHINDRA INVESTMENTS LTD - 28/02/2025 - ZCB</t>
  </si>
  <si>
    <t>** 05.59 % HOUSING &amp; URBAN DEVELOPMENT CORPORATION LTD - 04/03/2025</t>
  </si>
  <si>
    <t>** 07.53 % L&amp;T FINANCE LTD - 28/11/2025</t>
  </si>
  <si>
    <t>** HDFC BANK LTD - 30/09/2024 - FRB</t>
  </si>
  <si>
    <t>INE020B08DR1</t>
  </si>
  <si>
    <t>** 05.74 % REC LTD - 20/06/2024</t>
  </si>
  <si>
    <t>INE033L07HV8</t>
  </si>
  <si>
    <t>** 07.97 % TATA CAPITAL HOUSING FINANCE LTD - 03/11/2025</t>
  </si>
  <si>
    <t>INE557F08FV0</t>
  </si>
  <si>
    <t>** 07.78 % NATIONAL HOUSING BANK - 26/04/2027</t>
  </si>
  <si>
    <t>INE134E08GY3</t>
  </si>
  <si>
    <t>** 08.20 % POWER FINANCE CORPORATION - 10/03/2025</t>
  </si>
  <si>
    <t>INE756I07EG8</t>
  </si>
  <si>
    <t>** 07.70 % HDB FINANCIAL SERVICES LTD - 11/08/2025</t>
  </si>
  <si>
    <t>INE031A08855</t>
  </si>
  <si>
    <t>** 07.54 % HOUSING &amp; URBAN DEVELOPMENT CORPORATION LTD - 11/02/2026</t>
  </si>
  <si>
    <t>IN1920180081</t>
  </si>
  <si>
    <t>SDL KARNATAKA 8.52% (28/11/2028)</t>
  </si>
  <si>
    <t>IN3120180143</t>
  </si>
  <si>
    <t>SDL TAMILNADU 08.68% (10/10/2028)</t>
  </si>
  <si>
    <t>IN3120170128</t>
  </si>
  <si>
    <t>SDL TAMILNADU 8.28% (21/02/2028)</t>
  </si>
  <si>
    <t>IN1920180115</t>
  </si>
  <si>
    <t>SDL KARNATAKA 08.08% (26/12/2028)</t>
  </si>
  <si>
    <t>IN1920140036</t>
  </si>
  <si>
    <t>SDL KARNATAKA 8.97% (23/07/2024)</t>
  </si>
  <si>
    <t>IN1520140014</t>
  </si>
  <si>
    <t>SDL GUJARAT  9.01% (25/06/2024)</t>
  </si>
  <si>
    <t>IN3120140139</t>
  </si>
  <si>
    <t>SDL TAMILNADU 8.72% (29/10/2024)</t>
  </si>
  <si>
    <t>IN2220140098</t>
  </si>
  <si>
    <t>SDL MAHARASHTRA 8.98% (27/08/2024)</t>
  </si>
  <si>
    <t>IN3120140188</t>
  </si>
  <si>
    <t>SDL TAMILNADU  8.13% (14/01/2025)</t>
  </si>
  <si>
    <t>IN2920180030</t>
  </si>
  <si>
    <t>SDL RAJASTHAN  08.16% (09/05/2028)</t>
  </si>
  <si>
    <t>IN2220230014</t>
  </si>
  <si>
    <t>SGS MAHARASHTRA 7.36% (12/04/2028)</t>
  </si>
  <si>
    <t>IN2220140072</t>
  </si>
  <si>
    <t>SDL MAHARASHTRA 8.94% (23/07/2024)</t>
  </si>
  <si>
    <t>IN1020200144</t>
  </si>
  <si>
    <t>SDL ANDHRA PRADESH 6.55% (27/05/2028)</t>
  </si>
  <si>
    <t>IN0020140045</t>
  </si>
  <si>
    <t>GOI - 8.40% (28/07/2024)</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</si>
  <si>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</si>
  <si>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</si>
  <si>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</si>
  <si>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</si>
  <si>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</si>
  <si>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has 1 Segregrated Portfolio )</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</si>
  <si>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</si>
  <si>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</si>
  <si>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</si>
  <si>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</si>
  <si>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</si>
  <si>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</si>
  <si>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</si>
  <si>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</si>
  <si>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</si>
  <si>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</si>
  <si>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</si>
  <si>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</si>
  <si>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</si>
  <si>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</si>
  <si>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</si>
  <si>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</si>
  <si>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</si>
  <si>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</si>
  <si>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</si>
  <si>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</si>
  <si>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</si>
  <si>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</si>
  <si>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</si>
  <si>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t>
  </si>
  <si>
    <t>3.57 years</t>
  </si>
  <si>
    <t>2.91 years</t>
  </si>
  <si>
    <t>AVERAGE MATURITY : 3.57 YEARS</t>
  </si>
  <si>
    <t>NAV AS ON 31-OCT-23: RS.24.4461 (DIRECT - PERIODIC IDCW)</t>
  </si>
  <si>
    <t>NAV AS ON 31-OCT-23: RS.22.3735 (REGULAR - PERIODIC IDCW)</t>
  </si>
  <si>
    <t>NAV AS ON 31-OCT-23: RS.46.0764 (DIRECT - GROWTH)</t>
  </si>
  <si>
    <t>NAV AS ON 31-OCT-23: RS.20.9241 (DIRECT - MONTHLY IDCW)</t>
  </si>
  <si>
    <t>NAV AS ON 31-OCT-23: RS.42.2283 (REGULAR - GROWTH)</t>
  </si>
  <si>
    <t>NAV AS ON 31-OCT-23: RS.19.0683 (REGULAR - MONTHLY IDCW)</t>
  </si>
  <si>
    <t>NAV AS ON 30-APR-24: RS.25.4045 (DIRECT - PERIODIC IDCW)</t>
  </si>
  <si>
    <t>NAV AS ON 30-APR-24: RS.23.1522 (REGULAR - PERIODIC IDCW)</t>
  </si>
  <si>
    <t>NAV AS ON 30-APR-24: RS.47.8828 (DIRECT - GROWTH)</t>
  </si>
  <si>
    <t>NAV AS ON 30-APR-24: RS.21.7447 (DIRECT - MONTHLY IDCW)</t>
  </si>
  <si>
    <t>NAV AS ON 30-APR-24: RS.43.6981 (REGULAR - GROWTH)</t>
  </si>
  <si>
    <t>NAV AS ON 30-APR-24: RS.19.7321 (REGULAR - MONTHLY IDCW)</t>
  </si>
  <si>
    <t>INE906B07GP0</t>
  </si>
  <si>
    <t>** 08.27 % NATIONAL HIGHWAYS AUTHORITY OF INDIA - 28/03/2029</t>
  </si>
  <si>
    <t>INE756I07ED5</t>
  </si>
  <si>
    <t>** 06.30 % HDB FINANCIAL SERVICES LTD - 17/03/2025</t>
  </si>
  <si>
    <t>INE020B08AC9</t>
  </si>
  <si>
    <t>** 07.54 % REC LTD - 30/12/2026</t>
  </si>
  <si>
    <t>INE040A08989</t>
  </si>
  <si>
    <t>** 07.35 % HDFC BANK LTD - 10/02/2025</t>
  </si>
  <si>
    <t>INE935V07012</t>
  </si>
  <si>
    <t>** 06.49 % VECTOR GREEN PRAYAGRAJ SOLAR PVT LTD - 01/07/2024</t>
  </si>
  <si>
    <t>INE556F08JZ5</t>
  </si>
  <si>
    <t>** 07.15 % SMALL INDUST DEVLOP BANK  OF INDIA - 21/07/2025</t>
  </si>
  <si>
    <t>INE261F08DF7</t>
  </si>
  <si>
    <t>** 05.27 % NABARD - 23/07/2024</t>
  </si>
  <si>
    <t>INE020B08EA5</t>
  </si>
  <si>
    <t>** 07.55 % REC LTD - 31/03/2028</t>
  </si>
  <si>
    <t>** 07.72 % LIC HOUSING FINANCE LTD - 12/02/2026</t>
  </si>
  <si>
    <t>INE134E08MX3</t>
  </si>
  <si>
    <t>** 07.60 % POWER FINANCE CORPORATION - 13/04/2029</t>
  </si>
  <si>
    <t>** 07.97 % KOTAK MAHINDRA INVESTMENTS LTD - 05/05/2025</t>
  </si>
  <si>
    <t>INE040A08948</t>
  </si>
  <si>
    <t>** 07.79 % HDFC BANK LTD - 04/03/2025</t>
  </si>
  <si>
    <t>INE020B08EW9</t>
  </si>
  <si>
    <t>** 07.71 % REC LTD - 26/02/2027</t>
  </si>
  <si>
    <t>INE261F08EF5</t>
  </si>
  <si>
    <t>** 07.80 % NABARD - 15/03/2027</t>
  </si>
  <si>
    <t>INE306N07NL3</t>
  </si>
  <si>
    <t>** 08.30 % TATA CAPITAL LTD - 13/03/2026</t>
  </si>
  <si>
    <t>INE020B08ES7</t>
  </si>
  <si>
    <t>** 07.80 % REC LTD - 30/05/2026</t>
  </si>
  <si>
    <t>INE115A07ML7</t>
  </si>
  <si>
    <t>** 07.40 % LIC HOUSING FINANCE LTD - 06/09/2024</t>
  </si>
  <si>
    <t>INE660A07RH9</t>
  </si>
  <si>
    <t>** 07.40 % SUNDARAM FIN LTD - 26/08/2025</t>
  </si>
  <si>
    <t>INE261F08DX0</t>
  </si>
  <si>
    <t>** 07.58 % NABARD - 31/07/2026</t>
  </si>
  <si>
    <t>** 07.61 % LIC HOUSING FINANCE LTD - 30/07/2025</t>
  </si>
  <si>
    <t>INE514E08GB4</t>
  </si>
  <si>
    <t>** 07.45 % EXIM - 12/04/2028</t>
  </si>
  <si>
    <t>INE134E08MT1</t>
  </si>
  <si>
    <t>** 07.64 % POWER FINANCE CORPORATION - 25/08/2026</t>
  </si>
  <si>
    <t>INE115A07QO2</t>
  </si>
  <si>
    <t>** 07.84 % LIC HOUSING FINANCE LTD - 11/05/2027</t>
  </si>
  <si>
    <t>INE377Y07318</t>
  </si>
  <si>
    <t>** 07.42 % BAJAJ HOUSING FINANCE LTD - 12/07/2024</t>
  </si>
  <si>
    <t>INE053F08338</t>
  </si>
  <si>
    <t>** 07.68 % INDIAN RAILWAYS FINANCE CORPORATION LTD - 24/11/2026</t>
  </si>
  <si>
    <t>** 06.40 % JAMNAGAR UTILITIES &amp; POWER PVT. LTD - 29/09/2026</t>
  </si>
  <si>
    <t>INE261F08DW2</t>
  </si>
  <si>
    <t>** 07.57 % NABARD - 19/03/2026</t>
  </si>
  <si>
    <t>** 07.90 % BAJAJ FINANCE LTD - 17/11/2025</t>
  </si>
  <si>
    <t>IN3120180192</t>
  </si>
  <si>
    <t>SDL TAMILNADU 8.18% (19/12/2028)</t>
  </si>
  <si>
    <t>IN0020210244</t>
  </si>
  <si>
    <t>GOI - 6.54% (17/01/2032)</t>
  </si>
  <si>
    <t>IN0020200070</t>
  </si>
  <si>
    <t>GOI - 5.79% (11/05/2030)</t>
  </si>
  <si>
    <t>IN3120230484</t>
  </si>
  <si>
    <t>SGS TAMILNADU 7.44% (20/03/2034)</t>
  </si>
  <si>
    <t>IN1520160186</t>
  </si>
  <si>
    <t>SDL GUJARAT  7.19% (25/01/2027)</t>
  </si>
  <si>
    <t>IN0020220011</t>
  </si>
  <si>
    <t>GOI - 7.10% (18/04/2029)</t>
  </si>
  <si>
    <t>IN0020230010</t>
  </si>
  <si>
    <t>GOI - 7.06% (10/04/2028)</t>
  </si>
  <si>
    <t>IN0020240019</t>
  </si>
  <si>
    <t>GOI - 7.10% (08/04/2034)</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</si>
  <si>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</si>
  <si>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</si>
  <si>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</si>
  <si>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</si>
  <si>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</si>
  <si>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</si>
  <si>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</si>
  <si>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</si>
  <si>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had 1 segregated portfolio which was created under Tata Corporate Bond Fund )</t>
  </si>
  <si>
    <t>4.38 Years</t>
  </si>
  <si>
    <t>2.74 Years</t>
  </si>
  <si>
    <t>AVERAGE MATURITY : 4.38 YEARS</t>
  </si>
  <si>
    <t>NAV AS ON 31-OCT-23: RS.30.7329 (DIRECT - GROWTH)</t>
  </si>
  <si>
    <t>NAV AS ON 31-OCT-23: RS.26.7804 (REGULAR - GROWTH)</t>
  </si>
  <si>
    <t>NAV AS ON 30-APR-24: RS.33.3679 (DIRECT - GROWTH)</t>
  </si>
  <si>
    <t>NAV AS ON 30-APR-24: RS.28.9117 (REGULAR - GROWTH)</t>
  </si>
  <si>
    <t>** 08.60 % BHARTI TELECOM LTD - 12/12/2025</t>
  </si>
  <si>
    <t>** 05.70 % BAJAJ HOUSING FINANCE LTD - 10/06/2024</t>
  </si>
  <si>
    <t>IN2220140155</t>
  </si>
  <si>
    <t>SDL MAHARASHTRA 8.44% (26/11/2024)</t>
  </si>
  <si>
    <t>IN0020120047</t>
  </si>
  <si>
    <t>GOI -  8.20% (24/09/2025)</t>
  </si>
  <si>
    <t>IN0020060078</t>
  </si>
  <si>
    <t>GOI 8.24% 15/02/2027</t>
  </si>
  <si>
    <t>MARUTI SUZUKI INDIA LTD</t>
  </si>
  <si>
    <t>AMBER ENTERPRISES INDIA LTD</t>
  </si>
  <si>
    <t>CAMPUS ACTIVEWEAR LTD</t>
  </si>
  <si>
    <t>SUNTECK REALTY LTD</t>
  </si>
  <si>
    <t>SWAN ENERGY LTD</t>
  </si>
  <si>
    <t>PRAVEG LTD</t>
  </si>
  <si>
    <t>UTI ASSET MANAGEMENT COMPANY LTD</t>
  </si>
  <si>
    <t>JINDAL STEEL &amp; POWER LTD</t>
  </si>
  <si>
    <t>PRICOL LTD</t>
  </si>
  <si>
    <t>MAHANAGAR GAS LTD</t>
  </si>
  <si>
    <t>VOLTAMP TRANSFORMERS LTD</t>
  </si>
  <si>
    <t>KIRLOSKAR PNEUMATIC COMPANY LTD</t>
  </si>
  <si>
    <t>UNITED SPIRITS LTD</t>
  </si>
  <si>
    <t>NTPC LTD</t>
  </si>
  <si>
    <t>PIDILITE INDUSTRIES  LTD</t>
  </si>
  <si>
    <t>CYIENT LTD</t>
  </si>
  <si>
    <t>MUTHOOT FINANCE LTD</t>
  </si>
  <si>
    <t>PETRONET LNG LTD</t>
  </si>
  <si>
    <t>BANDHAN BANK LTD</t>
  </si>
  <si>
    <t>DIXON TECHNOLOGIES (INDIA) LTD</t>
  </si>
  <si>
    <t>SAREGAMA INDIA LTD</t>
  </si>
  <si>
    <t>TITAN COMPANY LTD</t>
  </si>
  <si>
    <t>AVENUE SUPERMARTS LTD</t>
  </si>
  <si>
    <t>BHARAT ELECTRONICS LTD</t>
  </si>
  <si>
    <t>OIL INDIA LTD</t>
  </si>
  <si>
    <t>NESTLE INDIA LTD</t>
  </si>
  <si>
    <t>TATA CONSUMER PRODUCTS LTD</t>
  </si>
  <si>
    <t>BOSCH LTD</t>
  </si>
  <si>
    <t>PB FINTECH LTD</t>
  </si>
  <si>
    <t>POLYCAB INDIA LTD</t>
  </si>
  <si>
    <t>EXIDE INDUSTRIES LTD</t>
  </si>
  <si>
    <t>METRO BRANDS LTD</t>
  </si>
  <si>
    <t>INDIAN OIL CORPORATION LTD</t>
  </si>
  <si>
    <t>ACC LTD</t>
  </si>
  <si>
    <t>AUROBINDO PHARMA LTD</t>
  </si>
  <si>
    <t>ADANI PORTS AND SPECIAL ECONOMIC ZONE LTD</t>
  </si>
  <si>
    <t>DOMS INDUSTRIES LTD</t>
  </si>
  <si>
    <t>KARUR VYSYA BANK LTD</t>
  </si>
  <si>
    <t>3M INDIA LTD</t>
  </si>
  <si>
    <t>RADICO KHAITAN LTD</t>
  </si>
  <si>
    <t>ZOMATO LTD</t>
  </si>
  <si>
    <t>JUPITER WAGONS LTD</t>
  </si>
  <si>
    <t>ICICI BANK LTD</t>
  </si>
  <si>
    <t>SOLAR INDUSTRIES INDIA LTD</t>
  </si>
  <si>
    <t>TATA CONSULTANCY SERVICES LTD</t>
  </si>
  <si>
    <t>APL APOLLO TUBES LTD</t>
  </si>
  <si>
    <t>ITC LTD</t>
  </si>
  <si>
    <t>RELIANCE INDUSTRIES LTD</t>
  </si>
  <si>
    <t>HDFC BANK LTD</t>
  </si>
  <si>
    <t>TRSF-CONSERVATIVE PLAN: • Long Term Capital Appreciation &amp; Current Income. • A debt oriented (between 70%-100%) savings scheme which provides tool for retirement planning to individual investors</t>
  </si>
  <si>
    <t>0.08 Months</t>
  </si>
  <si>
    <t>AVERAGE MATURITY : 0.08 Months</t>
  </si>
  <si>
    <t>NAV AS ON 31-OCT-23: RS.1228.6326 (DIRECT - GROWTH)</t>
  </si>
  <si>
    <t>NAV AS ON 31-OCT-23: RS.1000 (DIRECT - DAILY IDCW)</t>
  </si>
  <si>
    <t>NAV AS ON 31-OCT-23: RS.1222.52 (REGULAR - GROWTH)</t>
  </si>
  <si>
    <t>NAV AS ON 31-OCT-23: RS.1000 (REGULAR - DAILY IDCW)</t>
  </si>
  <si>
    <t>NAV AS ON 30-APR-24: RS.1270.0066 (DIRECT - GROWTH)</t>
  </si>
  <si>
    <t>NAV AS ON 30-APR-24: RS.1000.0006 (DIRECT - DAILY IDCW)</t>
  </si>
  <si>
    <t>NAV AS ON 30-APR-24: RS.1262.9246 (REGULAR - GROWTH)</t>
  </si>
  <si>
    <t>NAV AS ON 30-APR-24: RS.1000.0006 (REGULAR - DAILY IDCW)</t>
  </si>
  <si>
    <t>$$ - Pursuant to SEBI circular no. SEBI/HO/IMD/DF2/CIR/P/2021/683 dated December 10, 2021, these securities are kept as margin and collateral for certain transactions.</t>
  </si>
  <si>
    <t>C) REPO</t>
  </si>
  <si>
    <t>IN002023X492</t>
  </si>
  <si>
    <t>** TREASURY BILL 91 DAYS (23/05/2024) $$</t>
  </si>
  <si>
    <t>IN002023X476</t>
  </si>
  <si>
    <t>** TREASURY BILL 91 DAYS (16/05/2024) $$</t>
  </si>
  <si>
    <t>IN002023Y334</t>
  </si>
  <si>
    <t>** TREASURY BILL 182 DAYS (09/05/2024) $$</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</si>
  <si>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</si>
  <si>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</si>
  <si>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</si>
  <si>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</si>
  <si>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</si>
  <si>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3.44 years</t>
  </si>
  <si>
    <t>3.03 Years</t>
  </si>
  <si>
    <t>AVERAGE MATURITY : 3.44 YEARS</t>
  </si>
  <si>
    <t>NAV AS ON 31-OCT-23: RS.10.822 (DIRECT - GROWTH)</t>
  </si>
  <si>
    <t>NAV AS ON 31-OCT-23: RS.10.822 (DIRECT - IDCW)</t>
  </si>
  <si>
    <t>NAV AS ON 31-OCT-23: RS.10.7692 (REGULAR - GROWTH)</t>
  </si>
  <si>
    <t>NAV AS ON 31-OCT-23: RS.10.7692 (REGULAR - IDCW)</t>
  </si>
  <si>
    <t>NAV AS ON 30-APR-24: RS.11.2788 (DIRECT - GROWTH)</t>
  </si>
  <si>
    <t>NAV AS ON 30-APR-24: RS.11.2788 (DIRECT - IDCW)</t>
  </si>
  <si>
    <t>NAV AS ON 30-APR-24: RS.11.2098 (REGULAR - GROWTH)</t>
  </si>
  <si>
    <t>NAV AS ON 30-APR-24: RS.11.2098 (REGULAR - IDCW)</t>
  </si>
  <si>
    <t>INE094A08135</t>
  </si>
  <si>
    <t>** 07.64 % H.P.C.L. - 04/11/2027</t>
  </si>
  <si>
    <t>INE053F07AA7</t>
  </si>
  <si>
    <t>** 07.49 % INDIAN RAILWAYS FINANCE CORPORATION LTD - 28/05/2027</t>
  </si>
  <si>
    <t>INE053F07AC3</t>
  </si>
  <si>
    <t>** 07.33 % INDIAN RAILWAYS FINANCE CORPORATION LTD - 27/08/2027</t>
  </si>
  <si>
    <t>INE242A08544</t>
  </si>
  <si>
    <t>** 07.44 % INDIAN OIL CORP LTD - 25/11/2027</t>
  </si>
  <si>
    <t>INE752E07OF7</t>
  </si>
  <si>
    <t>** 07.30 % POWER GRID CORPORATION OF INDIA LTD - 19/06/2027</t>
  </si>
  <si>
    <t>INE134E08JG4</t>
  </si>
  <si>
    <t>** 07.65 % POWER FINANCE CORPORATION - 22/11/2027</t>
  </si>
  <si>
    <t>INE020B08AH8</t>
  </si>
  <si>
    <t>** 07.95 % REC LTD - 12/03/2027</t>
  </si>
  <si>
    <t>INE053F07983</t>
  </si>
  <si>
    <t>** 07.83 % INDIAN RAILWAYS FINANCE CORPORATION LTD - 19/03/2027</t>
  </si>
  <si>
    <t>INE053F07AD1</t>
  </si>
  <si>
    <t>** 07.54 % INDIAN RAILWAYS FINANCE CORPORATION LTD - 31/10/2027</t>
  </si>
  <si>
    <t>INE752E07OG5</t>
  </si>
  <si>
    <t>** 07.20 % POWER GRID CORPORATION OF INDIA LTD - 09/08/2027</t>
  </si>
  <si>
    <t>INE053F07AB5</t>
  </si>
  <si>
    <t>** 07.27 % INDIAN RAILWAYS FINANCE CORPORATION LTD - 15/06/2027</t>
  </si>
  <si>
    <t>INE020B08AQ9</t>
  </si>
  <si>
    <t>** 07.70 % REC LTD - 10/12/2027</t>
  </si>
  <si>
    <t>IN1520170144</t>
  </si>
  <si>
    <t>SDL GUJARAT  7.69% (20/12/2027)</t>
  </si>
  <si>
    <t>IN1920170124</t>
  </si>
  <si>
    <t>SDL KARNATAKA 7.69% (20/12/2027)</t>
  </si>
  <si>
    <t>IN3320170118</t>
  </si>
  <si>
    <t>SDL UTTAR PRADESH 7.56% (11/10/2027)</t>
  </si>
  <si>
    <t>IN1920170041</t>
  </si>
  <si>
    <t>SDL KARNATAKA 7.55% (25/10/2027)</t>
  </si>
  <si>
    <t>IN1920170108</t>
  </si>
  <si>
    <t>SDL KARNATAKA 7.65% (06/12/2027)</t>
  </si>
  <si>
    <t>IN1920170066</t>
  </si>
  <si>
    <t>SDL KARNATAKA 7.64% (08/11/2027)</t>
  </si>
  <si>
    <t>IN2920170106</t>
  </si>
  <si>
    <t>SDL RAJASTHAN 7.65% (29/11/2027)</t>
  </si>
  <si>
    <t>IN3420170133</t>
  </si>
  <si>
    <t>SDL WEST BENGAL 7.68% (06/12/2027)</t>
  </si>
  <si>
    <t>IN3120170102</t>
  </si>
  <si>
    <t>SDL TAMILNADU 7.69% (20/12/2027)</t>
  </si>
  <si>
    <t>IN1920170132</t>
  </si>
  <si>
    <t>SDL KARNATAKA 7.82% (27/12/2027)</t>
  </si>
  <si>
    <t>IN2920170098</t>
  </si>
  <si>
    <t>SDL RAJASTHAN 7.64% (01/11/2027)</t>
  </si>
  <si>
    <t>IN2920170122</t>
  </si>
  <si>
    <t>SDL RAJASTHAN 7.86% (27/12/2027)</t>
  </si>
  <si>
    <t>IN1920170074</t>
  </si>
  <si>
    <t>SDL KARNATAKA 7.70% (15/11/2027)</t>
  </si>
  <si>
    <t>IN1520170110</t>
  </si>
  <si>
    <t>SDL GUJARAT  7.62% (01/11/2027)</t>
  </si>
  <si>
    <t>IN3320170126</t>
  </si>
  <si>
    <t>SDL UTTAR PRADESH 7.59% (25/10/2027)</t>
  </si>
  <si>
    <t>IN3320170142</t>
  </si>
  <si>
    <t>SDL UTTAR PRADESH 7.67% (29/11/2027)</t>
  </si>
  <si>
    <t>IN3420170158</t>
  </si>
  <si>
    <t>SDL WEST BENGAL 7.72% (20/12/2027)</t>
  </si>
  <si>
    <t>IN1520190126</t>
  </si>
  <si>
    <t>SDL GUJARAT  7.19% (23/10/2027)</t>
  </si>
  <si>
    <t>IN3120180119</t>
  </si>
  <si>
    <t>SDL TAMILNADU 8.61% (03/09/2027)</t>
  </si>
  <si>
    <t>IN1920170116</t>
  </si>
  <si>
    <t>SDL KARNATAKA 7.76% (13/12/2027)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</si>
  <si>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</si>
  <si>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</si>
  <si>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</si>
  <si>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</si>
  <si>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</si>
  <si>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</si>
  <si>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</si>
  <si>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</si>
  <si>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</si>
  <si>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</si>
  <si>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</si>
  <si>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5.02 years</t>
  </si>
  <si>
    <t>4.25 years</t>
  </si>
  <si>
    <t>AVERAGE MATURITY : 5.02 YEARS</t>
  </si>
  <si>
    <t>NAV AS ON 31-OCT-23: RS.10.5133 (DIRECT - GROWTH)</t>
  </si>
  <si>
    <t>NAV AS ON 31-OCT-23: RS.10.5133 (DIRECT - IDCW)</t>
  </si>
  <si>
    <t>NAV AS ON 31-OCT-23: RS.10.4792 (REGULAR - GROWTH)</t>
  </si>
  <si>
    <t>NAV AS ON 31-OCT-23: RS.10.4792 (REGULAR - IDCW)</t>
  </si>
  <si>
    <t>NAV AS ON 30-APR-24: RS.10.9735 (DIRECT - GROWTH)</t>
  </si>
  <si>
    <t>NAV AS ON 30-APR-24: RS.10.9735 (DIRECT - IDCW)</t>
  </si>
  <si>
    <t>NAV AS ON 30-APR-24: RS.10.9207 (REGULAR - GROWTH)</t>
  </si>
  <si>
    <t>NAV AS ON 30-APR-24: RS.10.9207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</si>
  <si>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</si>
  <si>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</si>
  <si>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2.52 years</t>
  </si>
  <si>
    <t>2.28 years</t>
  </si>
  <si>
    <t>AVERAGE MATURITY : 2.52 YEARS</t>
  </si>
  <si>
    <t>NAV AS ON 31-OCT-23: RS.10.4987 (DIRECT - GROWTH)</t>
  </si>
  <si>
    <t>NAV AS ON 31-OCT-23: RS.10.4987 (DIRECT - IDCW)</t>
  </si>
  <si>
    <t>NAV AS ON 31-OCT-23: RS.10.4653 (REGULAR - GROWTH)</t>
  </si>
  <si>
    <t>NAV AS ON 31-OCT-23: RS.10.4653 (REGULAR - IDCW)</t>
  </si>
  <si>
    <t>NAV AS ON 30-APR-24: RS.10.9245 (DIRECT - GROWTH)</t>
  </si>
  <si>
    <t>NAV AS ON 30-APR-24: RS.10.9245 (DIRECT - IDCW)</t>
  </si>
  <si>
    <t>NAV AS ON 30-APR-24: RS.10.8731 (REGULAR - GROWTH)</t>
  </si>
  <si>
    <t>NAV AS ON 30-APR-24: RS.10.8731 (REGULAR - IDCW)</t>
  </si>
  <si>
    <t>GOI - 6.97% (06/09/2026)</t>
  </si>
  <si>
    <t>GOI - 5.74% (15/11/2026)</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</si>
  <si>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</si>
  <si>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</si>
  <si>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</si>
  <si>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</si>
  <si>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  - INFRASTRUCTURE LEASING &amp; FINANCIAL SERVICES LTD CP (29/10/2018) - Principal due on 29th October 2018 is Rs 5,000.00 Lakhs</t>
  </si>
  <si>
    <t>INE871D14KF1</t>
  </si>
  <si>
    <t>INFRASTRUCTURE LEASING &amp; FINANCIAL SERVICES LTD CP (29/10/2018)</t>
  </si>
  <si>
    <t>Tata Dividend Yield Fund</t>
  </si>
  <si>
    <t>^Note: Includes amount of ~Rs. 2,216.49 Lakhs (at cost) for 22,164.89 units allotted towards Initial Contribution by the scheme (i.e. 25 bps of the schemes AUM as on December 31, 2022), as per SEBI Circular No. SEBI/HO/IMD/PoD2/P/CIR/2023/129 dated July 27, 2023.</t>
  </si>
  <si>
    <t>8.93 Months</t>
  </si>
  <si>
    <t>8.92 Months</t>
  </si>
  <si>
    <t>AVERAGE MATURITY : 8.93 MONTHS</t>
  </si>
  <si>
    <t>NAV AS ON 31-OCT-23: RS.1114.52 (DIRECT - DAILY IDCW)</t>
  </si>
  <si>
    <t>NAV AS ON 31-OCT-23: RS.4226.3983 (DIRECT - GROWTH)</t>
  </si>
  <si>
    <t>NAV AS ON 31-OCT-23: RS.1114.52 (REGULAR - DAILY IDCW)</t>
  </si>
  <si>
    <t>NAV AS ON 31-OCT-23: RS.4166.3283 (REGULAR - GROWTH)</t>
  </si>
  <si>
    <t>NAV AS ON 30-APR-24: RS.1114.52 (DIRECT - DAILY IDCW)</t>
  </si>
  <si>
    <t>NAV AS ON 30-APR-24: RS.4394.3833 (DIRECT - GROWTH)</t>
  </si>
  <si>
    <t>NAV AS ON 30-APR-24: RS.1114.52 (REGULAR - DAILY IDCW)</t>
  </si>
  <si>
    <t>NAV AS ON 30-APR-24: RS.4326.3069 (REGULAR - GROWTH)</t>
  </si>
  <si>
    <t>IN002024Y027</t>
  </si>
  <si>
    <t>** TREASURY BILL 182 DAYS (11/10/2024)</t>
  </si>
  <si>
    <t>INE237A160W3</t>
  </si>
  <si>
    <t>** - KOTAK MAHINDRA BANK - CD - 05/02/2025</t>
  </si>
  <si>
    <t>INE909H14PN3</t>
  </si>
  <si>
    <t>** - TMF HOLDINGS LTD - CP - 05/03/2025</t>
  </si>
  <si>
    <t>INE237A166V2</t>
  </si>
  <si>
    <t>** - KOTAK MAHINDRA BANK - CD - 24/01/2025</t>
  </si>
  <si>
    <t>INE012I14QB7</t>
  </si>
  <si>
    <t>** - JM FINANCIAL SERVICES LTD - CP - 29/01/2025</t>
  </si>
  <si>
    <t>INE144H14GR7</t>
  </si>
  <si>
    <t>** - DEUTSCHE INVESTMENT INDIA PVT LTD - CP - 28/11/2024</t>
  </si>
  <si>
    <t>INE403D14528</t>
  </si>
  <si>
    <t>** - BHARTI TELECOM LTD - CP - 26/02/2025</t>
  </si>
  <si>
    <t>INE237A168W6</t>
  </si>
  <si>
    <t>** - KOTAK MAHINDRA BANK - CD - 21/03/2025</t>
  </si>
  <si>
    <t>INE040A16EU6</t>
  </si>
  <si>
    <t>** - HDFC BANK LTD - CD - 12/03/2025</t>
  </si>
  <si>
    <t>INE160A16OP1</t>
  </si>
  <si>
    <t>** - PUNJAB NATIONAL BANK - CD - 11/03/2025</t>
  </si>
  <si>
    <t>INE261F16819</t>
  </si>
  <si>
    <t>** - NABARD - CD - 26/02/2025</t>
  </si>
  <si>
    <t>INE028A16EX5</t>
  </si>
  <si>
    <t>** - BANK OF BARODA - CD - 20/02/2025</t>
  </si>
  <si>
    <t>INE02FN14218</t>
  </si>
  <si>
    <t>** - IGH HOLDING PVT LTD - CP - 24/12/2024</t>
  </si>
  <si>
    <t>INE704I14IB6</t>
  </si>
  <si>
    <t>** - BARCLAYS INVESTMENTS &amp; LOANS (INDIA) PVT LTD - CP - 24/12/2024</t>
  </si>
  <si>
    <t>INE037E14AP7</t>
  </si>
  <si>
    <t>** - TATA TELESERVICES LTD - CP - 20/11/2024</t>
  </si>
  <si>
    <t>IN002023Z380</t>
  </si>
  <si>
    <t>** TREASURY BILL 364 DAYS (05/12/2024)</t>
  </si>
  <si>
    <t>IN002023Y409</t>
  </si>
  <si>
    <t>** TREASURY BILL 182 DAYS (27/06/2024)</t>
  </si>
  <si>
    <t>INE012I14QA9</t>
  </si>
  <si>
    <t>** - JM FINANCIAL SERVICES LTD - CP - 22/01/2025</t>
  </si>
  <si>
    <t>INE918K14BE7</t>
  </si>
  <si>
    <t>** - NUVAMA WEALTH FINANCE LTD (EARLIER EDELWEISS FINANCE AND INVESTMENTS LTD) - CP - 29/11/2024</t>
  </si>
  <si>
    <t>INE523L14708</t>
  </si>
  <si>
    <t>** - NUVAMA WEALTH AND INVESTMENT LTD - CP - 31/10/2024</t>
  </si>
  <si>
    <t>INE040A16EM3</t>
  </si>
  <si>
    <t>** - HDFC BANK LTD - CD - 03/02/2025</t>
  </si>
  <si>
    <t>INE517B14982</t>
  </si>
  <si>
    <t>** - TATA TELESERVICES (MAHARASHTRA) LTD - CP - 20/11/2024</t>
  </si>
  <si>
    <t>INE171A16LS8</t>
  </si>
  <si>
    <t>** - FEDERAL BANK LTD - CD - 11/03/2025</t>
  </si>
  <si>
    <t>INE144H14GM8</t>
  </si>
  <si>
    <t>** - DEUTSCHE INVESTMENT INDIA PVT LTD - CP - 28/01/2025</t>
  </si>
  <si>
    <t>IN002023Y391</t>
  </si>
  <si>
    <t>** TREASURY BILL 182 DAYS (20/06/2024)</t>
  </si>
  <si>
    <t>INE09OL14EL0</t>
  </si>
  <si>
    <t>** - BIRLA GROUP HOLDINGS PRIVATE LTD - CP - 07/02/2025</t>
  </si>
  <si>
    <t>IN002023Z562</t>
  </si>
  <si>
    <t>** TREASURY BILL 364 DAYS (27/03/2025)</t>
  </si>
  <si>
    <t>INE01WN14AZ4</t>
  </si>
  <si>
    <t>** - MOTILAL OSWAL FINVEST LTD - CP - 11/02/2025</t>
  </si>
  <si>
    <t>INE110O14CF8</t>
  </si>
  <si>
    <t>** - AXIS SECURITIES LTD - CP - 28/02/2025</t>
  </si>
  <si>
    <t>INE037E14AO0</t>
  </si>
  <si>
    <t>** - TATA TELESERVICES LTD - CP - 14/02/2025</t>
  </si>
  <si>
    <t>INE028A16EZ0</t>
  </si>
  <si>
    <t>** - BANK OF BARODA - CD - 25/02/2025</t>
  </si>
  <si>
    <t>IN002023Z489</t>
  </si>
  <si>
    <t>** TREASURY BILL 364 DAYS (13/02/2025)</t>
  </si>
  <si>
    <t>IN002023Y508</t>
  </si>
  <si>
    <t>** TREASURY BILL 182 DAYS (29/08/2024)</t>
  </si>
  <si>
    <t>INE477L14FP9</t>
  </si>
  <si>
    <t>** - IIFL HOME FINANCE LTD - CP - 31/01/2025</t>
  </si>
  <si>
    <t>INE028A16FB8</t>
  </si>
  <si>
    <t>** - BANK OF BARODA - CD - 01/03/2025</t>
  </si>
  <si>
    <t>INE238AD6694</t>
  </si>
  <si>
    <t>** - AXIS BANK LTD - CD - 21/02/2025</t>
  </si>
  <si>
    <t>INE763G14SM2</t>
  </si>
  <si>
    <t>** - ICICI SECURITIES LTD - CP - 29/01/2025</t>
  </si>
  <si>
    <t>INE704I14IL5</t>
  </si>
  <si>
    <t>** - BARCLAYS INVESTMENTS &amp; LOANS (INDIA) PVT LTD - CP - 04/03/2025</t>
  </si>
  <si>
    <t>INE860H142X6</t>
  </si>
  <si>
    <t>** - ADITYA BIRLA FINANCE LTD - CP - 10/03/2025</t>
  </si>
  <si>
    <t>INE040A16EJ9</t>
  </si>
  <si>
    <t>** - HDFC BANK LTD - CD - 27/12/2024</t>
  </si>
  <si>
    <t>INE040A16ER2</t>
  </si>
  <si>
    <t>** - HDFC BANK LTD - CD - 06/03/2025</t>
  </si>
  <si>
    <t>INE692A16HF8</t>
  </si>
  <si>
    <t>** - UNION BANK OF INDIA - CD - 26/03/2025</t>
  </si>
  <si>
    <t>INE556F16AR4</t>
  </si>
  <si>
    <t>** - SMALL INDUST DEVLOP BANK  OF INDIA - CD - 27/02/2025</t>
  </si>
  <si>
    <t>** - ADITYA BIRLA FINANCE LTD - CP - 19/09/2024</t>
  </si>
  <si>
    <t>INE556F16AP8</t>
  </si>
  <si>
    <t>** - SMALL INDUST DEVLOP BANK  OF INDIA - CD - 16/01/2025</t>
  </si>
  <si>
    <t>INE377Y14AR1</t>
  </si>
  <si>
    <t>** - BAJAJ HOUSING FINANCE LTD - CP - 10/01/2025</t>
  </si>
  <si>
    <t>INE237A165W2</t>
  </si>
  <si>
    <t>** - KOTAK MAHINDRA BANK - CD - 05/03/2025</t>
  </si>
  <si>
    <t>INE238AD6645</t>
  </si>
  <si>
    <t>** - AXIS BANK LTD - CD - 30/01/2025</t>
  </si>
  <si>
    <t>IN002023Z463</t>
  </si>
  <si>
    <t>** TREASURY BILL 364 DAYS (30/01/2025)</t>
  </si>
  <si>
    <t>INE261F16835</t>
  </si>
  <si>
    <t>** - NABARD - CD - 07/03/2025</t>
  </si>
  <si>
    <t>INE261F16827</t>
  </si>
  <si>
    <t>** - NABARD - CD - 28/02/2025</t>
  </si>
  <si>
    <t>INE261F16769</t>
  </si>
  <si>
    <t>** - NABARD - CD - 17/01/2025</t>
  </si>
  <si>
    <t>INE238AD6637</t>
  </si>
  <si>
    <t>** - AXIS BANK LTD - CD - 14/01/2025</t>
  </si>
  <si>
    <t>INE608A16QQ2</t>
  </si>
  <si>
    <t>** - PUNJAB &amp; SIND BANK - CD - 18/03/2025</t>
  </si>
  <si>
    <t>INE028A16FL7</t>
  </si>
  <si>
    <t>** - BANK OF BARODA - CD - 10/03/2025</t>
  </si>
  <si>
    <t>** - ICICI SECURITIES LTD - CP - 23/01/2025</t>
  </si>
  <si>
    <t>INE556F16AQ6</t>
  </si>
  <si>
    <t>** - SMALL INDUST DEVLOP BANK  OF INDIA - CD - 07/02/2025</t>
  </si>
  <si>
    <t>INE040A16EN1</t>
  </si>
  <si>
    <t>** - HDFC BANK LTD - CD - 20/02/2025</t>
  </si>
  <si>
    <t>INE160A16OI6</t>
  </si>
  <si>
    <t>** - PUNJAB NATIONAL BANK - CD - 06/02/2025</t>
  </si>
  <si>
    <t>INE115A14EX5</t>
  </si>
  <si>
    <t>** - LIC HOUSING FINANCE LTD - CP - 21/03/2025</t>
  </si>
  <si>
    <t>INE115A14EV9</t>
  </si>
  <si>
    <t>** - LIC HOUSING FINANCE LTD - CP - 04/03/2025</t>
  </si>
  <si>
    <t>INE160A16OH8</t>
  </si>
  <si>
    <t>** - PUNJAB NATIONAL BANK - CD - 31/01/2025</t>
  </si>
  <si>
    <t>IN2220140049</t>
  </si>
  <si>
    <t>SDL MAHARASHTRA 8.83% (11/06/2024)</t>
  </si>
  <si>
    <t>IN2220140106</t>
  </si>
  <si>
    <t>SDL MAHARASHTRA 9.01% (10/09/2024)</t>
  </si>
  <si>
    <t>IN2220140056</t>
  </si>
  <si>
    <t>SDL MAHARASHTRA 8.99% (25/06/2024)</t>
  </si>
  <si>
    <t>IN2220140189</t>
  </si>
  <si>
    <t>SDL MAHARASHTRA 8.13% (14/01/2025)</t>
  </si>
  <si>
    <t>IN1520140071</t>
  </si>
  <si>
    <t>SDL GUJARAT  8.14% (14/01/2025)</t>
  </si>
  <si>
    <t>•Investment in Money Market Instruments.</t>
  </si>
  <si>
    <t>(An open ended debt scheme investing in money market instruments. A Relatively Low Interest Rate Risk and Moderate Credit Risk.)</t>
  </si>
  <si>
    <t>Tata Money Market Fund</t>
  </si>
  <si>
    <t>6.18 Years</t>
  </si>
  <si>
    <t>4.48 Years</t>
  </si>
  <si>
    <t>AVERAGE MATURITY : 6.18 YEARS</t>
  </si>
  <si>
    <t>NAV AS ON 31-OCT-23: RS.67.7461 (REGULAR - GROWTH)</t>
  </si>
  <si>
    <t>NAV AS ON 31-OCT-23: RS.74.4209 (DIRECT - GROWTH)</t>
  </si>
  <si>
    <t>NAV AS ON 31-OCT-23: RS.20.9528 (DIRECT - IDCW)</t>
  </si>
  <si>
    <t>NAV AS ON 31-OCT-23: RS.30.8978 (RP280225 - GROWTH)</t>
  </si>
  <si>
    <t>NAV AS ON 31-OCT-23: RS.30.8474 (RP280225 - IDCW)</t>
  </si>
  <si>
    <t>NAV AS ON 31-OCT-23: RS.18.778 (REGULAR - IDCW)</t>
  </si>
  <si>
    <t>NAV AS ON 30-APR-24: RS.71.0408 (REGULAR - GROWTH)</t>
  </si>
  <si>
    <t>NAV AS ON 30-APR-24: RS.78.494 (DIRECT - GROWTH)</t>
  </si>
  <si>
    <t>NAV AS ON 30-APR-24: RS.22.1007 (DIRECT - IDCW)</t>
  </si>
  <si>
    <t>NAV AS ON 30-APR-24: RS.32.4014 (RP280225 - GROWTH)</t>
  </si>
  <si>
    <t>NAV AS ON 30-APR-24: RS.32.3486 (RP280225 - IDCW)</t>
  </si>
  <si>
    <t>NAV AS ON 30-APR-24: RS.19.692 (REGULAR - IDCW)</t>
  </si>
  <si>
    <t>** TREASURY BILL 182 DAYS (09/05/2024)</t>
  </si>
  <si>
    <t>IN2920230520</t>
  </si>
  <si>
    <t>SGS RAJASTHAN  7.48% (20/03/2037)</t>
  </si>
  <si>
    <t>IN3320230318</t>
  </si>
  <si>
    <t>SGS UTTAR PRADESH 7.48% (20/03/2036)</t>
  </si>
  <si>
    <t>IN3120240038</t>
  </si>
  <si>
    <t>SGS TAMILNADU 7.49% (24/04/2034)</t>
  </si>
  <si>
    <t>IN2220230337</t>
  </si>
  <si>
    <t>SGS MAHARASHTRA 7.45% (22/03/2038)</t>
  </si>
  <si>
    <t>IN0020230101</t>
  </si>
  <si>
    <t>GOI - 7.37% (23/10/2028)</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</si>
  <si>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</si>
  <si>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</si>
  <si>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</si>
  <si>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</si>
  <si>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FIXED</t>
  </si>
  <si>
    <t>Short</t>
  </si>
  <si>
    <t>LIC HOUSING FINANCE LTD (TR-409) 6.01% NCD (19/05/2026)</t>
  </si>
  <si>
    <t>Floating</t>
  </si>
  <si>
    <t>Long</t>
  </si>
  <si>
    <t>HDB FINANCIAL SERVICES LTD (SR-2025 / 195 SERIES 2021 A/1(FX)/175  ISSUE 1 ) 6.00% NCD (19/06/2025)</t>
  </si>
  <si>
    <t>SMALL INDUSTRIES DEVELOPMENT BANK OF INDIA (SR-VII - FY 2022-23) 7.47% NCD (25/11/2025)</t>
  </si>
  <si>
    <t>NATIONAL BANK FOR AGRICULTURE AND RURAL DEVELOPMENT  7.50% NCD (SR-23F) (17/12/2025)</t>
  </si>
  <si>
    <t>SDL KARNATAKA 5.75% (10/06/2025)</t>
  </si>
  <si>
    <t>^Note: Includes amount of ~Rs. 69.61 lakhs (at cost) for 696.07 units allotted towards Initial Contribution by the scheme (i.e. 25 bps of the schemes AUM as on December 31, 2022), as per SEBI Circular No. SEBI/HO/IMD/PoD2/P/CIR/2023/129 dated July 27, 2023.</t>
  </si>
  <si>
    <t>2.04 years</t>
  </si>
  <si>
    <t>1.51 years</t>
  </si>
  <si>
    <t>AVERAGE MATURITY : 2.04 YEARS</t>
  </si>
  <si>
    <t>NAV AS ON 31-OCT-23: RS.11.348 (DIRECT - GROWTH)</t>
  </si>
  <si>
    <t>NAV AS ON 31-OCT-23: RS.11.348 (DIRECT - PERIODIC IDCW)</t>
  </si>
  <si>
    <t>NAV AS ON 31-OCT-23: RS.11.348 (DIRECT - QUARTERLY IDCW)</t>
  </si>
  <si>
    <t>NAV AS ON 31-OCT-23: RS.11.348 (DIRECT - MONTHLY IDCW)</t>
  </si>
  <si>
    <t>NAV AS ON 31-OCT-23: RS.11.2338 (REGULAR - GROWTH)</t>
  </si>
  <si>
    <t>NAV AS ON 31-OCT-23: RS.11.2338 (REGULAR - PERIODIC IDCW)</t>
  </si>
  <si>
    <t>NAV AS ON 31-OCT-23: RS.11.2338 (REGULAR - QUARTERLY IDCW)</t>
  </si>
  <si>
    <t>NAV AS ON 31-OCT-23: RS.11.2338 (REGULAR - MONTHLY IDCW)</t>
  </si>
  <si>
    <t>NAV AS ON 30-APR-24: RS.11.76 (DIRECT - GROWTH)</t>
  </si>
  <si>
    <t>NAV AS ON 30-APR-24: RS.11.76 (DIRECT - PERIODIC IDCW)</t>
  </si>
  <si>
    <t>NAV AS ON 30-APR-24: RS.11.76 (DIRECT - QUARTERLY IDCW)</t>
  </si>
  <si>
    <t>NAV AS ON 30-APR-24: RS.11.76 (DIRECT - MONTHLY IDCW)</t>
  </si>
  <si>
    <t>NAV AS ON 30-APR-24: RS.11.617 (REGULAR - GROWTH)</t>
  </si>
  <si>
    <t>NAV AS ON 30-APR-24: RS.11.617 (REGULAR - PERIODIC IDCW)</t>
  </si>
  <si>
    <t>NAV AS ON 30-APR-24: RS.11.617 (REGULAR - QUARTERLY IDCW)</t>
  </si>
  <si>
    <t>NAV AS ON 30-APR-24: RS.11.617 (REGULAR - MONTHLY IDCW)</t>
  </si>
  <si>
    <t>#with Interest Rate Swap Positions</t>
  </si>
  <si>
    <t>INE134E08LK2</t>
  </si>
  <si>
    <t>** 06.09 % POWER FINANCE CORPORATION - 27/08/2026</t>
  </si>
  <si>
    <t>INE115A07PF2</t>
  </si>
  <si>
    <t>** 06.01 % LIC HOUSING FINANCE LTD - 19/05/2026</t>
  </si>
  <si>
    <t>INE756I07EB9</t>
  </si>
  <si>
    <t>** 06.00 % HDB FINANCIAL SERVICES LTD - 19/06/2025</t>
  </si>
  <si>
    <t>INE957N07625</t>
  </si>
  <si>
    <t>** HERO FINCORP LTD - 19/07/2024 - FRB</t>
  </si>
  <si>
    <t>IN2220150196</t>
  </si>
  <si>
    <t>SDL MAHARASHTRA 8.67% (24/02/2026)</t>
  </si>
  <si>
    <t>IN1920200061</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</si>
  <si>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</si>
  <si>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</si>
  <si>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</si>
  <si>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</si>
  <si>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1.85 years</t>
  </si>
  <si>
    <t>1.76 years</t>
  </si>
  <si>
    <t>AVERAGE MATURITY : 1.85 YEARS</t>
  </si>
  <si>
    <t>NAV AS ON 31-OCT-23: RS.10.7668 (DIRECT - GROWTH)</t>
  </si>
  <si>
    <t>NAV AS ON 31-OCT-23: RS.10.7668 (DIRECT - IDCW)</t>
  </si>
  <si>
    <t>NAV AS ON 31-OCT-23: RS.10.7335 (REGULAR - GROWTH)</t>
  </si>
  <si>
    <t>NAV AS ON 31-OCT-23: RS.10.7335 (REGULAR - IDCW)</t>
  </si>
  <si>
    <t>NAV AS ON 30-APR-24: RS.11.1913 (DIRECT - GROWTH)</t>
  </si>
  <si>
    <t>NAV AS ON 30-APR-24: RS.11.1913 (DIRECT - IDCW)</t>
  </si>
  <si>
    <t>NAV AS ON 30-APR-24: RS.11.1429 (REGULAR - GROWTH)</t>
  </si>
  <si>
    <t>NAV AS ON 30-APR-24: RS.11.1429 (REGULAR - IDCW)</t>
  </si>
  <si>
    <t>IN0020230028</t>
  </si>
  <si>
    <t>GOI - 6.99% (17/04/2026)</t>
  </si>
  <si>
    <t>GOI - 5.15% (09/11/2025)</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</si>
  <si>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</si>
  <si>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</si>
  <si>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</si>
  <si>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</si>
  <si>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</si>
  <si>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(The scheme had 1 segregated portfolio which was created under Tata Medium Term Fund ).</t>
  </si>
  <si>
    <t>(Portfolios  of Tata Dynamic Bond Fund, Tata Income Fund and Tata Medium Term Fund have merged with Tata Corporate Bond Fund w.e.f. 24th September 2022)</t>
  </si>
  <si>
    <t>as on 15-04-2024</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</si>
  <si>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</si>
  <si>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t>
  </si>
  <si>
    <t>5.20 years</t>
  </si>
  <si>
    <t>3.87 years</t>
  </si>
  <si>
    <t>AVERAGE MATURITY : 5.20 YEARS</t>
  </si>
  <si>
    <t>NAV AS ON 31-OCT-23: RS.10.9358 (DIRECT - GROWTH)</t>
  </si>
  <si>
    <t>NAV AS ON 31-OCT-23: RS.10.9358 (DIRECT - PERIODIC IDCW)</t>
  </si>
  <si>
    <t>NAV AS ON 31-OCT-23: RS.10.9358 (DIRECT - QUARTERLY IDCW)</t>
  </si>
  <si>
    <t>NAV AS ON 31-OCT-23: RS.10.9358 (DIRECT - MONTHLY IDCW)</t>
  </si>
  <si>
    <t>NAV AS ON 31-OCT-23: RS.10.8086 (REGULAR - GROWTH)</t>
  </si>
  <si>
    <t>NAV AS ON 31-OCT-23: RS.10.8086 (REGULAR - PERIODIC IDCW)</t>
  </si>
  <si>
    <t>NAV AS ON 31-OCT-23: RS.10.8086 (REGULAR - QUARTERLY IDCW)</t>
  </si>
  <si>
    <t>NAV AS ON 31-OCT-23: RS.10.8086 (REGULAR - MONTHLY IDCW)</t>
  </si>
  <si>
    <t>NAV AS ON 30-APR-24: RS.11.3733 (DIRECT - GROWTH)</t>
  </si>
  <si>
    <t>NAV AS ON 30-APR-24: RS.11.3733 (DIRECT - PERIODIC IDCW)</t>
  </si>
  <si>
    <t>NAV AS ON 30-APR-24: RS.11.3733 (DIRECT - QUARTERLY IDCW)</t>
  </si>
  <si>
    <t>NAV AS ON 30-APR-24: RS.11.3733 (DIRECT - MONTHLY IDCW)</t>
  </si>
  <si>
    <t>NAV AS ON 30-APR-24: RS.11.2121 (REGULAR - GROWTH)</t>
  </si>
  <si>
    <t>NAV AS ON 30-APR-24: RS.11.2121 (REGULAR - PERIODIC IDCW)</t>
  </si>
  <si>
    <t>NAV AS ON 30-APR-24: RS.11.2121 (REGULAR - QUARTERLY IDCW)</t>
  </si>
  <si>
    <t>NAV AS ON 30-APR-24: RS.11.2121 (REGULAR - MONTHLY IDCW)</t>
  </si>
  <si>
    <t>** 06.92 % INDIAN RAILWAYS FINANCE CORPORATION LTD - 31/08/2031</t>
  </si>
  <si>
    <t>** 06.75 % SIKKA PORTS AND TERMINALS LTD - 22/04/2026</t>
  </si>
  <si>
    <t>** 09.75 % JAMNAGAR UTILITIES &amp; POWER PVT. LTD - 02/08/2024</t>
  </si>
  <si>
    <t>INE053F07BC1</t>
  </si>
  <si>
    <t>** 08.35 % INDIAN RAILWAYS FINANCE CORPORATION LTD - 13/03/2029</t>
  </si>
  <si>
    <t>INE115A07OR0</t>
  </si>
  <si>
    <t>** 07.97 % LIC HOUSING FINANCE LTD - 28/01/2030</t>
  </si>
  <si>
    <t>** 06.49 % MALWA SOLAR POWER GENERATION PVT LTD - 01/07/2024</t>
  </si>
  <si>
    <t>INE053F07BA5</t>
  </si>
  <si>
    <t>** 08.55 % INDIAN RAILWAYS FINANCE CORPORATION LTD - 21/02/2029</t>
  </si>
  <si>
    <t>** 06.49 % SEPSET CONSTRUCTION LTD - 01/07/2024</t>
  </si>
  <si>
    <t>INE163N08131</t>
  </si>
  <si>
    <t>ICRA-AAA(CE)</t>
  </si>
  <si>
    <t>** 08.00 % ONGC PETRO-ADDITIONS LTD - 11/04/2025</t>
  </si>
  <si>
    <t>INE909H08337</t>
  </si>
  <si>
    <t>** 07.75 % TMF HOLDINGS LTD - 30/12/2120</t>
  </si>
  <si>
    <t>** 06.42 % BHARTI TELECOM LTD - 18/10/2024</t>
  </si>
  <si>
    <t>INE020B08CU7</t>
  </si>
  <si>
    <t>** 07.55 % REC LTD - 11/05/2030</t>
  </si>
  <si>
    <t>INE134E08JX9</t>
  </si>
  <si>
    <t>** 09.10 % POWER FINANCE CORPORATION - 23/03/2029</t>
  </si>
  <si>
    <t>INE0CCU07033</t>
  </si>
  <si>
    <t>** 06.69 % MINDSPACE BUSINESS PARKS REIT - 17/05/2024</t>
  </si>
  <si>
    <t>INE103D08039</t>
  </si>
  <si>
    <t>** 07.72 % BHARAT SANCHAR NIGAM LTD - 22/12/2032</t>
  </si>
  <si>
    <t>INE572E07134</t>
  </si>
  <si>
    <t>** 08.43 % PNB HOUSING FINANCE LTD - 14/03/2025</t>
  </si>
  <si>
    <t>INE414G07HU2</t>
  </si>
  <si>
    <t>** 08.65 % MUTHOOT FINANCE LTD - 15/12/2025</t>
  </si>
  <si>
    <t>INE071G07603</t>
  </si>
  <si>
    <t>** 07.85 % ICICI HOME FINANCE CO.LTD - 12/05/2028</t>
  </si>
  <si>
    <t>** 07.75 % TATA CAPITAL HOUSING FINANCE LTD - 18/05/2027</t>
  </si>
  <si>
    <t>INE040A08641</t>
  </si>
  <si>
    <t>** 07.70 % HDFC BANK LTD - 18/11/2025</t>
  </si>
  <si>
    <t>INE020B08EI8</t>
  </si>
  <si>
    <t>** 07.51 % REC LTD - 31/07/2026</t>
  </si>
  <si>
    <t>INE020B08BV7</t>
  </si>
  <si>
    <t>** 08.10 % REC LTD - 25/06/2024</t>
  </si>
  <si>
    <t>INE0CCU07074</t>
  </si>
  <si>
    <t>** 08.02 % MINDSPACE BUSINESS PARKS REIT - 13/04/2026</t>
  </si>
  <si>
    <t>** 09.25 % SHRIRAM FINANCE LTD - 19/12/2025</t>
  </si>
  <si>
    <t>** 08.15 % GODREJ PROPERTIES LTD - 03/07/2026</t>
  </si>
  <si>
    <t>** 07.69 % LIC HOUSING FINANCE LTD - 06/02/2034</t>
  </si>
  <si>
    <t>INE115A07QI4</t>
  </si>
  <si>
    <t>** 07.71 % LIC HOUSING FINANCE LTD - 09/05/2033</t>
  </si>
  <si>
    <t>INE261F08EG3</t>
  </si>
  <si>
    <t>** 07.68 % NABARD - 30/04/2029</t>
  </si>
  <si>
    <t>** 07.90 % JAMNAGAR UTILITIES &amp; POWER PVT. LTD - 10/08/2028</t>
  </si>
  <si>
    <t>IN0020190040</t>
  </si>
  <si>
    <t>GOI - 7.69% (17/06/2043)</t>
  </si>
  <si>
    <t>IN3320220194</t>
  </si>
  <si>
    <t>SGS UTTAR PRADESH 7.81% (29/03/2034)</t>
  </si>
  <si>
    <t>IN3120180127</t>
  </si>
  <si>
    <t>SDL TAMILNADU 8.72% (19/09/2026)</t>
  </si>
  <si>
    <t>IN0020170042</t>
  </si>
  <si>
    <t xml:space="preserve">GOI - 6.68% (17/09/2031) </t>
  </si>
  <si>
    <t>IN2220230188</t>
  </si>
  <si>
    <t>SGS MAHARASHTRA 7.73% (10/01/2036)</t>
  </si>
  <si>
    <t>IN2220220239</t>
  </si>
  <si>
    <t>SGS MAHARASHTRA 7.72% (23/03/2032)</t>
  </si>
  <si>
    <t>IN3320230037</t>
  </si>
  <si>
    <t>SGS UTTAR PRADESH 7.41% (14/06/2034)</t>
  </si>
  <si>
    <t>IN3320230375</t>
  </si>
  <si>
    <t>SGS UTTAR PRADESH 7.51% (27/03/2038)</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</si>
  <si>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</si>
  <si>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</si>
  <si>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t>
  </si>
  <si>
    <t>Tata Corporate Bond Fund</t>
  </si>
  <si>
    <t>TATA CORPORATE BOND FUND (The scheme had 1 segregated portfolio which was created under Tata Medium Term Fund )</t>
  </si>
  <si>
    <r>
      <rPr>
        <b/>
        <u/>
        <sz val="11"/>
        <rFont val="Calibri"/>
        <family val="2"/>
      </rPr>
      <t xml:space="preserve">^Note: </t>
    </r>
    <r>
      <rPr>
        <sz val="11"/>
        <rFont val="Calibri"/>
        <family val="2"/>
      </rPr>
      <t>Includes amount of ~Rs. 68.62 Lakhs  (at cost) for 686.17 units allotted towards Initial Contribution by the scheme (i.e. 25 bps of the schemes AUM as on December 31, 2022), as per SEBI Circular No. SEBI/HO/IMD/PoD2/P/CIR/2023/129 dated July 27, 2023.</t>
    </r>
  </si>
  <si>
    <t>2.80 years</t>
  </si>
  <si>
    <t>2.32 years</t>
  </si>
  <si>
    <t>AVERAGE MATURITY : 2.80 YEARS</t>
  </si>
  <si>
    <t>NAV AS ON 31-OCT-23: RS.12.8495 (DIRECT - GROWTH)</t>
  </si>
  <si>
    <t>NAV AS ON 31-OCT-23: RS.12.8495 (DIRECT - IDCW)</t>
  </si>
  <si>
    <t>NAV AS ON 31-OCT-23: RS.12.5918 (REGULAR - GROWTH)</t>
  </si>
  <si>
    <t>NAV AS ON 31-OCT-23: RS.12.5918 (REGULAR - IDCW)</t>
  </si>
  <si>
    <t>NAV AS ON 30-APR-24: RS.13.3507 (DIRECT - GROWTH)</t>
  </si>
  <si>
    <t>NAV AS ON 30-APR-24: RS.13.3507 (DIRECT - IDCW)</t>
  </si>
  <si>
    <t>NAV AS ON 30-APR-24: RS.13.0524 (REGULAR - GROWTH)</t>
  </si>
  <si>
    <t>NAV AS ON 30-APR-24: RS.13.0524 (REGULAR - IDCW)</t>
  </si>
  <si>
    <t>INE020B08EL2</t>
  </si>
  <si>
    <t>** 07.44 % REC LTD - 30/04/2026</t>
  </si>
  <si>
    <t>INE556F08KG3</t>
  </si>
  <si>
    <t>** 07.59 % SMALL INDUST DEVLOP BANK  OF INDIA - 10/02/2026</t>
  </si>
  <si>
    <t>INE134E08MC7</t>
  </si>
  <si>
    <t>** 07.77 % POWER FINANCE CORPORATION - 15/07/2026</t>
  </si>
  <si>
    <t>IN3120150120</t>
  </si>
  <si>
    <t>SDL TAMILNADU 8.00% (28/10/2025)</t>
  </si>
  <si>
    <t>IN1920150050</t>
  </si>
  <si>
    <t>SDL KARNATAKA 8.22% (09/12/2025)</t>
  </si>
  <si>
    <t>IN2920150165</t>
  </si>
  <si>
    <t>SDL RAJASTHAN 8.29% (29/07/2025)</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</si>
  <si>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</si>
  <si>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</si>
  <si>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 A Relatively High Interest Rate Risk and Moderate Credit Risk.)</t>
  </si>
  <si>
    <t>Tata Banking &amp; PSU Debt Fund</t>
  </si>
  <si>
    <t>A) COMMODITIES PHYSICAL</t>
  </si>
  <si>
    <t>B) LISTED ON COMMODITY EXCHANGES (Quantity in Lots)</t>
  </si>
  <si>
    <t>Commonodities &amp; Commodities related Total</t>
  </si>
  <si>
    <t xml:space="preserve">^ Hedging positions through Commodity futures (ETCDs) as on </t>
  </si>
  <si>
    <t>Long/(Short)</t>
  </si>
  <si>
    <t>Current Price of the contract  </t>
  </si>
  <si>
    <t>@</t>
  </si>
  <si>
    <t>SILVERFUTMCXMAY2024CFUT</t>
  </si>
  <si>
    <t>SILVER</t>
  </si>
  <si>
    <t>Total exposure due to commodity futures (ETCDs) (Hedging Positions)  as a % age of net assets:</t>
  </si>
  <si>
    <t xml:space="preserve">Other than Hedging positions through Commodity futures (ETCD) as on </t>
  </si>
  <si>
    <t>Long/Short (Lots)</t>
  </si>
  <si>
    <t>GOLDFUTMCXJUN2024CFUT</t>
  </si>
  <si>
    <t xml:space="preserve">Total exposure due to Commodity futures (non hedging positions) as a %age of net assets </t>
  </si>
  <si>
    <t>Total Number of Contracts where Commodities futures (ETCDs) were Bought:</t>
  </si>
  <si>
    <t>No.</t>
  </si>
  <si>
    <t>SILVER MINI (5 KGS) COMMODITYAPR2024CFUT</t>
  </si>
  <si>
    <t>GOLD (1 KG-1000 GMS) COMMODITYJUN2024CFUT</t>
  </si>
  <si>
    <t>Total Number of Contracts where Commodities futures (ETCDs) were Sold:</t>
  </si>
  <si>
    <t>Gross Notional Value of Contracts where Commodities futures (ETCDs) were Bought:</t>
  </si>
  <si>
    <t>Gross Notional Value of Contracts where Commodities futures (ETCDs) were Sold:</t>
  </si>
  <si>
    <t>COPPERMCXJUN2024CFUT</t>
  </si>
  <si>
    <t>COPPERMCXMAY2024CFUT</t>
  </si>
  <si>
    <t>GOLDFUTMCXAUG2024CFUT</t>
  </si>
  <si>
    <t>SILVERFUTMCXJUL2024CFUT</t>
  </si>
  <si>
    <t>ALUMINIUMFMCXMAY2024CFUT</t>
  </si>
  <si>
    <t>CRUDEOILFUMCXMAY2024CFUT</t>
  </si>
  <si>
    <t>ZINCFUTMCXMAY2024CFUT</t>
  </si>
  <si>
    <t>@ Included in Total Margins provided in Table 'Disclosure of Funds parked in short term deposits as Margin Deposit as of 30th April 2024</t>
  </si>
  <si>
    <t>-</t>
  </si>
  <si>
    <t>BANK OF BARODAAPR2024FUT</t>
  </si>
  <si>
    <t>STATE BANK OF INDIAAPR2024FUT</t>
  </si>
  <si>
    <t>OIL &amp; NATURAL GAS CO.APR2024FUT</t>
  </si>
  <si>
    <t>PUNJAB NATIONAL BANKAPR2024FUT</t>
  </si>
  <si>
    <t>CANARA BANKAPR2024FUT</t>
  </si>
  <si>
    <t>OIL &amp; NATURAL GAS CO.MAY2024FUT</t>
  </si>
  <si>
    <t>S&amp;P CNX NIFTYAPR2024FUT</t>
  </si>
  <si>
    <t>SILVER (30 KG) COMMODITYMAY2024CFUT</t>
  </si>
  <si>
    <t>ALUMINIUM (5 MT-5000 GMS) COMMODITYAPR2024CFUT</t>
  </si>
  <si>
    <t>CRUDE OIL (100 BARRELS) COMMODITYMAY2024CFUT</t>
  </si>
  <si>
    <t>ZINC (5 MT-5000 GMS) COMMODITYAPR2024CFUT</t>
  </si>
  <si>
    <t>COPPER (2500 KGS) COMMODITYAPR2024CFUT</t>
  </si>
  <si>
    <t>ZINC (5 MT-5000 GMS) COMMODITYMAY2024CFUT</t>
  </si>
  <si>
    <t>COPPER (2500 KGS) COMMODITYMAY2024CFUT</t>
  </si>
  <si>
    <t>LEAD (5 MT 5000 GMS) COMMODITYMAY2024CFUT</t>
  </si>
  <si>
    <t>SILVER (30 KG) COMMODITYJUL2024CFUT</t>
  </si>
  <si>
    <t>LEAD (5 MT 5000 GMS) COMMODITYAPR2024CFUT</t>
  </si>
  <si>
    <t>ALUMINIUM (5 MT-5000 GMS) COMMODITYMAY2024CFUT</t>
  </si>
  <si>
    <t>NATURAL GAS (1250 mmBtu) COMMODITYAPR2024CFUT</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</si>
  <si>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</si>
  <si>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</si>
  <si>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</si>
  <si>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</si>
  <si>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</si>
  <si>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</si>
  <si>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</si>
  <si>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Nov'23</t>
  </si>
  <si>
    <t>Dec'23</t>
  </si>
  <si>
    <t>Jan'24</t>
  </si>
  <si>
    <t>Feb'24</t>
  </si>
  <si>
    <t>Mar'24</t>
  </si>
  <si>
    <t>Apr'24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</si>
  <si>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</si>
  <si>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</si>
  <si>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</si>
  <si>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</si>
  <si>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</si>
  <si>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</si>
  <si>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</si>
  <si>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</si>
  <si>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</si>
  <si>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</si>
  <si>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</si>
  <si>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</si>
  <si>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</si>
  <si>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</si>
  <si>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</si>
  <si>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Scheme Risk-O-Meter and Scheme Benchmark Risk-O-Meter as of 30th April 2024</t>
  </si>
  <si>
    <t>Serial No.</t>
  </si>
  <si>
    <t>Scheme Name</t>
  </si>
  <si>
    <t>Scheme             Risk- O-Meter</t>
  </si>
  <si>
    <t>Scheme Bench Mark</t>
  </si>
  <si>
    <t>Benchmark     Risk-O-Meter</t>
  </si>
  <si>
    <t>1</t>
  </si>
  <si>
    <t>NIFTY 50 Arbitrage</t>
  </si>
  <si>
    <t>Low</t>
  </si>
  <si>
    <t>CRISIL Hybrid 50+50 - Moderate Index</t>
  </si>
  <si>
    <t>High</t>
  </si>
  <si>
    <t>Nifty Financial Services</t>
  </si>
  <si>
    <t>Very High</t>
  </si>
  <si>
    <t>CRISIL Banking and PSU Debt A-II Index</t>
  </si>
  <si>
    <t>Moderate</t>
  </si>
  <si>
    <t>Nifty 500</t>
  </si>
  <si>
    <t>CRISIL Corporate Bond A-II Index</t>
  </si>
  <si>
    <t>Low to Moderate</t>
  </si>
  <si>
    <t>CRISIL IBX Gilt Index - April 2026</t>
  </si>
  <si>
    <t>Nifty IT</t>
  </si>
  <si>
    <t>NIFTY Equity Savings Index</t>
  </si>
  <si>
    <t>Nifty500 Shariah</t>
  </si>
  <si>
    <t>CRISIL Short Duration Debt A-II Index</t>
  </si>
  <si>
    <t>CRISIL Dynamic Gilt Index (AIII)</t>
  </si>
  <si>
    <t>Domestic Price of Gold</t>
  </si>
  <si>
    <t>NIFTY Housing</t>
  </si>
  <si>
    <t>CRISIL Hybrid 35+65 - Aggressive Index</t>
  </si>
  <si>
    <t>Nifty India Consumption</t>
  </si>
  <si>
    <t>Nifty Pharma</t>
  </si>
  <si>
    <t>S&amp;P 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</si>
  <si>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</si>
  <si>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</si>
  <si>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</si>
  <si>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</si>
  <si>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</si>
  <si>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</si>
  <si>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</si>
  <si>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</si>
  <si>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G-Sec Dec 2026 Index</t>
  </si>
  <si>
    <t>Low To Moderate</t>
  </si>
  <si>
    <t>Nifty G-Sec Dec 2029 Index</t>
  </si>
  <si>
    <t>Nifty India Digital</t>
  </si>
  <si>
    <t>Nifty Midcap150 Momentum 50</t>
  </si>
  <si>
    <t>Nifty Private Bank</t>
  </si>
  <si>
    <t>Nifty SDL Plus AAA PSU Bond Dec 2027 60:40 Index</t>
  </si>
  <si>
    <t>CRISIL Liquid Overnight Index (AI)</t>
  </si>
  <si>
    <t>S&amp;P BSE 200</t>
  </si>
  <si>
    <t>Nifty Commodities</t>
  </si>
  <si>
    <t>CRISIL Short Term Debt Hybrid 75+25 Index</t>
  </si>
  <si>
    <t>Moderately High</t>
  </si>
  <si>
    <t>CRISIL Hybrid 25+75 - Aggressive Index</t>
  </si>
  <si>
    <t>S&amp;P BSE Sensex</t>
  </si>
  <si>
    <t>Domestic Price of silver</t>
  </si>
  <si>
    <t>Nifty Smallcap 250</t>
  </si>
  <si>
    <t>CRISIL Low Duration Debt A-I Index</t>
  </si>
  <si>
    <t>CRISIL Ultra Short Duration Debt A-I Index</t>
  </si>
  <si>
    <t>Tata Fixed Maturity Plan Series 61 Scheme A (91 days)</t>
  </si>
  <si>
    <t>Nifty MidSmall Healthcare</t>
  </si>
  <si>
    <t>NIFTY Auto</t>
  </si>
  <si>
    <t>NIFTY Financial Services</t>
  </si>
  <si>
    <t>Nifty Realty</t>
  </si>
  <si>
    <t>Nifty500 Multicap India Manufacturing 50:30:20</t>
  </si>
  <si>
    <t>Nifty500 Multicap Infrastructure 50:30:20</t>
  </si>
  <si>
    <t>Investment in equity and equity related instruments comprised in Nifty500 Multicap Infrastructure 50:30:20 Index</t>
  </si>
  <si>
    <t>Long Term Capital Appreciation</t>
  </si>
  <si>
    <t>Investment in equity and equity related instruments comprised in Nifty500 Multicap India Manufacturing 50:30:20 Index.</t>
  </si>
  <si>
    <t>Investment in equity and equity related instruments comprised in Nifty Realty Index</t>
  </si>
  <si>
    <t>(An open-ended scheme replicating/tracking Nifty500 Multicap Infrastructure 50:30:20 Index)</t>
  </si>
  <si>
    <t>(An open-ended scheme replicating/tracking Nifty500 Multicap India Manufacturing 50:30:20 Index)</t>
  </si>
  <si>
    <t>(An open-ended scheme replicating / tracking Nifty Realty Index (TRI))</t>
  </si>
  <si>
    <t>An open-ended scheme replicating/tracking Nifty MidSmall Healthcare Index (TRI).</t>
  </si>
  <si>
    <t>Investment in equity and equity related instruments comprised in Nifty MidSmall Healthcare Index</t>
  </si>
  <si>
    <t>An open-ended scheme replicating/tracking Nifty Financial Services Index.</t>
  </si>
  <si>
    <t>Investment in equity and equity related instruments comprised in Nifty Financial Services Index.</t>
  </si>
  <si>
    <t>Investment in equity and equity related instruments comprised in Nifty Auto Index.</t>
  </si>
  <si>
    <t>An open-ended scheme replicating/tracking Nifty Auto Index (TRI).</t>
  </si>
  <si>
    <t>AVERAGE MATURITY : 0.55 YEARS</t>
  </si>
  <si>
    <t>AVERAGE MATURITY : 2.71 YEARS</t>
  </si>
  <si>
    <t>AVERAGE MATURITY : 1.52 YEARS</t>
  </si>
  <si>
    <t>AVERAGE MATURITY : 5.55 YEARS</t>
  </si>
  <si>
    <t>AVERAGE MATURITY : 2.42 YEARS</t>
  </si>
  <si>
    <t>PORTFOLIO TURNOVER RATIO: 0.06 TIMES</t>
  </si>
  <si>
    <t>PORTFOLIO TURNOVER RATIO: 0 TIMES</t>
  </si>
  <si>
    <t>PORTFOLIO TURNOVER RATIO: 0.05 TIMES</t>
  </si>
  <si>
    <t>PORTFOLIO TURNOVER RATIO: 0.15 TIMES</t>
  </si>
  <si>
    <t>PORTFOLIO TURNOVER RATIO: 0.4 TIMES</t>
  </si>
  <si>
    <t>PORTFOLIO TURNOVER RATIO: 0.45 TIMES</t>
  </si>
  <si>
    <t>PORTFOLIO TURNOVER RATIO: 0.37 TIMES</t>
  </si>
  <si>
    <t>PORTFOLIO TURNOVER RATIO: 2.59 TIMES</t>
  </si>
  <si>
    <t>PORTFOLIO TURNOVER RATIO: 1.62 TIMES</t>
  </si>
  <si>
    <t>PORTFOLIO TURNOVER RATIO: 0.34 TIMES</t>
  </si>
  <si>
    <t>PORTFOLIO TURNOVER RATIO: 3.19 TIMES</t>
  </si>
  <si>
    <t>PORTFOLIO TURNOVER RATIO: 0.23 TIMES</t>
  </si>
  <si>
    <t>PORTFOLIO TURNOVER RATIO: 0.47 TIMES</t>
  </si>
  <si>
    <t>PORTFOLIO TURNOVER RATIO: 0.29 TIMES</t>
  </si>
  <si>
    <t>PORTFOLIO TURNOVER RATIO: 3.18 TIMES</t>
  </si>
  <si>
    <t>PORTFOLIO TURNOVER RATIO: 0.22 TIMES</t>
  </si>
  <si>
    <t>PORTFOLIO TURNOVER RATIO: 0.11 TIMES</t>
  </si>
  <si>
    <t>PORTFOLIO TURNOVER RATIO: 11.99 TIMES</t>
  </si>
  <si>
    <t>TRANSINDIA REAL ESTATE LTD</t>
  </si>
  <si>
    <t>BARBEQUE NATION HOSPITALITY LTD</t>
  </si>
  <si>
    <t>** 08.15 % HDFC ERGO GENERAL INSURANCE COMPANY LTD - 26/09/2033</t>
  </si>
  <si>
    <t>INFOSYS LTD</t>
  </si>
  <si>
    <t>AXIS BANK LTD</t>
  </si>
  <si>
    <t>LARSEN &amp; TOUBRO LTD</t>
  </si>
  <si>
    <t>KOTAK MAHINDRA BANK LTD</t>
  </si>
  <si>
    <t>THERMAX LTD</t>
  </si>
  <si>
    <t>MRF LTD</t>
  </si>
  <si>
    <t>GUJARAT PIPAVAV PORT LTD</t>
  </si>
  <si>
    <t>DR REDDYs LABORATORIES LTD</t>
  </si>
  <si>
    <t>ULTRATECH CEMENT LTD</t>
  </si>
  <si>
    <t>LINDE INDIA LTD</t>
  </si>
  <si>
    <t>GREENPLY INDUSTRIES LTD</t>
  </si>
  <si>
    <t>PERSISTENT SYSTEMS LTD</t>
  </si>
  <si>
    <t>GRINDWELL NORTON LTD</t>
  </si>
  <si>
    <t>REPCO HOME FINANCE LTD</t>
  </si>
  <si>
    <t>HINDUSTAN UNILEVER LTD</t>
  </si>
  <si>
    <t>JUPITER LIFE LINE HOSPITALS LTD</t>
  </si>
  <si>
    <t>DEEPAK NITRITE LTD</t>
  </si>
  <si>
    <t>CREDITACCESS GRAMEEN LTD</t>
  </si>
  <si>
    <t>DCB BANK LTD</t>
  </si>
  <si>
    <t>ICICI LOMBARD GENERAL INSURANCE CO. LTD</t>
  </si>
  <si>
    <t>JYOTHY LABS LTD</t>
  </si>
  <si>
    <t>SUN TV NETWORK LTD</t>
  </si>
  <si>
    <t>HDFC LIFE INSURANCE CO. LTD</t>
  </si>
  <si>
    <t>MARICO LTD</t>
  </si>
  <si>
    <t>DIVI LABORATORIES LTD</t>
  </si>
  <si>
    <t>CIE AUTOMOTIVE INDIA LTD</t>
  </si>
  <si>
    <t>SANOFI INDIA LTD</t>
  </si>
  <si>
    <t>WIPRO LTD</t>
  </si>
  <si>
    <t>INDUS TOWERS LTD</t>
  </si>
  <si>
    <t>ARVIND FASHIONS LTD</t>
  </si>
  <si>
    <t>CERA SANITARYWARE LTD</t>
  </si>
  <si>
    <t>MAHINDRA LOGISTICS LTD</t>
  </si>
  <si>
    <t>INDRAPRASTHA GAS LTD</t>
  </si>
  <si>
    <t>VIP INDUSTRIES LTD</t>
  </si>
  <si>
    <t>ADANI POWER LTD</t>
  </si>
  <si>
    <t>JUBILANT FOODWORKS LTD</t>
  </si>
  <si>
    <t>CESC LTD</t>
  </si>
  <si>
    <t xml:space="preserve">QUESS CORP LTD </t>
  </si>
  <si>
    <t>BASF INDIA LTD</t>
  </si>
  <si>
    <t>IDFC LTD</t>
  </si>
  <si>
    <t>ELANTAS BECK INDIA LTD</t>
  </si>
  <si>
    <t>REDINGTON (INDIA) LTD</t>
  </si>
  <si>
    <t>TIME TECHNOPLAST LTD</t>
  </si>
  <si>
    <t>KEYSTONE REALTORS LTD</t>
  </si>
  <si>
    <t>KSB  LTD</t>
  </si>
  <si>
    <t>C.E. INFO SYSTEMS LTD</t>
  </si>
  <si>
    <t>KRSNAA DIAGNOSTICS LTD</t>
  </si>
  <si>
    <t>AGRO TECH FOODS LTD</t>
  </si>
  <si>
    <t>GOKALDAS EXPORTS  LTD</t>
  </si>
  <si>
    <t>SUVEN PHARMACEUTICALS LTD</t>
  </si>
  <si>
    <t>NIPPON LIFE INDIA  ASSET MANAGEMENT LTD</t>
  </si>
  <si>
    <t>ANANT RAJ LTD</t>
  </si>
  <si>
    <t>ALLCARGO GLOBAL LOGISTICS LTD</t>
  </si>
  <si>
    <t>HONDA INDIA POWER PRODUCTS LTD</t>
  </si>
  <si>
    <t>WONDERLA HOLIDAYS LTD</t>
  </si>
  <si>
    <t>HEALTHCARE GLOBAL ENTERPRISES LTD</t>
  </si>
  <si>
    <t>CARBORUNDUM UNIVERSAL LTD</t>
  </si>
  <si>
    <t>SHOPPERS STOP LTD</t>
  </si>
  <si>
    <t>HIKAL LTD</t>
  </si>
  <si>
    <t>FINOLEX CABLES LTD</t>
  </si>
  <si>
    <t>NATCO PHARMA LTD</t>
  </si>
  <si>
    <t>MM FORGINGS LTD</t>
  </si>
  <si>
    <t>RALLIS INDIA LTD</t>
  </si>
  <si>
    <t>GRAPHITE INDIA LTD</t>
  </si>
  <si>
    <t>AKZO NOBEL INDIA LTD</t>
  </si>
  <si>
    <t>ASK AUTOMOTIVE LTD</t>
  </si>
  <si>
    <t>TRANSPORT CORPORATION OF INDIA LTD</t>
  </si>
  <si>
    <t>EVEREADY INDUSTRIES INDIA LTD</t>
  </si>
  <si>
    <t>KIRLOSKAR FERROUS INDUSTRIES LTD</t>
  </si>
  <si>
    <t>RAMCO INDUSTRIES LTD</t>
  </si>
  <si>
    <t>PCBL LTD</t>
  </si>
  <si>
    <t>GANESHA ECOSPHERE LTD</t>
  </si>
  <si>
    <t>AUTOMOTIVE AXLES LTD</t>
  </si>
  <si>
    <t>USHA MARTIN LTD</t>
  </si>
  <si>
    <t>BHARTI AIRTEL LTD</t>
  </si>
  <si>
    <t>MAHINDRA &amp; MAHINDRA LTD</t>
  </si>
  <si>
    <t>BAJAJ FINANCE LTD</t>
  </si>
  <si>
    <t>TATA MOTORS LTD</t>
  </si>
  <si>
    <t>SUN PHARMACEUTICAL INDUSTRIES LTD</t>
  </si>
  <si>
    <t>HCL TECHNOLOGIES LTD</t>
  </si>
  <si>
    <t>POWER GRID CORPORATION OF INDIA LTD</t>
  </si>
  <si>
    <t>TATA STEEL LTD</t>
  </si>
  <si>
    <t>ASIAN PAINTS (INDIA) LTD</t>
  </si>
  <si>
    <t>INDUSIND BANK LTD</t>
  </si>
  <si>
    <t>BAJAJ FINSERV LTD</t>
  </si>
  <si>
    <t>JSW STEEL LTD</t>
  </si>
  <si>
    <t>TECH MAHINDRA LTD</t>
  </si>
  <si>
    <t>NEWGEN SOFTWARE TECHNOLOGIES LTD</t>
  </si>
  <si>
    <t>HERO MOTOCORP LTD</t>
  </si>
  <si>
    <t>SONATA SOFTWARE LTD</t>
  </si>
  <si>
    <t>MATRIMONY.COM LTD</t>
  </si>
  <si>
    <t>** 07.80 % HDFC BANK LTD - 03/05/2033</t>
  </si>
  <si>
    <t>** 07.13 % NHPC LTD - 11/02/2026</t>
  </si>
  <si>
    <t>** 07.13 % NHPC LTD - 09/02/2029</t>
  </si>
  <si>
    <t>** 06.49 % PRIAPUS INFRASTRUCTURE LTD - 01/07/2024</t>
  </si>
  <si>
    <t>VEDANTA LTD</t>
  </si>
  <si>
    <t>COAL INDIA LTD</t>
  </si>
  <si>
    <t>TATA POWER COMPANY LTD</t>
  </si>
  <si>
    <t>AMBUJA CEMENTS LTD</t>
  </si>
  <si>
    <t>GRASIM INDUSTRIES LTD</t>
  </si>
  <si>
    <t>DALMIA BHARAT LTD</t>
  </si>
  <si>
    <t>BHARAT PETROLEUM CORPORATION LTD</t>
  </si>
  <si>
    <t>SUMITOMO CHEMICAL INDIA LTD</t>
  </si>
  <si>
    <t>GAIL ( INDIA ) LTD</t>
  </si>
  <si>
    <t>HINDALCO INDUSTRIES LTD</t>
  </si>
  <si>
    <t>JINDAL STAINLESS LTD</t>
  </si>
  <si>
    <t>HINDUSTAN PETROLEUM CORPORATION LTD</t>
  </si>
  <si>
    <t>NAVIN FLUORINE INTERNATIONAL LTD</t>
  </si>
  <si>
    <t>SRF LTD</t>
  </si>
  <si>
    <t>NHPC LTD</t>
  </si>
  <si>
    <t>THE RAMCO CEMENTS LTD</t>
  </si>
  <si>
    <t>BALRAMPUR CHINI MILLS LTD</t>
  </si>
  <si>
    <t>CCL PRODUCTS INDIA LTD</t>
  </si>
  <si>
    <t>AARTI INDUSTRIES LTD</t>
  </si>
  <si>
    <t>RHI MAGNESITA INDIA LTD</t>
  </si>
  <si>
    <t>GUJARAT GAS LTD</t>
  </si>
  <si>
    <t>COROMANDEL INTERNATIONAL LTD</t>
  </si>
  <si>
    <t>CHEMCON SPECIALITY CHEMICALS LTD</t>
  </si>
  <si>
    <t>RATNAMANI METALS &amp; TUBES LTD</t>
  </si>
  <si>
    <t>GRASIM INDUSTRIES LTD (PARTLY PAID) (09-01-2024)</t>
  </si>
  <si>
    <t>COAL INDIA LTD-FUT-25-APR-24</t>
  </si>
  <si>
    <t>INTERGLOBE AVIATION LTD</t>
  </si>
  <si>
    <t>BIOCON LTD</t>
  </si>
  <si>
    <t>SBI LIFE INSURANCE COMPANY LTD</t>
  </si>
  <si>
    <t>CIPLA LTD</t>
  </si>
  <si>
    <t>LIC HOUSING FINANCE LTD</t>
  </si>
  <si>
    <t>GODREJ PROPERTIES LTD</t>
  </si>
  <si>
    <t>BAYER CROPSCIENCE LTD</t>
  </si>
  <si>
    <t>UNITED BREWERIES LTD</t>
  </si>
  <si>
    <t>VODAFONE IDEA LTD</t>
  </si>
  <si>
    <t>MAX FINANCIAL SERVICES LTD</t>
  </si>
  <si>
    <t>ENDURANCE TECHNOLOGIES LTD</t>
  </si>
  <si>
    <t>ICICI PRUDENTIAL LIFE INSURANCE COMPANY LTD</t>
  </si>
  <si>
    <t>UNO MINDA LTD</t>
  </si>
  <si>
    <t>HDFC ASSET MANAGEMENT COMPANY LTD</t>
  </si>
  <si>
    <t>TATA ELXSI LTD</t>
  </si>
  <si>
    <t>PAGE INDUSTRIES LTD</t>
  </si>
  <si>
    <t>BHARAT HEAVY ELECTRICALS LTD</t>
  </si>
  <si>
    <t>** 05.50 % BRITANNIA INDUSTRIES LTD - 03/06/2024</t>
  </si>
  <si>
    <t>MAX HEALTHCARE INSTITUTE LTD</t>
  </si>
  <si>
    <t>INDIAN HOTELS CO. LTD</t>
  </si>
  <si>
    <t>CUMMINS INDIA LTD</t>
  </si>
  <si>
    <t>TUBE INVESTMENTS OF INDIA LTD</t>
  </si>
  <si>
    <t>CONTAINER CORPORATION OF INDIA LTD</t>
  </si>
  <si>
    <t>ASHOK LEYLAND LTD</t>
  </si>
  <si>
    <t>APOLLO HOSPITALS ENTERPRISE LTD</t>
  </si>
  <si>
    <t>GMR INFRASTUCTURE LTD</t>
  </si>
  <si>
    <t>ELGI EQUIPMENTS LTD</t>
  </si>
  <si>
    <t>TATA COMMUNICATIONS LTD</t>
  </si>
  <si>
    <t>AMARA RAJA BATTERIES LTD</t>
  </si>
  <si>
    <t>GLOBAL HEALTH LTD</t>
  </si>
  <si>
    <t>BALKRISHNA INDUSTRIES LTD</t>
  </si>
  <si>
    <t>BRIGADE ENTERPRISES LTD</t>
  </si>
  <si>
    <t>NCC LTD</t>
  </si>
  <si>
    <t>OBEROI REALTY LTD</t>
  </si>
  <si>
    <t>KALPATARU PROJECTS INTERNATIONAL LTD</t>
  </si>
  <si>
    <t>APOLLO TYRES LTD</t>
  </si>
  <si>
    <t>J K CEMENT LTD</t>
  </si>
  <si>
    <t>THE GREAT EASTERN SHIPPING CO.LTD</t>
  </si>
  <si>
    <t>CASTROL INDIA LTD</t>
  </si>
  <si>
    <t>SHREE CEMENT LTD</t>
  </si>
  <si>
    <t>KRISHNA INSTITUTE OF MEDICAL SCIENCES LTD</t>
  </si>
  <si>
    <t>KEC INTERNATIONAL LTD</t>
  </si>
  <si>
    <t>HFCL LTD</t>
  </si>
  <si>
    <t>AEGIS LOGISTICS LTD</t>
  </si>
  <si>
    <t>NARAYANA HRUDAYALAYA LTD</t>
  </si>
  <si>
    <t>TEJAS NETWORKS LTD</t>
  </si>
  <si>
    <t>GUJARAT STATE PETRONET LTD</t>
  </si>
  <si>
    <t>LEMON TREE HOTELS LTD</t>
  </si>
  <si>
    <t>PRAJ INDUSTRIES LTD</t>
  </si>
  <si>
    <t>ASAHI INDIA GLASS LTD</t>
  </si>
  <si>
    <t>SAPPHIRE FOODS INDIA LTD</t>
  </si>
  <si>
    <t>WESTLIFE FOODWORLD LTD</t>
  </si>
  <si>
    <t>PNC INFRATECH LTD</t>
  </si>
  <si>
    <t>JK LAKSHMI CEMENT LTD</t>
  </si>
  <si>
    <t>GMM PFAUDLER LTD</t>
  </si>
  <si>
    <t>VARDHMAN TEXTILES LTD</t>
  </si>
  <si>
    <t>BIRLA CORPORATION LTD</t>
  </si>
  <si>
    <t>ROUTE MOBILE LTD</t>
  </si>
  <si>
    <t>INDIA CEMENTS LTD</t>
  </si>
  <si>
    <t>BAJAJ AUTO LTD</t>
  </si>
  <si>
    <t>LUPIN LTD</t>
  </si>
  <si>
    <t>EICHER MOTORS LTD</t>
  </si>
  <si>
    <t>VOLTAS LTD</t>
  </si>
  <si>
    <t>BHARAT FORGE LTD</t>
  </si>
  <si>
    <t>PI INDUSTRIES LTD</t>
  </si>
  <si>
    <t>CROMPTON GREAVES CONSUMER ELECTRICALS LTD</t>
  </si>
  <si>
    <t>ASTRAL LTD (ERSTWHILE ASTRAL POLY TECHNIK LTD)</t>
  </si>
  <si>
    <t>UPL LTD</t>
  </si>
  <si>
    <t>BLUE STAR LTD</t>
  </si>
  <si>
    <t>ALKEM LABORATORIES LTD</t>
  </si>
  <si>
    <t>STEEL AUTHORITY INDIA LTD</t>
  </si>
  <si>
    <t>NATIONAL ALUMINIUM CO. LTD</t>
  </si>
  <si>
    <t>GLENMARK PHARMACEUTICALS LTD</t>
  </si>
  <si>
    <t>IPCA LABORATORIES LTD</t>
  </si>
  <si>
    <t>LAURUS LABS LTD</t>
  </si>
  <si>
    <t>J.B.CHEMICALS &amp; PHARMACEUTICALS LTD</t>
  </si>
  <si>
    <t>TATA CHEMICALS LTD</t>
  </si>
  <si>
    <t>HINDUSTAN COPPER LTD</t>
  </si>
  <si>
    <t>ABBOTT INDIA LTD</t>
  </si>
  <si>
    <t>CENTURY TEXTILES &amp; INDUSTRIES LTD</t>
  </si>
  <si>
    <t>FINOLEX INDUSTRIES LTD</t>
  </si>
  <si>
    <t>RAMKRISHNA FORGINGS LTD</t>
  </si>
  <si>
    <t>POLY MEDICURE LTD</t>
  </si>
  <si>
    <t>WELSPUN CORP LTD</t>
  </si>
  <si>
    <t>RAYMOND LTD</t>
  </si>
  <si>
    <t>CHAMBAL FERTILISER &amp; CHEMICALS LTD</t>
  </si>
  <si>
    <t>GUJ NARMADA VALLEY FER. &amp; CHEM. LTD</t>
  </si>
  <si>
    <t>GRANULES INDIA LTD</t>
  </si>
  <si>
    <t>DLF LTD</t>
  </si>
  <si>
    <t>MACROTECH DEVELOPERS LTD</t>
  </si>
  <si>
    <t>THE PHOENIX MILLS LTD</t>
  </si>
  <si>
    <t>PRESTIGE ESTATES PROJECTS LTD</t>
  </si>
  <si>
    <t>SOBHA LTD</t>
  </si>
  <si>
    <t>MAHINDRA LIFESPACE DEVELOPERS LTD</t>
  </si>
  <si>
    <t>FEDERAL BANK LTD</t>
  </si>
  <si>
    <t>IDFC FIRST BANK LTD</t>
  </si>
  <si>
    <t>RBL BANK LTD</t>
  </si>
  <si>
    <t>CITY UNION BANK LTD</t>
  </si>
  <si>
    <t>FORTIS HEALTHCARE LTD</t>
  </si>
  <si>
    <t>SYNGENE INTERNATIONAL LTD</t>
  </si>
  <si>
    <t>GLAND PHARMA LTD</t>
  </si>
  <si>
    <t>AJANTA PHARMA LTD</t>
  </si>
  <si>
    <t>DR. LAL PATH LABS LTD</t>
  </si>
  <si>
    <t>GLAXOSMITHKLINE PHARMACEUTICALS LTD</t>
  </si>
  <si>
    <t>RAINBOW CHILDRENS MEDICARE LTD</t>
  </si>
  <si>
    <t>ALEMBIC PHARMACEUTICALS LTD</t>
  </si>
  <si>
    <t>METROPOLIS HEALTHCARE LTD</t>
  </si>
  <si>
    <t>ASTER DM HEALTHCARE LTD</t>
  </si>
  <si>
    <t>REC LTD</t>
  </si>
  <si>
    <t>POWER FINANCE CORPORATION  LTD</t>
  </si>
  <si>
    <t>INDIAN RAILWAY FINANCE CORPORATION LTD</t>
  </si>
  <si>
    <t>SUPREME INDUSTRIES LTD</t>
  </si>
  <si>
    <t>NMDC LTD</t>
  </si>
  <si>
    <t>SUNDARAM FINANCE LTD</t>
  </si>
  <si>
    <t>TORRENT POWER LTD</t>
  </si>
  <si>
    <t>KPIT TECHNOLOGIES LTD</t>
  </si>
  <si>
    <t>CG POWER AND INDUSTRIAL SOLUTIONS LTD</t>
  </si>
  <si>
    <t>L&amp;T FINANCE LTD</t>
  </si>
  <si>
    <t>ESCORTS KUBOTA LTD</t>
  </si>
  <si>
    <t>THE NEW INDIA ASSURANCE COMPANY LTD</t>
  </si>
  <si>
    <t>AIA ENGINEERING LTD</t>
  </si>
  <si>
    <t>ZF COMMERCIAL VEHICLE CONTROL SYSTEMS INDIA LTD</t>
  </si>
  <si>
    <t>K.P.R. MILL LTD</t>
  </si>
  <si>
    <t>SUNDRAM FASTENERS LTD</t>
  </si>
  <si>
    <t>INFO EDGE (INDIA) LTD</t>
  </si>
  <si>
    <t>INDIAN RAILWAY CATERING AND TOURISM CORPORATION LTD</t>
  </si>
  <si>
    <t>LTIMINDTREE LTD</t>
  </si>
  <si>
    <t>ONE 97 COMMUNICATIONS LTD</t>
  </si>
  <si>
    <t>COFORGE LTD</t>
  </si>
  <si>
    <t>INDIAMART INTERMESH LTD</t>
  </si>
  <si>
    <t>MPHASIS LTD</t>
  </si>
  <si>
    <t>ORACLE FINANCIALS SERVICES SOFT LTD</t>
  </si>
  <si>
    <t>L&amp;T TECHNOLOGY SERVICES LTD</t>
  </si>
  <si>
    <t>BIRLASOFT LTD</t>
  </si>
  <si>
    <t>INTELLECT DESIGN ARENA LTD</t>
  </si>
  <si>
    <t>TANLA PLATFORMS LTD</t>
  </si>
  <si>
    <t>AFFLE (INDIA) LTD</t>
  </si>
  <si>
    <t>HAPPIEST MINDS TECHNOLOGIES LTD</t>
  </si>
  <si>
    <t>SHRIRAM FINANCE LTD</t>
  </si>
  <si>
    <t>CHOLAMANDALAM INVESTMENT &amp; FINANCE CO LTD</t>
  </si>
  <si>
    <t>SBI CARDS AND PAYMENT SERVICES LTD</t>
  </si>
  <si>
    <t>TVS MOTOR COMPANY LTD</t>
  </si>
  <si>
    <t>SAMVARDHANA MOTHERSON INTERNATIONAL LTD</t>
  </si>
  <si>
    <t>ADANI ENTERPRISES LTD</t>
  </si>
  <si>
    <t>BRITANNIA INDUSTRIES LTD</t>
  </si>
  <si>
    <t>PNB HOUSING FINANCE LTD</t>
  </si>
  <si>
    <t>CAN FIN HOMES LTD</t>
  </si>
  <si>
    <t>CRAFTSMAN AUTOMATION LTD</t>
  </si>
  <si>
    <t>KAJARIA CERAMICS LTD</t>
  </si>
  <si>
    <t>EQUITAS SMALL FINANCE BANK LTD</t>
  </si>
  <si>
    <t>DABUR INDIA LTD</t>
  </si>
  <si>
    <t>ADITYA BIRLA FASHION &amp; RETAIL LTD</t>
  </si>
  <si>
    <t>GNA AXLES LTD</t>
  </si>
  <si>
    <t>PVR INOX LTD</t>
  </si>
  <si>
    <t>JUNIPER HOTELS LTD</t>
  </si>
  <si>
    <t>JAMNA AUTO INDUSTRIES LTD</t>
  </si>
  <si>
    <t>KNR CONSTRUCTIONS LTD</t>
  </si>
  <si>
    <t>ORIENT ELECTRIC LTD</t>
  </si>
  <si>
    <t>ZEE ENTERTAINMENT ENTERPRISES LTD</t>
  </si>
  <si>
    <t>VINATI ORGANICS LTD</t>
  </si>
  <si>
    <t>PIRAMAL ENTERPRISES LTD</t>
  </si>
  <si>
    <t>VEDANT FASHIONS LTD</t>
  </si>
  <si>
    <t>ASHOK LEYLAND LTD^</t>
  </si>
  <si>
    <t>ASHOK LEYLAND LTD-FUT-30-MAY-24</t>
  </si>
  <si>
    <t>ASHOK LEYLAND LTDAPR2024FUT</t>
  </si>
  <si>
    <t>ADITYA BIRLA FASHION &amp; RETAIL LTDAPR2024FUT</t>
  </si>
  <si>
    <t>VOLTAS LTDAPR2024FUT</t>
  </si>
  <si>
    <t>ORCHID PHARMA LTD</t>
  </si>
  <si>
    <t>AZAD ENGINEERING LTD</t>
  </si>
  <si>
    <t>BHARTI AIRTEL LTD (RIGHT 14/10/2021) (PARTLY PAID)</t>
  </si>
  <si>
    <t>ULTRATECH CEMENT LTD^</t>
  </si>
  <si>
    <t>TECH MAHINDRA LTD^</t>
  </si>
  <si>
    <t>TITAN COMPANY LTD^</t>
  </si>
  <si>
    <t>INFOSYS LTD^</t>
  </si>
  <si>
    <t>RELIANCE INDUSTRIES LTD^</t>
  </si>
  <si>
    <t>INDUSIND BANK LTD^</t>
  </si>
  <si>
    <t>ADANI PORTS AND SPECIAL ECONOMIC ZONE LTD^</t>
  </si>
  <si>
    <t>MARUTI SUZUKI INDIA LTD^</t>
  </si>
  <si>
    <t>TATA CONSULTANCY SERVICES LTD^</t>
  </si>
  <si>
    <t>DIVI LABORATORIES LTD^</t>
  </si>
  <si>
    <t>DLF LTD^</t>
  </si>
  <si>
    <t>HINDUSTAN UNILEVER LTD^</t>
  </si>
  <si>
    <t>SBI LIFE INSURANCE COMPANY LTD^</t>
  </si>
  <si>
    <t>HDFC BANK LTD^</t>
  </si>
  <si>
    <t>HINDALCO INDUSTRIES LTD^</t>
  </si>
  <si>
    <t>ICICI BANK LTD^</t>
  </si>
  <si>
    <t>LARSEN &amp; TOUBRO LTD^</t>
  </si>
  <si>
    <t>AXIS BANK LTD^</t>
  </si>
  <si>
    <t>** 07.51 % BHARAT SANCHAR NIGAM LTD - 20/03/2034</t>
  </si>
  <si>
    <t>ADANI PORTS AND SPECIAL ECONOMIC ZONE LTD-FUT-30-MAY-24</t>
  </si>
  <si>
    <t>AXIS BANK LTD-FUT-30-MAY-24</t>
  </si>
  <si>
    <t>DIVI LABORATORIES LTD-FUT-30-MAY-24</t>
  </si>
  <si>
    <t>DLF LTD-FUT-30-MAY-24</t>
  </si>
  <si>
    <t>HDFC BANK LTD-FUT-30-MAY-24</t>
  </si>
  <si>
    <t>HINDALCO INDUSTRIES LTD-FUT-30-MAY-24</t>
  </si>
  <si>
    <t>HINDUSTAN UNILEVER LTD-FUT-30-MAY-24</t>
  </si>
  <si>
    <t>ICICI BANK LTD-FUT-30-MAY-24</t>
  </si>
  <si>
    <t>INDUSIND BANK LTD-FUT-30-MAY-24</t>
  </si>
  <si>
    <t>INFOSYS LTD-FUT-30-MAY-24</t>
  </si>
  <si>
    <t>LARSEN &amp; TOUBRO LTD-FUT-30-MAY-24</t>
  </si>
  <si>
    <t>MARUTI SUZUKI INDIA LTD-FUT-30-MAY-24</t>
  </si>
  <si>
    <t>RELIANCE INDUSTRIES LTD-FUT-30-MAY-24</t>
  </si>
  <si>
    <t>SBI LIFE INSURANCE COMPANY LTD-FUT-30-MAY-24</t>
  </si>
  <si>
    <t>TATA CONSULTANCY SERVICES LTD-FUT-30-MAY-24</t>
  </si>
  <si>
    <t>TECH MAHINDRA LTD-FUT-30-MAY-24</t>
  </si>
  <si>
    <t>TITAN COMPANY LTD-FUT-30-MAY-24</t>
  </si>
  <si>
    <t>ULTRATECH CEMENT LTD-FUT-30-MAY-24</t>
  </si>
  <si>
    <t>ICICI BANK LTDAPR2024FUT</t>
  </si>
  <si>
    <t>INFOSYS LTDAPR2024FUT</t>
  </si>
  <si>
    <t>AXIS BANK LTDAPR2024FUT</t>
  </si>
  <si>
    <t>HDFC BANK LTDAPR2024FUT</t>
  </si>
  <si>
    <t>MAHINDRA &amp; MAHINDRA LTDAPR2024FUT</t>
  </si>
  <si>
    <t>TITAN COMPANY LTDAPR2024FUT</t>
  </si>
  <si>
    <t>DLF LTDAPR2024FUT</t>
  </si>
  <si>
    <t>LARSEN &amp; TOUBRO LTDAPR2024FUT</t>
  </si>
  <si>
    <t>DIVI LABORATORIES LTDAPR2024FUT</t>
  </si>
  <si>
    <t>HINDUSTAN UNILEVER LTDAPR2024FUT</t>
  </si>
  <si>
    <t>ADANI PORTS AND SPECIAL ECONOMIC ZONE LTDAPR2024FUT</t>
  </si>
  <si>
    <t>TECH MAHINDRA LTDAPR2024FUT</t>
  </si>
  <si>
    <t>TATA CONSULTANCY SERVICES LTDAPR2024FUT</t>
  </si>
  <si>
    <t>SBI LIFE INSURANCE COMPANY LTDAPR2024FUT</t>
  </si>
  <si>
    <t>MARUTI SUZUKI INDIA LTDAPR2024FUT</t>
  </si>
  <si>
    <t>HINDALCO INDUSTRIES LTDAPR2024FUT</t>
  </si>
  <si>
    <t>GODREJ CONSUMER PRODUCTS LTD</t>
  </si>
  <si>
    <t>G R INFRAPROJECTS LTD</t>
  </si>
  <si>
    <t>SKF INDIA LTD</t>
  </si>
  <si>
    <t>TEAMLEASE SERVICES LTD</t>
  </si>
  <si>
    <t>VESUVIUS INDIA LTD</t>
  </si>
  <si>
    <t>ASTRAL LTD (ERSTWHILE ASTRAL POLY TECHNIK LTD)-FUT-25-JAN-24</t>
  </si>
  <si>
    <t>JUBILANT FOODWORKS LTD-FUT-25-JAN-24</t>
  </si>
  <si>
    <t>PI INDUSTRIES LTD-FUT-25-JAN-24</t>
  </si>
  <si>
    <t>MAX FINANCIAL SERVICES LTD-FUT-30-NOV-23</t>
  </si>
  <si>
    <t>HAVELLS INDIA LTD</t>
  </si>
  <si>
    <t>SIEMENS LTD</t>
  </si>
  <si>
    <t>COLGATE-PALMOLIVE INDIA LTD</t>
  </si>
  <si>
    <t>HONEYWELL AUTOMATION INDIA LTD</t>
  </si>
  <si>
    <t>ZYDUS WELLNESS LTD</t>
  </si>
  <si>
    <t>INDUS TOWERS LTD^</t>
  </si>
  <si>
    <t>INDUS TOWERS LTD-FUT-30-MAY-24</t>
  </si>
  <si>
    <t>INDUS TOWERS LTD-FUT-25-APR-24</t>
  </si>
  <si>
    <t>VARUN BEVERAGES LTD</t>
  </si>
  <si>
    <t>MAHINDRA AND MAHINDRA FINANCIAL SERVICES LTD</t>
  </si>
  <si>
    <t>DEVYANI INTERNATIONAL LTD</t>
  </si>
  <si>
    <t>ABB INDIA LTD</t>
  </si>
  <si>
    <t>SCHAEFFLER (I) LTD</t>
  </si>
  <si>
    <t>HITACHI ENERGY INDIA LTD</t>
  </si>
  <si>
    <t>INOX INDIA LTD</t>
  </si>
  <si>
    <t>TIMKEN INDIA LTD</t>
  </si>
  <si>
    <t>INGERSOLL RAND (INDIA) LTD</t>
  </si>
  <si>
    <t>NUVOCO VISTAS CORPORATION LTD</t>
  </si>
  <si>
    <t>BHARAT BIJLEE LTD</t>
  </si>
  <si>
    <t>ZYDUS LIFESCIENCES LTD</t>
  </si>
  <si>
    <t>FDC LTD</t>
  </si>
  <si>
    <t>MEDI ASSIST HEALTHCARE SERVICES LTD</t>
  </si>
  <si>
    <t>TORRENT PHARMACEUTICALS LTD</t>
  </si>
  <si>
    <t>WOCKHARDT LTD</t>
  </si>
  <si>
    <t>INDOCO REMEDIES LTD</t>
  </si>
  <si>
    <t>MEDPLUS HEALTH SERVICES LTD</t>
  </si>
  <si>
    <t>PROCTER &amp; GAMBLE HEALTH LTD</t>
  </si>
  <si>
    <t>AMI ORGANICS LTD</t>
  </si>
  <si>
    <t>TRENT LTD</t>
  </si>
  <si>
    <t>GREENPANEL INDUSTRIES LTD</t>
  </si>
  <si>
    <t>VENUS PIPES &amp; TUBES LTD</t>
  </si>
  <si>
    <t>GILLETTE INDIA LTD</t>
  </si>
  <si>
    <t>** 08.25 % TOYOTA FINANCIAL SERVICES INDIA LTD - 21/01/2026</t>
  </si>
  <si>
    <t>** 08.07 % TATA CAPITAL LTD - 20/10/2028</t>
  </si>
  <si>
    <t>MAHINDRA AND MAHINDRA FINANCIAL SERVICES LTD-FUT-25-JAN-24</t>
  </si>
  <si>
    <t>MAHINDRA AND MAHINDRA FINANCIAL SERVICES LTD-FUT-28-DEC-23</t>
  </si>
  <si>
    <t>ADITYA BIRLA FASHION &amp; RETAIL LTD-FUT-30-NOV-23</t>
  </si>
  <si>
    <t>KEI INDUSTRIES  LTD</t>
  </si>
  <si>
    <t>SURAJ ESTATE DEVELOPERS LTD</t>
  </si>
  <si>
    <t>INDIA SHELTER FINANCE CORPORATION LTD</t>
  </si>
  <si>
    <t>FIRSTSOURCE SOLUTIONS LTD</t>
  </si>
  <si>
    <t>PFIZER LTD</t>
  </si>
  <si>
    <t>HOME FIRST FINANCE COMPANY INDIA LTD</t>
  </si>
  <si>
    <t>INDUS TOWERS LTDAPR2024FUT</t>
  </si>
  <si>
    <t>MOTHERSON SUMI WIRING INDIA LTD</t>
  </si>
  <si>
    <t>EMAMI LTD</t>
  </si>
  <si>
    <t>CENTURY PLYBOARDS (INDIA) LTD</t>
  </si>
  <si>
    <t>JINDAL STEEL &amp; POWER LTD^</t>
  </si>
  <si>
    <t>ITC LTD^</t>
  </si>
  <si>
    <t>ACC LTD^</t>
  </si>
  <si>
    <t>BHARTI AIRTEL LTD^</t>
  </si>
  <si>
    <t>AUROBINDO PHARMA LTD^</t>
  </si>
  <si>
    <t>AMBUJA CEMENTS LTD^</t>
  </si>
  <si>
    <t>ACC LTD-FUT-30-MAY-24</t>
  </si>
  <si>
    <t>AMBUJA CEMENTS LTD-FUT-30-MAY-24</t>
  </si>
  <si>
    <t>AUROBINDO PHARMA LTD-FUT-30-MAY-24</t>
  </si>
  <si>
    <t>BHARTI AIRTEL LTD-FUT-30-MAY-24</t>
  </si>
  <si>
    <t>ITC LTD-FUT-30-MAY-24</t>
  </si>
  <si>
    <t>JINDAL STEEL &amp; POWER LTD-FUT-30-MAY-24</t>
  </si>
  <si>
    <t>AMBUJA CEMENTS LTDAPR2024FUT</t>
  </si>
  <si>
    <t>AUROBINDO PHARMA LTDAPR2024FUT</t>
  </si>
  <si>
    <t>ITC LTDAPR2024FUT</t>
  </si>
  <si>
    <t>ACC LTDAPR2024FUT</t>
  </si>
  <si>
    <t>BHARTI AIRTEL LTDAPR2024FUT</t>
  </si>
  <si>
    <t>JINDAL STEEL &amp; POWER LTDAPR2024FUT</t>
  </si>
  <si>
    <t>HINDUSTAN AERONAUTICS LTD</t>
  </si>
  <si>
    <t>ANGEL ONE LTD</t>
  </si>
  <si>
    <t>ERIS LIFESCIENCES LTD</t>
  </si>
  <si>
    <t>V-MART RETAIL LTD</t>
  </si>
  <si>
    <t>NEOGEN CHEMICALS LTD</t>
  </si>
  <si>
    <t>VRL LOGISTICS LTD</t>
  </si>
  <si>
    <t>HDFC ASSET MANAGEMENT COMPANY LTD-FUT-28-MAR-24</t>
  </si>
  <si>
    <t>INTERGLOBE AVIATION LTD-FUT-28-MAR-24</t>
  </si>
  <si>
    <t>MUTHOOT FINANCE LTD-FUT-28-MAR-24</t>
  </si>
  <si>
    <t>PERSISTENT SYSTEMS LTD-FUT-28-DEC-23</t>
  </si>
  <si>
    <t>NAVIN FLUORINE INTERNATIONAL LTD-FUT-30-NOV-23</t>
  </si>
  <si>
    <t>BSE LTD</t>
  </si>
  <si>
    <t>ZENSAR TECHNOLOGIES LTD</t>
  </si>
  <si>
    <t>MASTEK LTD</t>
  </si>
  <si>
    <t>RATEGAIN TRAVEL TECHNOLOGIES LTD</t>
  </si>
  <si>
    <t>LATENT VIEW ANALYTICS LTD</t>
  </si>
  <si>
    <t>JK TYRE &amp; INDUSTRIES LTD</t>
  </si>
  <si>
    <t>PG ELECTROPLAST LTD</t>
  </si>
  <si>
    <t>APTUS VALUE HOUSING FINANCE INDIA LTD</t>
  </si>
  <si>
    <t>CENTRAL DEPOSITORY SERVICES (INDIA) LTD</t>
  </si>
  <si>
    <t>SPANDANA SPHOORTY FINANCIAL LTD</t>
  </si>
  <si>
    <t>PRUDENT CORPORATE ADVISORY SERVICES LTD</t>
  </si>
  <si>
    <t>FINO PAYMENTS BANK LTD</t>
  </si>
  <si>
    <t>MANAPPURAM FINANCE LTD</t>
  </si>
  <si>
    <t>SBI CARDS AND PAYMENT SERVICES LTD-FUT-29-FEB-24</t>
  </si>
  <si>
    <t>BATA INDIA LTD</t>
  </si>
  <si>
    <t>EICHER MOTORS LTD^</t>
  </si>
  <si>
    <t>INDIAN HOTELS CO. LTD^</t>
  </si>
  <si>
    <t>FEDERAL BANK LTD^</t>
  </si>
  <si>
    <t>CUMMINS INDIA LTD^</t>
  </si>
  <si>
    <t>HERO MOTOCORP LTD^</t>
  </si>
  <si>
    <t>JSW STEEL LTD^</t>
  </si>
  <si>
    <t>HCL TECHNOLOGIES LTD^</t>
  </si>
  <si>
    <t>UPL LTD^</t>
  </si>
  <si>
    <t>CIPLA LTD^</t>
  </si>
  <si>
    <t>TATA STEEL LTD^</t>
  </si>
  <si>
    <t>TATA MOTORS LTD^</t>
  </si>
  <si>
    <t>APOLLO HOSPITALS ENTERPRISE LTD^</t>
  </si>
  <si>
    <t>UNITED SPIRITS LTD^</t>
  </si>
  <si>
    <t>DABUR INDIA LTD^</t>
  </si>
  <si>
    <t>NTPC LTD^</t>
  </si>
  <si>
    <t>POWER GRID CORPORATION OF INDIA LTD^</t>
  </si>
  <si>
    <t>KOTAK MAHINDRA BANK LTD^</t>
  </si>
  <si>
    <t>TATA POWER COMPANY LTD^</t>
  </si>
  <si>
    <t>** LIC HOUSING FINANCE LTD - 25/04/2025 - ZCB</t>
  </si>
  <si>
    <t>** 08.90 % BHARTI TELECOM LTD - 04/12/2025</t>
  </si>
  <si>
    <t>** 08.30 % CHOLAMANDALAM INVT &amp; FIN  CO LTD - 12/12/2025</t>
  </si>
  <si>
    <t>** 08.30 % REC LTD - 10/04/2025</t>
  </si>
  <si>
    <t>** 07.41 % INDIAN RAILWAYS FINANCE CORPORATION LTD - 15/10/2026</t>
  </si>
  <si>
    <t>** 08.70 % BHARTI TELECOM LTD - 05/12/2025</t>
  </si>
  <si>
    <t>** 07.99 % TATA POWER COMPANY LTD - 15/11/2024</t>
  </si>
  <si>
    <t>** 07.73 % LIC HOUSING FINANCE LTD - 22/03/2034</t>
  </si>
  <si>
    <t>** 08.50 % MUTHOOT FINANCE LTD - 29/01/2026</t>
  </si>
  <si>
    <t>** 06.88 % REC LTD - 20/03/2025</t>
  </si>
  <si>
    <t>** 06.25 % LIC HOUSING FINANCE LTD - 20/06/2025</t>
  </si>
  <si>
    <t>** 06.40 % LIC HOUSING FINANCE LTD - 30/11/2026</t>
  </si>
  <si>
    <t>** 07.75 % NUVOCO VISTAS CORPORATION LTD - 28/08/2025</t>
  </si>
  <si>
    <t>** 08.52 % LIC HOUSING FINANCE LTD - 03/03/2025</t>
  </si>
  <si>
    <t>** 07.92 % CHOLAMANDALAM INVT &amp; FIN  CO LTD - 08/07/2025</t>
  </si>
  <si>
    <t>** 07.13 % NHPC LTD - 11/02/2028</t>
  </si>
  <si>
    <t>** 06.49 % CITRA REAL ESTATE LTD - 01/07/2024</t>
  </si>
  <si>
    <t>APOLLO HOSPITALS ENTERPRISE LTD-FUT-30-MAY-24</t>
  </si>
  <si>
    <t>CIPLA LTD-FUT-30-MAY-24</t>
  </si>
  <si>
    <t>CUMMINS INDIA LTD-FUT-30-MAY-24</t>
  </si>
  <si>
    <t>DABUR INDIA LTD-FUT-30-MAY-24</t>
  </si>
  <si>
    <t>EICHER MOTORS LTD-FUT-30-MAY-24</t>
  </si>
  <si>
    <t>FEDERAL BANK LTD-FUT-30-MAY-24</t>
  </si>
  <si>
    <t>HCL TECHNOLOGIES LTD-FUT-30-MAY-24</t>
  </si>
  <si>
    <t>HERO MOTOCORP LTD-FUT-30-MAY-24</t>
  </si>
  <si>
    <t>INDIAN HOTELS CO. LTD-FUT-30-MAY-24</t>
  </si>
  <si>
    <t>JSW STEEL LTD-FUT-30-MAY-24</t>
  </si>
  <si>
    <t>KOTAK MAHINDRA BANK LTD-FUT-30-MAY-24</t>
  </si>
  <si>
    <t>NTPC LTD-FUT-30-MAY-24</t>
  </si>
  <si>
    <t>POWER GRID CORPORATION OF INDIA LTD-FUT-30-MAY-24</t>
  </si>
  <si>
    <t>TATA MOTORS LTD-FUT-30-MAY-24</t>
  </si>
  <si>
    <t>TATA POWER COMPANY LTD-FUT-30-MAY-24</t>
  </si>
  <si>
    <t>TATA STEEL LTD-FUT-30-MAY-24</t>
  </si>
  <si>
    <t>UNITED SPIRITS LTD-FUT-30-MAY-24</t>
  </si>
  <si>
    <t>UPL LTD-FUT-30-MAY-24</t>
  </si>
  <si>
    <t>INDUSIND BANK LTDAPR2024FUT</t>
  </si>
  <si>
    <t>SUN PHARMACEUTICAL INDUSTRIES LTDAPR2024FUT</t>
  </si>
  <si>
    <t>FEDERAL BANK LTDAPR2024FUT</t>
  </si>
  <si>
    <t>NTPC LTDAPR2024FUT</t>
  </si>
  <si>
    <t>APOLLO HOSPITALS ENTERPRISE LTDAPR2024FUT</t>
  </si>
  <si>
    <t>UNITED SPIRITS LTDAPR2024FUT</t>
  </si>
  <si>
    <t>INDIAN HOTELS CO. LTDAPR2024FUT</t>
  </si>
  <si>
    <t>RELIANCE INDUSTRIES LTDAPR2024FUT</t>
  </si>
  <si>
    <t>ULTRATECH CEMENT LTDAPR2024FUT</t>
  </si>
  <si>
    <t>KOTAK MAHINDRA BANK LTDAPR2024FUT</t>
  </si>
  <si>
    <t>POWER GRID CORPORATION OF INDIA LTDAPR2024FUT</t>
  </si>
  <si>
    <t>TATA STEEL LTDAPR2024FUT</t>
  </si>
  <si>
    <t>EICHER MOTORS LTDAPR2024FUT</t>
  </si>
  <si>
    <t>TATA MOTORS LTDAPR2024FUT</t>
  </si>
  <si>
    <t>CIPLA LTDAPR2024FUT</t>
  </si>
  <si>
    <t>JSW STEEL LTDAPR2024FUT</t>
  </si>
  <si>
    <t>TATA POWER COMPANY LTDAPR2024FUT</t>
  </si>
  <si>
    <t>UPL LTDAPR2024FUT</t>
  </si>
  <si>
    <t>DABUR INDIA LTDAPR2024FUT</t>
  </si>
  <si>
    <t>APOLLO HOSPITALS ENTERPRISE LTDMAY2024FUT</t>
  </si>
  <si>
    <t>AMBUJA CEMENTS LTDMAY2024FUT</t>
  </si>
  <si>
    <t>TITAN COMPANY LTDMAY2024FUT</t>
  </si>
  <si>
    <t>TATA MOTORS LTDMAY2024FUT</t>
  </si>
  <si>
    <t>MULTI COMMODITY EXCHANGE OF IND LTD</t>
  </si>
  <si>
    <t>INDIAN ENERGY EXCHANGE LTD</t>
  </si>
  <si>
    <t>ADITYA BIRLA CAPITAL LTD</t>
  </si>
  <si>
    <t>ATUL LTD</t>
  </si>
  <si>
    <t>BAJAJ FINSERV LTD^</t>
  </si>
  <si>
    <t>GRASIM INDUSTRIES LTD^</t>
  </si>
  <si>
    <t>COFORGE LTD^</t>
  </si>
  <si>
    <t>EXIDE INDUSTRIES LTD^</t>
  </si>
  <si>
    <t>PVR INOX LTD^</t>
  </si>
  <si>
    <t>CAN FIN HOMES LTD^</t>
  </si>
  <si>
    <t>TORRENT PHARMACEUTICALS LTD^</t>
  </si>
  <si>
    <t>PI INDUSTRIES LTD^</t>
  </si>
  <si>
    <t>HDFC ASSET MANAGEMENT COMPANY LTD^</t>
  </si>
  <si>
    <t>TATA CONSUMER PRODUCTS LTD^</t>
  </si>
  <si>
    <t>HINDUSTAN PETROLEUM CORPORATION LTD^</t>
  </si>
  <si>
    <t>MAHINDRA &amp; MAHINDRA LTD^</t>
  </si>
  <si>
    <t>ASIAN PAINTS (INDIA) LTD^</t>
  </si>
  <si>
    <t>NAVIN FLUORINE INTERNATIONAL LTD^</t>
  </si>
  <si>
    <t>GODREJ CONSUMER PRODUCTS LTD^</t>
  </si>
  <si>
    <t>BHARAT FORGE LTD^</t>
  </si>
  <si>
    <t>ICICI LOMBARD GENERAL INSURANCE CO. LTD^</t>
  </si>
  <si>
    <t>COLGATE-PALMOLIVE INDIA LTD^</t>
  </si>
  <si>
    <t>PERSISTENT SYSTEMS LTD^</t>
  </si>
  <si>
    <t>ASTRAL LTD (ERSTWHILE ASTRAL POLY TECHNIK LTD)^</t>
  </si>
  <si>
    <t>SYNGENE INTERNATIONAL LTD^</t>
  </si>
  <si>
    <t>SUN TV NETWORK LTD^</t>
  </si>
  <si>
    <t>BAJAJ FINANCE LTD^</t>
  </si>
  <si>
    <t>SRF LTD^</t>
  </si>
  <si>
    <t>ATUL LTD^</t>
  </si>
  <si>
    <t>MPHASIS LTD^</t>
  </si>
  <si>
    <t>OBEROI REALTY LTD^</t>
  </si>
  <si>
    <t>ABB INDIA LTD^</t>
  </si>
  <si>
    <t>GRANULES INDIA LTD^</t>
  </si>
  <si>
    <t>MARICO LTD^</t>
  </si>
  <si>
    <t>ALKEM LABORATORIES LTD^</t>
  </si>
  <si>
    <t>HAVELLS INDIA LTD^</t>
  </si>
  <si>
    <t>IDFC LTD^</t>
  </si>
  <si>
    <t>BIRLASOFT LTD^</t>
  </si>
  <si>
    <t>INDIA CEMENTS LTD^</t>
  </si>
  <si>
    <t>TATA COMMUNICATIONS LTD^</t>
  </si>
  <si>
    <t>ADITYA BIRLA FASHION &amp; RETAIL LTD^</t>
  </si>
  <si>
    <t>BALRAMPUR CHINI MILLS LTD^</t>
  </si>
  <si>
    <t>MAHANAGAR GAS LTD^</t>
  </si>
  <si>
    <t>DR. LAL PATH LABS LTD^</t>
  </si>
  <si>
    <t>MAX FINANCIAL SERVICES LTD^</t>
  </si>
  <si>
    <t>ADITYA BIRLA CAPITAL LTD^</t>
  </si>
  <si>
    <t>BOSCH LTD^</t>
  </si>
  <si>
    <t>POLYCAB INDIA LTD^</t>
  </si>
  <si>
    <t>CROMPTON GREAVES CONSUMER ELECTRICALS LTD^</t>
  </si>
  <si>
    <t>BHARAT PETROLEUM CORPORATION LTD^</t>
  </si>
  <si>
    <t>SHRIRAM FINANCE LTD^</t>
  </si>
  <si>
    <t>CHAMBAL FERTILISER &amp; CHEMICALS LTD^</t>
  </si>
  <si>
    <t>TVS MOTOR COMPANY LTD^</t>
  </si>
  <si>
    <t>DEEPAK NITRITE LTD^</t>
  </si>
  <si>
    <t>L&amp;T FINANCE LTD^</t>
  </si>
  <si>
    <t>GUJ NARMADA VALLEY FER. &amp; CHEM. LTD^</t>
  </si>
  <si>
    <t>MANAPPURAM FINANCE LTD^</t>
  </si>
  <si>
    <t>ABBOTT INDIA LTD^</t>
  </si>
  <si>
    <t>NMDC LTD^</t>
  </si>
  <si>
    <t>BRITANNIA INDUSTRIES LTD^</t>
  </si>
  <si>
    <t>CITY UNION BANK LTD^</t>
  </si>
  <si>
    <t>ZEE ENTERTAINMENT ENTERPRISES LTD^</t>
  </si>
  <si>
    <t>PIRAMAL ENTERPRISES LTD^</t>
  </si>
  <si>
    <t>HINDUSTAN COPPER LTD^</t>
  </si>
  <si>
    <t>DALMIA BHARAT LTD^</t>
  </si>
  <si>
    <t>DIXON TECHNOLOGIES (INDIA) LTD^</t>
  </si>
  <si>
    <t>LAURUS LABS LTD^</t>
  </si>
  <si>
    <t>GAIL ( INDIA ) LTD^</t>
  </si>
  <si>
    <t>COAL INDIA LTD^</t>
  </si>
  <si>
    <t>BALKRISHNA INDUSTRIES LTD^</t>
  </si>
  <si>
    <t>ZYDUS LIFESCIENCES LTD^</t>
  </si>
  <si>
    <t>NESTLE INDIA LTD^</t>
  </si>
  <si>
    <t>THE RAMCO CEMENTS LTD^</t>
  </si>
  <si>
    <t>INFO EDGE (INDIA) LTD^</t>
  </si>
  <si>
    <t>AARTI INDUSTRIES LTD^</t>
  </si>
  <si>
    <t>GODREJ PROPERTIES LTD^</t>
  </si>
  <si>
    <t>INDIAN ENERGY EXCHANGE LTD^</t>
  </si>
  <si>
    <t>CONTAINER CORPORATION OF INDIA LTD^</t>
  </si>
  <si>
    <t>ORACLE FINANCIALS SERVICES SOFT LTD^</t>
  </si>
  <si>
    <t>MULTI COMMODITY EXCHANGE OF IND LTD^</t>
  </si>
  <si>
    <t>BANDHAN BANK LTD^</t>
  </si>
  <si>
    <t>GMR INFRASTUCTURE LTD^</t>
  </si>
  <si>
    <t>GLENMARK PHARMACEUTICALS LTD^</t>
  </si>
  <si>
    <t>HDFC LIFE INSURANCE CO. LTD^</t>
  </si>
  <si>
    <t>SAMVARDHANA MOTHERSON INTERNATIONAL LTD^</t>
  </si>
  <si>
    <t>SHREE CEMENT LTD^</t>
  </si>
  <si>
    <t>RBL BANK LTD^</t>
  </si>
  <si>
    <t>HINDUSTAN AERONAUTICS LTD^</t>
  </si>
  <si>
    <t>LIC HOUSING FINANCE LTD^</t>
  </si>
  <si>
    <t>NATIONAL ALUMINIUM CO. LTD^</t>
  </si>
  <si>
    <t>TRENT LTD^</t>
  </si>
  <si>
    <t>BIOCON LTD^</t>
  </si>
  <si>
    <t>REC LTD^</t>
  </si>
  <si>
    <t>PETRONET LNG LTD^</t>
  </si>
  <si>
    <t>STEEL AUTHORITY INDIA LTD^</t>
  </si>
  <si>
    <t>BHARAT HEAVY ELECTRICALS LTD^</t>
  </si>
  <si>
    <t>INDIAN RAILWAY CATERING AND TOURISM CORPORATION LTD^</t>
  </si>
  <si>
    <t>ADANI ENTERPRISES LTD^</t>
  </si>
  <si>
    <t>INDIAN OIL CORPORATION LTD^</t>
  </si>
  <si>
    <t>POWER FINANCE CORPORATION  LTD^</t>
  </si>
  <si>
    <t>VODAFONE IDEA LTD^</t>
  </si>
  <si>
    <t>BHARAT ELECTRONICS LTD^</t>
  </si>
  <si>
    <t>VEDANTA LTD^</t>
  </si>
  <si>
    <t>** 06.75 % L&amp;T FINANCE LTD - 01/11/2024</t>
  </si>
  <si>
    <t>** 08.60 % BHARTI TELECOM LTD - 05/12/2024</t>
  </si>
  <si>
    <t>** 05.40 % KOTAK MAHINDRA PRIME LTD - 20/09/2024</t>
  </si>
  <si>
    <t>** - KOTAK SECURITIES LTD - CP - 03/05/2024</t>
  </si>
  <si>
    <t>** - CHOLAMANDALAM INVT &amp; FIN  CO LTD - CP - 24/01/2025</t>
  </si>
  <si>
    <t>** - CHOLAMANDALAM INVT &amp; FIN  CO LTD - CP - 30/05/2024</t>
  </si>
  <si>
    <t>** - BAJAJ FINANCIAL SECURITIES LTD - CP - 15/05/2024</t>
  </si>
  <si>
    <t>** - AXIS SECURITIES LTD - CP - 20/02/2025</t>
  </si>
  <si>
    <t>** - AXIS SECURITIES LTD - CP - 13/09/2024</t>
  </si>
  <si>
    <t>** - BAJAJ FINANCE LTD - CP - 09/01/2025</t>
  </si>
  <si>
    <t>** - SBICAP SECURITIES LTD - CP - 15/05/2024</t>
  </si>
  <si>
    <t>AARTI INDUSTRIES LTD-FUT-30-MAY-24</t>
  </si>
  <si>
    <t>ABB INDIA LTD-FUT-30-MAY-24</t>
  </si>
  <si>
    <t>ABBOTT INDIA LTD-FUT-30-MAY-24</t>
  </si>
  <si>
    <t>ADANI ENTERPRISES LTD-FUT-30-MAY-24</t>
  </si>
  <si>
    <t>ADITYA BIRLA CAPITAL LTD-FUT-30-MAY-24</t>
  </si>
  <si>
    <t>ADITYA BIRLA FASHION &amp; RETAIL LTD-FUT-30-MAY-24</t>
  </si>
  <si>
    <t>ALKEM LABORATORIES LTD-FUT-30-MAY-24</t>
  </si>
  <si>
    <t>ASIAN PAINTS (INDIA) LTD-FUT-30-MAY-24</t>
  </si>
  <si>
    <t>ASTRAL LTD (ERSTWHILE ASTRAL POLY TECHNIK LTD)-FUT-30-MAY-24</t>
  </si>
  <si>
    <t>ATUL LTD-FUT-30-MAY-24</t>
  </si>
  <si>
    <t>BAJAJ FINANCE LTD-FUT-30-MAY-24</t>
  </si>
  <si>
    <t>BAJAJ FINSERV LTD-FUT-30-MAY-24</t>
  </si>
  <si>
    <t>BALKRISHNA INDUSTRIES LTD-FUT-30-MAY-24</t>
  </si>
  <si>
    <t>BALRAMPUR CHINI MILLS LTD-FUT-30-MAY-24</t>
  </si>
  <si>
    <t>BANDHAN BANK LTD-FUT-30-MAY-24</t>
  </si>
  <si>
    <t>BHARAT ELECTRONICS LTD-FUT-30-MAY-24</t>
  </si>
  <si>
    <t>BHARAT FORGE LTD-FUT-30-MAY-24</t>
  </si>
  <si>
    <t>BHARAT HEAVY ELECTRICALS LTD-FUT-30-MAY-24</t>
  </si>
  <si>
    <t>BHARAT PETROLEUM CORPORATION LTD-FUT-30-MAY-24</t>
  </si>
  <si>
    <t>BIOCON LTD-FUT-30-MAY-24</t>
  </si>
  <si>
    <t>BIRLASOFT LTD-FUT-30-MAY-24</t>
  </si>
  <si>
    <t>BOSCH LTD-FUT-30-MAY-24</t>
  </si>
  <si>
    <t>BRITANNIA INDUSTRIES LTD-FUT-30-MAY-24</t>
  </si>
  <si>
    <t>CAN FIN HOMES LTD-FUT-30-MAY-24</t>
  </si>
  <si>
    <t>CHAMBAL FERTILISER &amp; CHEMICALS LTD-FUT-30-MAY-24</t>
  </si>
  <si>
    <t>CITY UNION BANK LTD-FUT-30-MAY-24</t>
  </si>
  <si>
    <t>COAL INDIA LTD-FUT-30-MAY-24</t>
  </si>
  <si>
    <t>COFORGE LTD-FUT-30-MAY-24</t>
  </si>
  <si>
    <t>COLGATE-PALMOLIVE INDIA LTD-FUT-30-MAY-24</t>
  </si>
  <si>
    <t>CONTAINER CORPORATION OF INDIA LTD-FUT-30-MAY-24</t>
  </si>
  <si>
    <t>CROMPTON GREAVES CONSUMER ELECTRICALS LTD-FUT-30-MAY-24</t>
  </si>
  <si>
    <t>DALMIA BHARAT LTD-FUT-30-MAY-24</t>
  </si>
  <si>
    <t>DEEPAK NITRITE LTD-FUT-30-MAY-24</t>
  </si>
  <si>
    <t>DIXON TECHNOLOGIES (INDIA) LTD-FUT-30-MAY-24</t>
  </si>
  <si>
    <t>DR. LAL PATH LABS LTD-FUT-30-MAY-24</t>
  </si>
  <si>
    <t>EXIDE INDUSTRIES LTD-FUT-30-MAY-24</t>
  </si>
  <si>
    <t>GAIL ( INDIA ) LTD-FUT-30-MAY-24</t>
  </si>
  <si>
    <t>GLENMARK PHARMACEUTICALS LTD-FUT-30-MAY-24</t>
  </si>
  <si>
    <t>GMR INFRASTUCTURE LTD-FUT-30-MAY-24</t>
  </si>
  <si>
    <t>GODREJ CONSUMER PRODUCTS LTD-FUT-30-MAY-24</t>
  </si>
  <si>
    <t>GODREJ PROPERTIES LTD-FUT-30-MAY-24</t>
  </si>
  <si>
    <t>GRANULES INDIA LTD-FUT-30-MAY-24</t>
  </si>
  <si>
    <t>GRASIM INDUSTRIES LTD-FUT-30-MAY-24</t>
  </si>
  <si>
    <t>GUJ NARMADA VALLEY FER. &amp; CHEM. LTD-FUT-30-MAY-24</t>
  </si>
  <si>
    <t>HAVELLS INDIA LTD-FUT-30-MAY-24</t>
  </si>
  <si>
    <t>HDFC ASSET MANAGEMENT COMPANY LTD-FUT-27-JUN-24</t>
  </si>
  <si>
    <t>HDFC ASSET MANAGEMENT COMPANY LTD-FUT-30-MAY-24</t>
  </si>
  <si>
    <t>HDFC LIFE INSURANCE CO. LTD-FUT-30-MAY-24</t>
  </si>
  <si>
    <t>HINDUSTAN AERONAUTICS LTD-FUT-30-MAY-24</t>
  </si>
  <si>
    <t>HINDUSTAN COPPER LTD-FUT-30-MAY-24</t>
  </si>
  <si>
    <t>HINDUSTAN PETROLEUM CORPORATION LTD-FUT-30-MAY-24</t>
  </si>
  <si>
    <t>ICICI LOMBARD GENERAL INSURANCE CO. LTD-FUT-30-MAY-24</t>
  </si>
  <si>
    <t>IDFC LTD-FUT-30-MAY-24</t>
  </si>
  <si>
    <t>INDIA CEMENTS LTD-FUT-30-MAY-24</t>
  </si>
  <si>
    <t>INDIAN ENERGY EXCHANGE LTD-FUT-30-MAY-24</t>
  </si>
  <si>
    <t>INDIAN OIL CORPORATION LTD-FUT-30-MAY-24</t>
  </si>
  <si>
    <t>INDIAN RAILWAY CATERING AND TOURISM CORPORATION LTD-FUT-30-MAY-24</t>
  </si>
  <si>
    <t>INFO EDGE (INDIA) LTD-FUT-30-MAY-24</t>
  </si>
  <si>
    <t>ITC LTD-FUT-27-JUN-24</t>
  </si>
  <si>
    <t>L&amp;T FINANCE LTD-FUT-30-MAY-24</t>
  </si>
  <si>
    <t>LAURUS LABS LTD-FUT-30-MAY-24</t>
  </si>
  <si>
    <t>LIC HOUSING FINANCE LTD-FUT-30-MAY-24</t>
  </si>
  <si>
    <t>MAHANAGAR GAS LTD-FUT-30-MAY-24</t>
  </si>
  <si>
    <t>MAHINDRA &amp; MAHINDRA LTD-FUT-30-MAY-24</t>
  </si>
  <si>
    <t>MANAPPURAM FINANCE LTD-FUT-30-MAY-24</t>
  </si>
  <si>
    <t>MARICO LTD-FUT-30-MAY-24</t>
  </si>
  <si>
    <t>MAX FINANCIAL SERVICES LTD-FUT-30-MAY-24</t>
  </si>
  <si>
    <t>MPHASIS LTD-FUT-30-MAY-24</t>
  </si>
  <si>
    <t>MULTI COMMODITY EXCHANGE OF IND LTD-FUT-30-MAY-24</t>
  </si>
  <si>
    <t>NATIONAL ALUMINIUM CO. LTD-FUT-30-MAY-24</t>
  </si>
  <si>
    <t>NAVIN FLUORINE INTERNATIONAL LTD-FUT-30-MAY-24</t>
  </si>
  <si>
    <t>NESTLE INDIA LTD-FUT-30-MAY-24</t>
  </si>
  <si>
    <t>NMDC LTD-FUT-30-MAY-24</t>
  </si>
  <si>
    <t>OBEROI REALTY LTD-FUT-30-MAY-24</t>
  </si>
  <si>
    <t>ORACLE FINANCIALS SERVICES SOFT LTD-FUT-30-MAY-24</t>
  </si>
  <si>
    <t>PERSISTENT SYSTEMS LTD-FUT-30-MAY-24</t>
  </si>
  <si>
    <t>PETRONET LNG LTD-FUT-30-MAY-24</t>
  </si>
  <si>
    <t>PI INDUSTRIES LTD-FUT-30-MAY-24</t>
  </si>
  <si>
    <t>PIRAMAL ENTERPRISES LTD-FUT-30-MAY-24</t>
  </si>
  <si>
    <t>POLYCAB INDIA LTD-FUT-30-MAY-24</t>
  </si>
  <si>
    <t>POWER FINANCE CORPORATION  LTD-FUT-30-MAY-24</t>
  </si>
  <si>
    <t>PVR INOX LTD-FUT-30-MAY-24</t>
  </si>
  <si>
    <t>RBL BANK LTD-FUT-30-MAY-24</t>
  </si>
  <si>
    <t>REC LTD-FUT-30-MAY-24</t>
  </si>
  <si>
    <t>SAMVARDHANA MOTHERSON INTERNATIONAL LTD-FUT-30-MAY-24</t>
  </si>
  <si>
    <t>SHREE CEMENT LTD-FUT-30-MAY-24</t>
  </si>
  <si>
    <t>SHRIRAM FINANCE LTD-FUT-30-MAY-24</t>
  </si>
  <si>
    <t>SRF LTD-FUT-30-MAY-24</t>
  </si>
  <si>
    <t>STEEL AUTHORITY INDIA LTD-FUT-30-MAY-24</t>
  </si>
  <si>
    <t>SUN TV NETWORK LTD-FUT-30-MAY-24</t>
  </si>
  <si>
    <t>SYNGENE INTERNATIONAL LTD-FUT-30-MAY-24</t>
  </si>
  <si>
    <t>TATA COMMUNICATIONS LTD-FUT-30-MAY-24</t>
  </si>
  <si>
    <t>TATA CONSUMER PRODUCTS LTD-FUT-30-MAY-24</t>
  </si>
  <si>
    <t>THE RAMCO CEMENTS LTD-FUT-30-MAY-24</t>
  </si>
  <si>
    <t>TORRENT PHARMACEUTICALS LTD-FUT-30-MAY-24</t>
  </si>
  <si>
    <t>TRENT LTD-FUT-30-MAY-24</t>
  </si>
  <si>
    <t>TVS MOTOR COMPANY LTD-FUT-30-MAY-24</t>
  </si>
  <si>
    <t>VEDANTA LTD-FUT-30-MAY-24</t>
  </si>
  <si>
    <t>VODAFONE IDEA LTD-FUT-30-MAY-24</t>
  </si>
  <si>
    <t>ZEE ENTERTAINMENT ENTERPRISES LTD-FUT-27-JUN-24</t>
  </si>
  <si>
    <t>ZEE ENTERTAINMENT ENTERPRISES LTD-FUT-30-MAY-24</t>
  </si>
  <si>
    <t>ZYDUS LIFESCIENCES LTD-FUT-30-MAY-24</t>
  </si>
  <si>
    <t>ASIAN PAINTS (INDIA) LTDAPR2024FUT</t>
  </si>
  <si>
    <t>NMDC LTDAPR2024FUT</t>
  </si>
  <si>
    <t>BAJAJ FINANCE LTDAPR2024FUT</t>
  </si>
  <si>
    <t>CAN FIN HOMES LTDAPR2024FUT</t>
  </si>
  <si>
    <t>INTERGLOBE AVIATION LTDAPR2024FUT</t>
  </si>
  <si>
    <t>DIXON TECHNOLOGIES (INDIA) LTDAPR2024FUT</t>
  </si>
  <si>
    <t>GAIL ( INDIA ) LTDAPR2024FUT</t>
  </si>
  <si>
    <t>GODREJ CONSUMER PRODUCTS LTDAPR2024FUT</t>
  </si>
  <si>
    <t>DR. LAL PATH LABS LTDAPR2024FUT</t>
  </si>
  <si>
    <t>SHRIRAM FINANCE LTDAPR2024FUT</t>
  </si>
  <si>
    <t>SIEMENS LTDAPR2024FUT</t>
  </si>
  <si>
    <t>UNITED BREWERIES LTDAPR2024FUT</t>
  </si>
  <si>
    <t>LUPIN LTDAPR2024FUT</t>
  </si>
  <si>
    <t>CONTAINER CORPORATION OF INDIA LTDAPR2024FUT</t>
  </si>
  <si>
    <t>AARTI INDUSTRIES LTDAPR2024FUT</t>
  </si>
  <si>
    <t>TATA COMMUNICATIONS LTDAPR2024FUT</t>
  </si>
  <si>
    <t>ZYDUS LIFESCIENCES LTDAPR2024FUT</t>
  </si>
  <si>
    <t>MARICO LTDAPR2024FUT</t>
  </si>
  <si>
    <t>CHOLAMANDALAM INVESTMENT &amp; FINANCE CO LTDAPR2024FUT</t>
  </si>
  <si>
    <t>HINDUSTAN PETROLEUM CORPORATION LTDAPR2024FUT</t>
  </si>
  <si>
    <t>L&amp;T TECHNOLOGY SERVICES LTDAPR2024FUT</t>
  </si>
  <si>
    <t>OBEROI REALTY LTDAPR2024FUT</t>
  </si>
  <si>
    <t>BHARAT HEAVY ELECTRICALS LTDAPR2024FUT</t>
  </si>
  <si>
    <t>LIC HOUSING FINANCE LTDAPR2024FUT</t>
  </si>
  <si>
    <t>PETRONET LNG LTDAPR2024FUT</t>
  </si>
  <si>
    <t>PIDILITE INDUSTRIES  LTDAPR2024FUT</t>
  </si>
  <si>
    <t>BALKRISHNA INDUSTRIES LTDAPR2024FUT</t>
  </si>
  <si>
    <t>GODREJ PROPERTIES LTDAPR2024FUT</t>
  </si>
  <si>
    <t>HDFC LIFE INSURANCE CO. LTDAPR2024FUT</t>
  </si>
  <si>
    <t>J K CEMENT LTDAPR2024FUT</t>
  </si>
  <si>
    <t>MULTI COMMODITY EXCHANGE OF IND LTDAPR2024FUT</t>
  </si>
  <si>
    <t>MPHASIS LTDAPR2024FUT</t>
  </si>
  <si>
    <t>INFO EDGE (INDIA) LTDAPR2024FUT</t>
  </si>
  <si>
    <t>NAVIN FLUORINE INTERNATIONAL LTDAPR2024FUT</t>
  </si>
  <si>
    <t>PVR INOX LTDAPR2024FUT</t>
  </si>
  <si>
    <t>SRF LTDAPR2024FUT</t>
  </si>
  <si>
    <t>TORRENT PHARMACEUTICALS LTDAPR2024FUT</t>
  </si>
  <si>
    <t>LAURUS LABS LTDAPR2024FUT</t>
  </si>
  <si>
    <t>ALKEM LABORATORIES LTDAPR2024FUT</t>
  </si>
  <si>
    <t>ABB INDIA LTDAPR2024FUT</t>
  </si>
  <si>
    <t>ASTRAL LTD (ERSTWHILE ASTRAL POLY TECHNIK LTD)APR2024FUT</t>
  </si>
  <si>
    <t>BHARAT FORGE LTDAPR2024FUT</t>
  </si>
  <si>
    <t>INDIAN RAILWAY CATERING AND TOURISM CORPORATION LTDAPR2024FUT</t>
  </si>
  <si>
    <t>ESCORTS KUBOTA LTDAPR2024FUT</t>
  </si>
  <si>
    <t>HAVELLS INDIA LTDAPR2024FUT</t>
  </si>
  <si>
    <t>GMR INFRASTUCTURE LTDAPR2024FUT</t>
  </si>
  <si>
    <t>ZEE ENTERTAINMENT ENTERPRISES LTDAPR2024FUT</t>
  </si>
  <si>
    <t>ADITYA BIRLA CAPITAL LTDAPR2024FUT</t>
  </si>
  <si>
    <t>BANDHAN BANK LTDAPR2024FUT</t>
  </si>
  <si>
    <t>BAJAJ FINSERV LTDAPR2024FUT</t>
  </si>
  <si>
    <t>BALRAMPUR CHINI MILLS LTDAPR2024FUT</t>
  </si>
  <si>
    <t>COAL INDIA LTDAPR2024FUT</t>
  </si>
  <si>
    <t>DEEPAK NITRITE LTDAPR2024FUT</t>
  </si>
  <si>
    <t>GRANULES INDIA LTDAPR2024FUT</t>
  </si>
  <si>
    <t>INDIAN ENERGY EXCHANGE LTDAPR2024FUT</t>
  </si>
  <si>
    <t>INDIA CEMENTS LTDAPR2024FUT</t>
  </si>
  <si>
    <t>L&amp;T FINANCE LTDAPR2024FUT</t>
  </si>
  <si>
    <t>MAX FINANCIAL SERVICES LTDAPR2024FUT</t>
  </si>
  <si>
    <t>MAHANAGAR GAS LTDAPR2024FUT</t>
  </si>
  <si>
    <t>POWER FINANCE CORPORATION  LTDAPR2024FUT</t>
  </si>
  <si>
    <t>THE RAMCO CEMENTS LTDAPR2024FUT</t>
  </si>
  <si>
    <t>DALMIA BHARAT LTDAPR2024FUT</t>
  </si>
  <si>
    <t>GLENMARK PHARMACEUTICALS LTDAPR2024FUT</t>
  </si>
  <si>
    <t>TATA CONSUMER PRODUCTS LTDAPR2024FUT</t>
  </si>
  <si>
    <t>CROMPTON GREAVES CONSUMER ELECTRICALS LTDAPR2024FUT</t>
  </si>
  <si>
    <t>MANAPPURAM FINANCE LTDAPR2024FUT</t>
  </si>
  <si>
    <t>BHARAT ELECTRONICS LTDAPR2024FUT</t>
  </si>
  <si>
    <t>HINDUSTAN AERONAUTICS LTDAPR2024FUT</t>
  </si>
  <si>
    <t>HCL TECHNOLOGIES LTDAPR2024FUT</t>
  </si>
  <si>
    <t>POLYCAB INDIA LTDAPR2024FUT</t>
  </si>
  <si>
    <t>VEDANTA LTDAPR2024FUT</t>
  </si>
  <si>
    <t>NATIONAL ALUMINIUM CO. LTDAPR2024FUT</t>
  </si>
  <si>
    <t>COFORGE LTDAPR2024FUT</t>
  </si>
  <si>
    <t>GUJ NARMADA VALLEY FER. &amp; CHEM. LTDAPR2024FUT</t>
  </si>
  <si>
    <t>DR REDDYs LABORATORIES LTDAPR2024FUT</t>
  </si>
  <si>
    <t>GRASIM INDUSTRIES LTDAPR2024FUT</t>
  </si>
  <si>
    <t>VODAFONE IDEA LTDAPR2024FUT</t>
  </si>
  <si>
    <t>RBL BANK LTDAPR2024FUT</t>
  </si>
  <si>
    <t>STEEL AUTHORITY INDIA LTDAPR2024FUT</t>
  </si>
  <si>
    <t>HINDUSTAN COPPER LTDAPR2024FUT</t>
  </si>
  <si>
    <t>JUBILANT FOODWORKS LTDAPR2024FUT</t>
  </si>
  <si>
    <t>SUN TV NETWORK LTDAPR2024FUT</t>
  </si>
  <si>
    <t>SYNGENE INTERNATIONAL LTDAPR2024FUT</t>
  </si>
  <si>
    <t>COROMANDEL INTERNATIONAL LTDAPR2024FUT</t>
  </si>
  <si>
    <t>AU SMALL FINANCE BANK LTDAPR2024FUT</t>
  </si>
  <si>
    <t>CITY UNION BANK LTDAPR2024FUT</t>
  </si>
  <si>
    <t>ICICI LOMBARD GENERAL INSURANCE CO. LTDAPR2024FUT</t>
  </si>
  <si>
    <t>BATA INDIA LTDAPR2024FUT</t>
  </si>
  <si>
    <t>BIRLASOFT LTDAPR2024FUT</t>
  </si>
  <si>
    <t>LTIMINDTREE LTDAPR2024FUT</t>
  </si>
  <si>
    <t>NESTLE INDIA LTDAPR2024FUT</t>
  </si>
  <si>
    <t>TRENT LTDAPR2024FUT</t>
  </si>
  <si>
    <t>INDIAN OIL CORPORATION LTDAPR2024FUT</t>
  </si>
  <si>
    <t>EXIDE INDUSTRIES LTDAPR2024FUT</t>
  </si>
  <si>
    <t>ORACLE FINANCIALS SERVICES SOFT LTDAPR2024FUT</t>
  </si>
  <si>
    <t>PI INDUSTRIES LTDAPR2024FUT</t>
  </si>
  <si>
    <t>WIPRO LTDAPR2024FUT</t>
  </si>
  <si>
    <t>ADANI ENTERPRISES LTDAPR2024FUT</t>
  </si>
  <si>
    <t>ABBOTT INDIA LTDAPR2024FUT</t>
  </si>
  <si>
    <t>BOSCH LTDAPR2024FUT</t>
  </si>
  <si>
    <t>IDFC FIRST BANK LTDAPR2024FUT</t>
  </si>
  <si>
    <t>BIOCON LTDAPR2024FUT</t>
  </si>
  <si>
    <t>GUJARAT GAS LTDAPR2024FUT</t>
  </si>
  <si>
    <t>PERSISTENT SYSTEMS LTDAPR2024FUT</t>
  </si>
  <si>
    <t>CUMMINS INDIA LTDAPR2024FUT</t>
  </si>
  <si>
    <t>IDFC LTDAPR2024FUT</t>
  </si>
  <si>
    <t>SAMVARDHANA MOTHERSON INTERNATIONAL LTDAPR2024FUT</t>
  </si>
  <si>
    <t>MRF LTDAPR2024FUT</t>
  </si>
  <si>
    <t>CHAMBAL FERTILISER &amp; CHEMICALS LTDAPR2024FUT</t>
  </si>
  <si>
    <t>SHREE CEMENT LTDAPR2024FUT</t>
  </si>
  <si>
    <t>PIRAMAL ENTERPRISES LTDAPR2024FUT</t>
  </si>
  <si>
    <t>REC LTDAPR2024FUT</t>
  </si>
  <si>
    <t>BHARAT PETROLEUM CORPORATION LTDAPR2024FUT</t>
  </si>
  <si>
    <t>MUTHOOT FINANCE LTDAPR2024FUT</t>
  </si>
  <si>
    <t>COLGATE-PALMOLIVE INDIA LTDAPR2024FUT</t>
  </si>
  <si>
    <t>INDRAPRASTHA GAS LTDAPR2024FUT</t>
  </si>
  <si>
    <t>TVS MOTOR COMPANY LTDAPR2024FUT</t>
  </si>
  <si>
    <t>ATUL LTDAPR2024FUT</t>
  </si>
  <si>
    <t>BRITANNIA INDUSTRIES LTDAPR2024FUT</t>
  </si>
  <si>
    <t>SBI CARDS AND PAYMENT SERVICES LTDAPR2024FUT</t>
  </si>
  <si>
    <t>ASIAN PAINTS (INDIA) LTDMAY2024FUT</t>
  </si>
  <si>
    <t>BHARTI AIRTEL LTDMAY2024FUT</t>
  </si>
  <si>
    <t>CIPLA LTDMAY2024FUT</t>
  </si>
  <si>
    <t>DIVI LABORATORIES LTDMAY2024FUT</t>
  </si>
  <si>
    <t>DIXON TECHNOLOGIES (INDIA) LTDMAY2024FUT</t>
  </si>
  <si>
    <t>JINDAL STEEL &amp; POWER LTDMAY2024FUT</t>
  </si>
  <si>
    <t>MARUTI SUZUKI INDIA LTDMAY2024FUT</t>
  </si>
  <si>
    <t>TORRENT PHARMACEUTICALS LTDMAY2024FUT</t>
  </si>
  <si>
    <t>ICICI BANK LTDMAY2024FUT</t>
  </si>
  <si>
    <t>BIRLASOFT LTDMAY2024FUT</t>
  </si>
  <si>
    <t>DABUR INDIA LTDMAY2024FUT</t>
  </si>
  <si>
    <t>GODREJ CONSUMER PRODUCTS LTDMAY2024FUT</t>
  </si>
  <si>
    <t>HINDALCO INDUSTRIES LTDMAY2024FUT</t>
  </si>
  <si>
    <t>INFOSYS LTDMAY2024FUT</t>
  </si>
  <si>
    <t>LARSEN &amp; TOUBRO LTDMAY2024FUT</t>
  </si>
  <si>
    <t>ACC LTDMAY2024FUT</t>
  </si>
  <si>
    <t>BAJAJ FINSERV LTDMAY2024FUT</t>
  </si>
  <si>
    <t>HDFC LIFE INSURANCE CO. LTDMAY2024FUT</t>
  </si>
  <si>
    <t>ADANI PORTS AND SPECIAL ECONOMIC ZONE LTDMAY2024FUT</t>
  </si>
  <si>
    <t>BAJAJ FINANCE LTDMAY2024FUT</t>
  </si>
  <si>
    <t>CONTAINER CORPORATION OF INDIA LTDMAY2024FUT</t>
  </si>
  <si>
    <t>GRANULES INDIA LTDMAY2024FUT</t>
  </si>
  <si>
    <t>HINDUSTAN UNILEVER LTDMAY2024FUT</t>
  </si>
  <si>
    <t>KOTAK MAHINDRA BANK LTDMAY2024FUT</t>
  </si>
  <si>
    <t>PVR INOX LTDMAY2024FUT</t>
  </si>
  <si>
    <t>TATA STEEL LTDMAY2024FUT</t>
  </si>
  <si>
    <t>JSW STEEL LTDMAY2024FUT</t>
  </si>
  <si>
    <t>MAX FINANCIAL SERVICES LTDMAY2024FUT</t>
  </si>
  <si>
    <t>THE RAMCO CEMENTS LTDMAY2024FUT</t>
  </si>
  <si>
    <t>SRF LTDMAY2024FUT</t>
  </si>
  <si>
    <t>POWER GRID CORPORATION OF INDIA LTDMAY2024FUT</t>
  </si>
  <si>
    <t>HERO MOTOCORP LTDAPR2024FUT</t>
  </si>
  <si>
    <t>INDUSIND BANK LTDMAY2024FUT</t>
  </si>
  <si>
    <t>TATA CONSULTANCY SERVICES LTDMAY2024FUT</t>
  </si>
  <si>
    <t>ADANI ENTERPRISES LTDMAY2024FUT</t>
  </si>
  <si>
    <t>HDFC ASSET MANAGEMENT COMPANY LTDAPR2024FUT</t>
  </si>
  <si>
    <t>UPL LTDMAY2024FUT</t>
  </si>
  <si>
    <t>SUN PHARMACEUTICAL INDUSTRIES LTDMAY2024FUT</t>
  </si>
  <si>
    <t>INDIAN HOTELS CO. LTDMAY2024FUT</t>
  </si>
  <si>
    <t>PIRAMAL ENTERPRISES LTDMAY2024FUT</t>
  </si>
  <si>
    <t>RELIANCE INDUSTRIES LTDMAY2024FUT</t>
  </si>
  <si>
    <t>REC LTDMAY2024FUT</t>
  </si>
  <si>
    <t>ZEE ENTERTAINMENT ENTERPRISES LTDMAY2024FUT</t>
  </si>
  <si>
    <t>DR REDDYs LABORATORIES LTDMAY2024FUT</t>
  </si>
  <si>
    <t>INTERGLOBE AVIATION LTDMAY2024FUT</t>
  </si>
  <si>
    <t>ASTRAL LTD (ERSTWHILE ASTRAL POLY TECHNIK LTD)MAY2024FUT</t>
  </si>
  <si>
    <t>AUROBINDO PHARMA LTDMAY2024FUT</t>
  </si>
  <si>
    <t>AXIS BANK LTDMAY2024FUT</t>
  </si>
  <si>
    <t>BALKRISHNA INDUSTRIES LTDMAY2024FUT</t>
  </si>
  <si>
    <t>CITY UNION BANK LTDMAY2024FUT</t>
  </si>
  <si>
    <t>DLF LTDMAY2024FUT</t>
  </si>
  <si>
    <t>FEDERAL BANK LTDMAY2024FUT</t>
  </si>
  <si>
    <t>HINDUSTAN PETROLEUM CORPORATION LTDMAY2024FUT</t>
  </si>
  <si>
    <t>INDIAN ENERGY EXCHANGE LTDMAY2024FUT</t>
  </si>
  <si>
    <t>CHOLAMANDALAM INVESTMENT &amp; FINANCE CO LTDMAY2024FUT</t>
  </si>
  <si>
    <t>CROMPTON GREAVES CONSUMER ELECTRICALS LTDMAY2024FUT</t>
  </si>
  <si>
    <t>NESTLE INDIA LTDMAY2024FUT</t>
  </si>
  <si>
    <t>PI INDUSTRIES LTDMAY2024FUT</t>
  </si>
  <si>
    <t>SHRIRAM FINANCE LTDMAY2024FUT</t>
  </si>
  <si>
    <t>TRENT LTDMAY2024FUT</t>
  </si>
  <si>
    <t>ULTRATECH CEMENT LTDMAY2024FUT</t>
  </si>
  <si>
    <t>ABB INDIA LTDMAY2024FUT</t>
  </si>
  <si>
    <t>ABBOTT INDIA LTDMAY2024FUT</t>
  </si>
  <si>
    <t>BHARAT PETROLEUM CORPORATION LTDMAY2024FUT</t>
  </si>
  <si>
    <t>CAN FIN HOMES LTDMAY2024FUT</t>
  </si>
  <si>
    <t>DALMIA BHARAT LTDMAY2024FUT</t>
  </si>
  <si>
    <t>GLENMARK PHARMACEUTICALS LTDMAY2024FUT</t>
  </si>
  <si>
    <t>GUJ NARMADA VALLEY FER. &amp; CHEM. LTDMAY2024FUT</t>
  </si>
  <si>
    <t>GODREJ PROPERTIES LTDMAY2024FUT</t>
  </si>
  <si>
    <t>HAVELLS INDIA LTDMAY2024FUT</t>
  </si>
  <si>
    <t>HDFC BANK LTDMAY2024FUT</t>
  </si>
  <si>
    <t>BHARAT HEAVY ELECTRICALS LTDMAY2024FUT</t>
  </si>
  <si>
    <t>INDUS TOWERS LTDMAY2024FUT</t>
  </si>
  <si>
    <t>L&amp;T FINANCE LTDMAY2024FUT</t>
  </si>
  <si>
    <t>MARICO LTDMAY2024FUT</t>
  </si>
  <si>
    <t>UNITED SPIRITS LTDMAY2024FUT</t>
  </si>
  <si>
    <t>INFO EDGE (INDIA) LTDMAY2024FUT</t>
  </si>
  <si>
    <t>SIEMENS LTDMAY2024FUT</t>
  </si>
  <si>
    <t>TECH MAHINDRA LTDMAY2024FUT</t>
  </si>
  <si>
    <t>VOLTAS LTDMAY2024FUT</t>
  </si>
  <si>
    <t>EICHER MOTORS LTDMAY2024FUT</t>
  </si>
  <si>
    <t>DR. LAL PATH LABS LTDMAY2024FUT</t>
  </si>
  <si>
    <t>MULTI COMMODITY EXCHANGE OF IND LTDMAY2024FUT</t>
  </si>
  <si>
    <t>SAMVARDHANA MOTHERSON INTERNATIONAL LTDMAY2024FUT</t>
  </si>
  <si>
    <t>PETRONET LNG LTDMAY2024FUT</t>
  </si>
  <si>
    <t>PIDILITE INDUSTRIES  LTDMAY2024FUT</t>
  </si>
  <si>
    <t>TATA POWER COMPANY LTDMAY2024FUT</t>
  </si>
  <si>
    <t>ADITYA BIRLA CAPITAL LTDMAY2024FUT</t>
  </si>
  <si>
    <t>BHARAT ELECTRONICS LTDMAY2024FUT</t>
  </si>
  <si>
    <t>COAL INDIA LTDMAY2024FUT</t>
  </si>
  <si>
    <t>GMR INFRASTUCTURE LTDMAY2024FUT</t>
  </si>
  <si>
    <t>ICICI LOMBARD GENERAL INSURANCE CO. LTDMAY2024FUT</t>
  </si>
  <si>
    <t>HCL TECHNOLOGIES LTDMAY2024FUT</t>
  </si>
  <si>
    <t>BIOCON LTDMAY2024FUT</t>
  </si>
  <si>
    <t>POWER FINANCE CORPORATION  LTDMAY2024FUT</t>
  </si>
  <si>
    <t>MAHANAGAR GAS LTDMAY2024FUT</t>
  </si>
  <si>
    <t>RBL BANK LTDMAY2024FUT</t>
  </si>
  <si>
    <t>AARTI INDUSTRIES LTDMAY2024FUT</t>
  </si>
  <si>
    <t>HINDUSTAN AERONAUTICS LTDMAY2024FUT</t>
  </si>
  <si>
    <t>LUPIN LTDMAY2024FUT</t>
  </si>
  <si>
    <t>ORACLE FINANCIALS SERVICES SOFT LTDMAY2024FUT</t>
  </si>
  <si>
    <t>SBI CARDS AND PAYMENT SERVICES LTDMAY2024FUT</t>
  </si>
  <si>
    <t>DEEPAK NITRITE LTDMAY2024FUT</t>
  </si>
  <si>
    <t>GAIL ( INDIA ) LTDMAY2024FUT</t>
  </si>
  <si>
    <t>NTPC LTDMAY2024FUT</t>
  </si>
  <si>
    <t>INDIAN RAILWAY CATERING AND TOURISM CORPORATION LTDMAY2024FUT</t>
  </si>
  <si>
    <t>ESCORTS KUBOTA LTDMAY2024FUT</t>
  </si>
  <si>
    <t>INDIAN OIL CORPORATION LTDMAY2024FUT</t>
  </si>
  <si>
    <t>BALRAMPUR CHINI MILLS LTDMAY2024FUT</t>
  </si>
  <si>
    <t>GRASIM INDUSTRIES LTDMAY2024FUT</t>
  </si>
  <si>
    <t>NMDC LTDMAY2024FUT</t>
  </si>
  <si>
    <t>SUN TV NETWORK LTDMAY2024FUT</t>
  </si>
  <si>
    <t>VEDANTA LTDMAY2024FUT</t>
  </si>
  <si>
    <t>WIPRO LTDMAY2024FUT</t>
  </si>
  <si>
    <t>Disclosure of Margins as of 30th April 2024 is as given below   :</t>
  </si>
  <si>
    <t>TATA CORPORATE BOND FUND (The scheme has 1 segregated portfolio which was created under Tata Medium Term Fund )</t>
  </si>
  <si>
    <t>TATA SHORT TERM BOND FUND (The scheme has 1 segregated portfolio which was created under Tata Corporate Bond Fund )</t>
  </si>
  <si>
    <r>
      <t>Income Distribution Cum Capital Withdrawal</t>
    </r>
    <r>
      <rPr>
        <b/>
        <sz val="11"/>
        <color rgb="FF4D5156"/>
        <rFont val="Calibri"/>
        <family val="2"/>
      </rPr>
      <t> </t>
    </r>
  </si>
  <si>
    <t>ADANI PORTS AND SPECIAL ECONOMIC ZONE LTD $$</t>
  </si>
  <si>
    <t>AMBUJA CEMENTS LTD $$</t>
  </si>
  <si>
    <t>AUROBINDO PHARMA LTD $$</t>
  </si>
  <si>
    <t>BANDHAN BANK LTD $$</t>
  </si>
  <si>
    <t>HDFC BANK LTD $$</t>
  </si>
  <si>
    <t>RELIANCE INDUSTRIES LTD $$</t>
  </si>
  <si>
    <t>STATE BANK OF INDIA $$</t>
  </si>
  <si>
    <t>TATA POWER COMPANY LTD $$</t>
  </si>
  <si>
    <t>TATA CONSULTANCY SERVICES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</si>
</sst>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d\-mmmm\-yyyy;@"/>
    <numFmt numFmtId="166" formatCode="0.00_);\(0.00\)"/>
    <numFmt numFmtId="167" formatCode="#,##0.00000"/>
    <numFmt numFmtId="168" formatCode="0.00000"/>
    <numFmt numFmtId="169" formatCode="0.0000"/>
    <numFmt numFmtId="170" formatCode="######0.00000"/>
    <numFmt numFmtId="171" formatCode="#,##0.0000"/>
  </numFmts>
  <fonts count="18" x14ac:knownFonts="1">
    <font>
      <sz val="10"/>
      <name val="Arial"/>
      <family val="2"/>
    </font>
    <font>
      <sz val="11"/>
      <color theme="1"/>
      <name val="Aptos Narrow"/>
      <family val="2"/>
      <scheme val="minor"/>
    </font>
    <font>
      <sz val="11"/>
      <color theme="1"/>
      <name val="Aptos Narrow"/>
      <family val="2"/>
      <scheme val="minor"/>
    </font>
    <font>
      <sz val="10"/>
      <name val="Arial"/>
      <family val="2"/>
    </font>
    <font>
      <u/>
      <sz val="10"/>
      <color indexed="12"/>
      <name val="Arial"/>
      <family val="2"/>
    </font>
    <font>
      <b/>
      <sz val="11"/>
      <name val="Calibri"/>
      <family val="2"/>
    </font>
    <font>
      <sz val="11"/>
      <name val="Calibri"/>
      <family val="2"/>
    </font>
    <font>
      <i/>
      <sz val="11"/>
      <name val="Calibri"/>
      <family val="2"/>
    </font>
    <font>
      <u/>
      <sz val="11"/>
      <color indexed="12"/>
      <name val="Calibri"/>
      <family val="2"/>
    </font>
    <font>
      <sz val="11"/>
      <color rgb="FF000000"/>
      <name val="Calibri"/>
      <family val="2"/>
    </font>
    <font>
      <b/>
      <u/>
      <sz val="11"/>
      <name val="Calibri"/>
      <family val="2"/>
    </font>
    <font>
      <b/>
      <sz val="11"/>
      <color indexed="8"/>
      <name val="Calibri"/>
      <family val="2"/>
    </font>
    <font>
      <sz val="11"/>
      <color theme="1"/>
      <name val="Calibri"/>
      <family val="2"/>
    </font>
    <font>
      <b/>
      <sz val="11"/>
      <color theme="1"/>
      <name val="Calibri"/>
      <family val="2"/>
    </font>
    <font>
      <sz val="11"/>
      <color indexed="8"/>
      <name val="Calibri"/>
      <family val="2"/>
    </font>
    <font>
      <sz val="10"/>
      <color indexed="8"/>
      <name val="Arial"/>
      <family val="2"/>
    </font>
    <font>
      <b/>
      <sz val="11"/>
      <color rgb="FF040C28"/>
      <name val="Calibri"/>
      <family val="2"/>
    </font>
    <font>
      <b/>
      <sz val="11"/>
      <color rgb="FF4D5156"/>
      <name val="Calibri"/>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14">
    <xf numFmtId="0" fontId="0" fillId="0" borderId="0"/>
    <xf numFmtId="16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14" fillId="0" borderId="0" applyFont="0" applyFill="0" applyBorder="0" applyAlignment="0" applyProtection="0"/>
    <xf numFmtId="0" fontId="3" fillId="0" borderId="0"/>
    <xf numFmtId="0" fontId="1" fillId="0" borderId="0"/>
    <xf numFmtId="0" fontId="15" fillId="0" borderId="0"/>
  </cellStyleXfs>
  <cellXfs count="251">
    <xf numFmtId="0" fontId="0" fillId="0" borderId="0" xfId="0"/>
    <xf numFmtId="0" fontId="5" fillId="0" borderId="1" xfId="0" applyFont="1" applyBorder="1" applyAlignment="1">
      <alignment vertical="center" wrapText="1"/>
    </xf>
    <xf numFmtId="0" fontId="6" fillId="0" borderId="0" xfId="0" applyFont="1"/>
    <xf numFmtId="2" fontId="5" fillId="0" borderId="1" xfId="0" applyNumberFormat="1" applyFont="1" applyBorder="1" applyAlignment="1">
      <alignment horizontal="center"/>
    </xf>
    <xf numFmtId="2" fontId="6" fillId="0" borderId="0" xfId="0" applyNumberFormat="1" applyFont="1"/>
    <xf numFmtId="0" fontId="5" fillId="0" borderId="2" xfId="0" applyFont="1" applyBorder="1"/>
    <xf numFmtId="2" fontId="5" fillId="0" borderId="2" xfId="0" applyNumberFormat="1" applyFont="1" applyBorder="1"/>
    <xf numFmtId="0" fontId="5" fillId="0" borderId="0" xfId="0" applyFont="1"/>
    <xf numFmtId="2" fontId="5" fillId="0" borderId="0" xfId="0" applyNumberFormat="1" applyFont="1"/>
    <xf numFmtId="2" fontId="6" fillId="0" borderId="1" xfId="0" applyNumberFormat="1" applyFont="1" applyBorder="1"/>
    <xf numFmtId="2" fontId="6" fillId="0" borderId="1" xfId="0" applyNumberFormat="1" applyFont="1" applyBorder="1" applyAlignment="1">
      <alignment wrapText="1"/>
    </xf>
    <xf numFmtId="0" fontId="6" fillId="0" borderId="1" xfId="0" applyFont="1" applyBorder="1" applyAlignment="1">
      <alignment wrapText="1"/>
    </xf>
    <xf numFmtId="0" fontId="6" fillId="0" borderId="1" xfId="0" applyFont="1" applyBorder="1" applyAlignment="1">
      <alignment vertical="center" wrapText="1"/>
    </xf>
    <xf numFmtId="2" fontId="6" fillId="0" borderId="0" xfId="0" applyNumberFormat="1" applyFont="1" applyAlignment="1">
      <alignment horizontal="center"/>
    </xf>
    <xf numFmtId="2" fontId="6" fillId="0" borderId="1" xfId="0" applyNumberFormat="1" applyFont="1" applyBorder="1" applyAlignment="1">
      <alignment horizontal="center" vertical="center" wrapText="1"/>
    </xf>
    <xf numFmtId="0" fontId="6" fillId="0" borderId="0" xfId="0" applyFont="1" applyAlignment="1">
      <alignment horizontal="center"/>
    </xf>
    <xf numFmtId="0" fontId="6" fillId="0" borderId="1" xfId="0" applyFont="1" applyBorder="1" applyAlignment="1">
      <alignment horizontal="center" vertical="center" wrapText="1"/>
    </xf>
    <xf numFmtId="0" fontId="5" fillId="0" borderId="1" xfId="0" applyFont="1" applyBorder="1"/>
    <xf numFmtId="2" fontId="5" fillId="0" borderId="1" xfId="0" applyNumberFormat="1" applyFont="1" applyBorder="1"/>
    <xf numFmtId="2" fontId="5" fillId="0" borderId="1" xfId="0" applyNumberFormat="1" applyFont="1" applyBorder="1" applyAlignment="1">
      <alignment wrapText="1"/>
    </xf>
    <xf numFmtId="2" fontId="5" fillId="0" borderId="1" xfId="0" applyNumberFormat="1" applyFont="1" applyBorder="1" applyAlignment="1">
      <alignment horizontal="center" vertical="center"/>
    </xf>
    <xf numFmtId="0" fontId="6" fillId="0" borderId="0" xfId="0" applyFont="1" applyAlignment="1">
      <alignment vertical="center" wrapText="1"/>
    </xf>
    <xf numFmtId="164" fontId="6" fillId="0" borderId="0" xfId="1" applyFont="1"/>
    <xf numFmtId="0" fontId="6" fillId="0" borderId="0" xfId="0" applyFont="1" applyAlignment="1">
      <alignment wrapText="1"/>
    </xf>
    <xf numFmtId="2" fontId="6" fillId="0" borderId="0" xfId="0" applyNumberFormat="1" applyFont="1" applyAlignment="1">
      <alignment horizontal="right"/>
    </xf>
    <xf numFmtId="0" fontId="6" fillId="0" borderId="1" xfId="0" applyFont="1" applyBorder="1" applyAlignment="1">
      <alignment horizontal="left" vertical="center" wrapText="1"/>
    </xf>
    <xf numFmtId="0" fontId="5" fillId="0" borderId="0" xfId="0" applyFont="1" applyAlignment="1">
      <alignment vertical="center" wrapText="1"/>
    </xf>
    <xf numFmtId="0" fontId="8" fillId="0" borderId="0" xfId="3" applyFont="1" applyAlignment="1" applyProtection="1"/>
    <xf numFmtId="4" fontId="6" fillId="0" borderId="1" xfId="0" applyNumberFormat="1" applyFont="1" applyBorder="1" applyAlignment="1">
      <alignment horizontal="center"/>
    </xf>
    <xf numFmtId="2" fontId="6" fillId="0" borderId="1" xfId="0" applyNumberFormat="1" applyFont="1" applyBorder="1" applyAlignment="1">
      <alignment horizontal="center" wrapText="1"/>
    </xf>
    <xf numFmtId="2" fontId="6" fillId="0" borderId="1" xfId="0" applyNumberFormat="1" applyFont="1" applyBorder="1" applyAlignment="1">
      <alignment horizontal="right"/>
    </xf>
    <xf numFmtId="2" fontId="5" fillId="0" borderId="0" xfId="0" applyNumberFormat="1" applyFont="1" applyAlignment="1">
      <alignment horizontal="right"/>
    </xf>
    <xf numFmtId="2" fontId="5" fillId="0" borderId="1" xfId="0" applyNumberFormat="1" applyFont="1" applyBorder="1" applyAlignment="1">
      <alignment horizontal="right"/>
    </xf>
    <xf numFmtId="0" fontId="6" fillId="0" borderId="3" xfId="0" applyFont="1" applyBorder="1"/>
    <xf numFmtId="0" fontId="5" fillId="0" borderId="3" xfId="0" applyFont="1" applyBorder="1"/>
    <xf numFmtId="2" fontId="6" fillId="0" borderId="5" xfId="0" applyNumberFormat="1" applyFont="1" applyBorder="1" applyAlignment="1">
      <alignment horizontal="right"/>
    </xf>
    <xf numFmtId="0" fontId="6" fillId="0" borderId="6" xfId="0" applyFont="1" applyBorder="1"/>
    <xf numFmtId="0" fontId="6" fillId="0" borderId="5" xfId="0" applyFont="1" applyBorder="1"/>
    <xf numFmtId="2" fontId="6" fillId="0" borderId="5" xfId="0" applyNumberFormat="1" applyFont="1" applyBorder="1"/>
    <xf numFmtId="2" fontId="6" fillId="0" borderId="4" xfId="0" applyNumberFormat="1" applyFont="1" applyBorder="1" applyAlignment="1">
      <alignment horizontal="right"/>
    </xf>
    <xf numFmtId="165" fontId="5" fillId="0" borderId="1" xfId="0" applyNumberFormat="1" applyFont="1" applyBorder="1"/>
    <xf numFmtId="0" fontId="6" fillId="0" borderId="0" xfId="4" applyFont="1"/>
    <xf numFmtId="2" fontId="6" fillId="0" borderId="0" xfId="4" applyNumberFormat="1" applyFont="1" applyAlignment="1">
      <alignment horizontal="right"/>
    </xf>
    <xf numFmtId="10" fontId="6" fillId="0" borderId="1" xfId="2" applyNumberFormat="1" applyFont="1" applyBorder="1" applyAlignment="1">
      <alignment horizontal="left"/>
    </xf>
    <xf numFmtId="0" fontId="5" fillId="0" borderId="0" xfId="4" applyFont="1" applyAlignment="1">
      <alignment vertical="center"/>
    </xf>
    <xf numFmtId="0" fontId="5" fillId="0" borderId="0" xfId="0" applyFont="1" applyAlignment="1">
      <alignment wrapText="1"/>
    </xf>
    <xf numFmtId="2" fontId="5" fillId="0" borderId="2" xfId="0" applyNumberFormat="1" applyFont="1" applyBorder="1" applyAlignment="1">
      <alignment horizontal="right"/>
    </xf>
    <xf numFmtId="0" fontId="6" fillId="0" borderId="8" xfId="0" applyFont="1" applyBorder="1" applyAlignment="1">
      <alignment horizontal="center" vertical="center" wrapText="1"/>
    </xf>
    <xf numFmtId="2" fontId="6" fillId="0" borderId="1" xfId="0" applyNumberFormat="1" applyFont="1" applyBorder="1" applyAlignment="1">
      <alignment horizontal="justify" vertical="center" wrapText="1"/>
    </xf>
    <xf numFmtId="0" fontId="5" fillId="0" borderId="3" xfId="0" applyFont="1" applyBorder="1" applyAlignment="1">
      <alignment vertical="center" wrapText="1"/>
    </xf>
    <xf numFmtId="0" fontId="6" fillId="0" borderId="0" xfId="0" applyFont="1" applyAlignment="1">
      <alignment horizontal="center" vertical="center"/>
    </xf>
    <xf numFmtId="0" fontId="6" fillId="0" borderId="0" xfId="5" applyFont="1"/>
    <xf numFmtId="2" fontId="6" fillId="0" borderId="0" xfId="5" applyNumberFormat="1" applyFont="1" applyAlignment="1">
      <alignment horizontal="right"/>
    </xf>
    <xf numFmtId="4" fontId="6" fillId="0" borderId="0" xfId="4" applyNumberFormat="1" applyFont="1" applyAlignment="1">
      <alignment horizontal="center" vertical="center"/>
    </xf>
    <xf numFmtId="2" fontId="6" fillId="0" borderId="0" xfId="4" applyNumberFormat="1" applyFont="1" applyAlignment="1">
      <alignment horizontal="center"/>
    </xf>
    <xf numFmtId="0" fontId="5" fillId="0" borderId="0" xfId="6" applyFont="1"/>
    <xf numFmtId="4" fontId="6" fillId="0" borderId="0" xfId="5" applyNumberFormat="1" applyFont="1" applyAlignment="1">
      <alignment horizontal="right"/>
    </xf>
    <xf numFmtId="4" fontId="5" fillId="0" borderId="0" xfId="6" applyNumberFormat="1" applyFont="1" applyAlignment="1">
      <alignment horizontal="center"/>
    </xf>
    <xf numFmtId="0" fontId="5" fillId="0" borderId="0" xfId="4" applyFont="1"/>
    <xf numFmtId="4" fontId="6" fillId="0" borderId="0" xfId="6" applyNumberFormat="1" applyFont="1" applyAlignment="1">
      <alignment horizontal="center"/>
    </xf>
    <xf numFmtId="0" fontId="6" fillId="0" borderId="0" xfId="4" applyFont="1" applyAlignment="1">
      <alignment wrapText="1"/>
    </xf>
    <xf numFmtId="2" fontId="5" fillId="0" borderId="0" xfId="6" applyNumberFormat="1" applyFont="1" applyAlignment="1">
      <alignment horizontal="center"/>
    </xf>
    <xf numFmtId="2" fontId="5" fillId="0" borderId="0" xfId="4" applyNumberFormat="1" applyFont="1" applyAlignment="1">
      <alignment horizontal="right"/>
    </xf>
    <xf numFmtId="2" fontId="5" fillId="0" borderId="0" xfId="4" applyNumberFormat="1" applyFont="1"/>
    <xf numFmtId="2" fontId="5" fillId="0" borderId="2" xfId="4" applyNumberFormat="1" applyFont="1" applyBorder="1" applyAlignment="1">
      <alignment horizontal="right"/>
    </xf>
    <xf numFmtId="0" fontId="5" fillId="0" borderId="2" xfId="4" applyFont="1" applyBorder="1"/>
    <xf numFmtId="2" fontId="5" fillId="0" borderId="2" xfId="4" applyNumberFormat="1" applyFont="1" applyBorder="1"/>
    <xf numFmtId="2" fontId="6" fillId="0" borderId="0" xfId="4" applyNumberFormat="1" applyFont="1"/>
    <xf numFmtId="2" fontId="5" fillId="0" borderId="0" xfId="0" applyNumberFormat="1" applyFont="1" applyAlignment="1">
      <alignment horizontal="center"/>
    </xf>
    <xf numFmtId="4" fontId="5" fillId="0" borderId="0" xfId="4" applyNumberFormat="1" applyFont="1" applyAlignment="1">
      <alignment horizontal="center"/>
    </xf>
    <xf numFmtId="4" fontId="6" fillId="0" borderId="0" xfId="4" applyNumberFormat="1" applyFont="1" applyAlignment="1">
      <alignment horizontal="center"/>
    </xf>
    <xf numFmtId="2" fontId="6" fillId="0" borderId="0" xfId="5" applyNumberFormat="1" applyFont="1"/>
    <xf numFmtId="2" fontId="6" fillId="0" borderId="0" xfId="4" applyNumberFormat="1" applyFont="1" applyAlignment="1">
      <alignment horizontal="right" vertical="center"/>
    </xf>
    <xf numFmtId="0" fontId="6" fillId="0" borderId="0" xfId="4" applyFont="1" applyAlignment="1">
      <alignment vertical="center"/>
    </xf>
    <xf numFmtId="4" fontId="6" fillId="0" borderId="1" xfId="4" applyNumberFormat="1" applyFont="1" applyBorder="1" applyAlignment="1">
      <alignment horizontal="right" vertical="center"/>
    </xf>
    <xf numFmtId="0" fontId="6" fillId="0" borderId="1" xfId="4" applyFont="1" applyBorder="1" applyAlignment="1">
      <alignment horizontal="center" vertical="center"/>
    </xf>
    <xf numFmtId="4" fontId="6" fillId="0" borderId="1" xfId="4" applyNumberFormat="1" applyFont="1" applyBorder="1" applyAlignment="1">
      <alignment horizontal="center" vertical="center"/>
    </xf>
    <xf numFmtId="0" fontId="6" fillId="0" borderId="1" xfId="4" applyFont="1" applyBorder="1" applyAlignment="1">
      <alignment vertical="center"/>
    </xf>
    <xf numFmtId="2" fontId="6" fillId="0" borderId="1" xfId="4" applyNumberFormat="1" applyFont="1" applyBorder="1" applyAlignment="1">
      <alignment horizontal="right" vertical="center"/>
    </xf>
    <xf numFmtId="2" fontId="5" fillId="0" borderId="1" xfId="4" applyNumberFormat="1" applyFont="1" applyBorder="1" applyAlignment="1">
      <alignment horizontal="center" vertical="center" wrapText="1"/>
    </xf>
    <xf numFmtId="0" fontId="5" fillId="0" borderId="1" xfId="4" applyFont="1" applyBorder="1" applyAlignment="1">
      <alignment horizontal="center" vertical="center" wrapText="1"/>
    </xf>
    <xf numFmtId="4" fontId="5" fillId="0" borderId="1" xfId="4" applyNumberFormat="1" applyFont="1" applyBorder="1" applyAlignment="1">
      <alignment horizontal="center" vertical="center" wrapText="1"/>
    </xf>
    <xf numFmtId="2" fontId="6" fillId="0" borderId="1" xfId="4" applyNumberFormat="1" applyFont="1" applyBorder="1" applyAlignment="1">
      <alignment horizontal="center" vertical="center"/>
    </xf>
    <xf numFmtId="2" fontId="5" fillId="0" borderId="1" xfId="0" applyNumberFormat="1" applyFont="1" applyBorder="1" applyAlignment="1">
      <alignment horizontal="left"/>
    </xf>
    <xf numFmtId="2" fontId="5" fillId="0" borderId="9" xfId="0" applyNumberFormat="1" applyFont="1" applyBorder="1" applyAlignment="1">
      <alignment horizontal="center"/>
    </xf>
    <xf numFmtId="2" fontId="5" fillId="0" borderId="6" xfId="0" applyNumberFormat="1" applyFont="1" applyBorder="1" applyAlignment="1">
      <alignment horizontal="center"/>
    </xf>
    <xf numFmtId="0" fontId="6" fillId="0" borderId="12" xfId="0" applyFont="1" applyBorder="1" applyAlignment="1">
      <alignment horizontal="justify" vertical="center" wrapText="1"/>
    </xf>
    <xf numFmtId="0" fontId="5" fillId="0" borderId="17" xfId="0" applyFont="1" applyBorder="1" applyAlignment="1">
      <alignment vertical="center" wrapText="1"/>
    </xf>
    <xf numFmtId="0" fontId="6" fillId="0" borderId="1" xfId="4" applyFont="1" applyBorder="1" applyAlignment="1">
      <alignment horizontal="center"/>
    </xf>
    <xf numFmtId="2" fontId="6" fillId="0" borderId="1" xfId="4" applyNumberFormat="1" applyFont="1" applyBorder="1" applyAlignment="1">
      <alignment horizontal="center"/>
    </xf>
    <xf numFmtId="0" fontId="6" fillId="0" borderId="1" xfId="4" applyFont="1" applyBorder="1"/>
    <xf numFmtId="0" fontId="6" fillId="0" borderId="1" xfId="0" applyFont="1" applyBorder="1" applyAlignment="1">
      <alignment horizontal="justify" wrapText="1"/>
    </xf>
    <xf numFmtId="0" fontId="5" fillId="2" borderId="1" xfId="0" applyFont="1" applyFill="1" applyBorder="1"/>
    <xf numFmtId="4" fontId="6" fillId="0" borderId="1" xfId="4" applyNumberFormat="1" applyFont="1" applyBorder="1" applyAlignment="1">
      <alignment horizontal="center" wrapText="1"/>
    </xf>
    <xf numFmtId="2" fontId="6" fillId="0" borderId="1" xfId="4" applyNumberFormat="1" applyFont="1" applyBorder="1"/>
    <xf numFmtId="14" fontId="6" fillId="0" borderId="1" xfId="0" applyNumberFormat="1" applyFont="1" applyBorder="1"/>
    <xf numFmtId="0" fontId="6" fillId="0" borderId="1" xfId="0" applyFont="1" applyBorder="1" applyAlignment="1">
      <alignment horizontal="left" vertical="center"/>
    </xf>
    <xf numFmtId="0" fontId="5" fillId="0" borderId="0" xfId="4" applyFont="1" applyAlignment="1">
      <alignment vertical="center" wrapText="1"/>
    </xf>
    <xf numFmtId="0" fontId="6" fillId="0" borderId="0" xfId="4" applyFont="1" applyAlignment="1">
      <alignment vertical="center" wrapText="1"/>
    </xf>
    <xf numFmtId="2" fontId="6" fillId="0" borderId="0" xfId="4" applyNumberFormat="1" applyFont="1" applyAlignment="1">
      <alignment horizontal="right" vertical="center" wrapText="1"/>
    </xf>
    <xf numFmtId="2" fontId="6" fillId="0" borderId="0" xfId="4" applyNumberFormat="1" applyFont="1" applyAlignment="1">
      <alignment vertical="center" wrapText="1"/>
    </xf>
    <xf numFmtId="4" fontId="5" fillId="0" borderId="0" xfId="4" applyNumberFormat="1" applyFont="1"/>
    <xf numFmtId="4" fontId="6" fillId="0" borderId="0" xfId="4" applyNumberFormat="1" applyFont="1"/>
    <xf numFmtId="4" fontId="6" fillId="0" borderId="0" xfId="4" applyNumberFormat="1" applyFont="1" applyAlignment="1">
      <alignment vertical="center"/>
    </xf>
    <xf numFmtId="0" fontId="6" fillId="0" borderId="8" xfId="0" applyFont="1" applyBorder="1"/>
    <xf numFmtId="0" fontId="9" fillId="0" borderId="1" xfId="0" applyFont="1" applyBorder="1" applyAlignment="1">
      <alignment horizontal="center" vertical="center"/>
    </xf>
    <xf numFmtId="0" fontId="11" fillId="0" borderId="0" xfId="0" applyFont="1" applyAlignment="1">
      <alignment vertical="center"/>
    </xf>
    <xf numFmtId="0" fontId="5" fillId="0" borderId="0" xfId="0" applyFont="1" applyAlignment="1">
      <alignment vertical="center"/>
    </xf>
    <xf numFmtId="2" fontId="5" fillId="0" borderId="0" xfId="0" applyNumberFormat="1" applyFont="1" applyAlignment="1">
      <alignment horizontal="right" vertical="center"/>
    </xf>
    <xf numFmtId="166" fontId="5" fillId="0" borderId="4" xfId="0" applyNumberFormat="1" applyFont="1" applyBorder="1" applyAlignment="1">
      <alignment horizontal="center" vertical="center" wrapText="1"/>
    </xf>
    <xf numFmtId="166" fontId="11" fillId="0" borderId="4" xfId="7" applyNumberFormat="1" applyFont="1" applyFill="1" applyBorder="1" applyAlignment="1">
      <alignment horizontal="center" vertical="center" wrapText="1"/>
    </xf>
    <xf numFmtId="40" fontId="12" fillId="0" borderId="1" xfId="0" applyNumberFormat="1" applyFont="1" applyBorder="1" applyAlignment="1">
      <alignment horizontal="center"/>
    </xf>
    <xf numFmtId="40" fontId="6" fillId="0" borderId="1" xfId="0" applyNumberFormat="1" applyFont="1" applyBorder="1"/>
    <xf numFmtId="0" fontId="6" fillId="0" borderId="0" xfId="0" quotePrefix="1" applyFont="1" applyAlignment="1">
      <alignment vertical="center"/>
    </xf>
    <xf numFmtId="0" fontId="6" fillId="0" borderId="0" xfId="0" applyFont="1" applyAlignment="1">
      <alignment vertical="center"/>
    </xf>
    <xf numFmtId="2" fontId="6" fillId="0" borderId="0" xfId="0" applyNumberFormat="1" applyFont="1" applyAlignment="1">
      <alignment horizontal="right" vertical="center"/>
    </xf>
    <xf numFmtId="10" fontId="13" fillId="0" borderId="0" xfId="8" applyNumberFormat="1" applyFont="1" applyFill="1" applyAlignment="1">
      <alignment horizontal="center" vertical="center"/>
    </xf>
    <xf numFmtId="43" fontId="11" fillId="0" borderId="0" xfId="7" applyFont="1" applyFill="1" applyAlignment="1">
      <alignment vertical="center"/>
    </xf>
    <xf numFmtId="0" fontId="5" fillId="0" borderId="0" xfId="6" applyFont="1" applyAlignment="1">
      <alignment vertical="center"/>
    </xf>
    <xf numFmtId="0" fontId="11" fillId="0" borderId="1" xfId="6" applyFont="1" applyBorder="1" applyAlignment="1">
      <alignment horizontal="center" vertical="center" wrapText="1"/>
    </xf>
    <xf numFmtId="4" fontId="11" fillId="0" borderId="1" xfId="7" applyNumberFormat="1" applyFont="1" applyFill="1" applyBorder="1" applyAlignment="1">
      <alignment horizontal="center" vertical="center" wrapText="1"/>
    </xf>
    <xf numFmtId="4" fontId="11" fillId="0" borderId="1" xfId="6" applyNumberFormat="1" applyFont="1" applyBorder="1" applyAlignment="1">
      <alignment horizontal="center" vertical="center" wrapText="1"/>
    </xf>
    <xf numFmtId="0" fontId="12" fillId="0" borderId="1" xfId="9" applyFont="1" applyBorder="1"/>
    <xf numFmtId="40" fontId="12" fillId="0" borderId="1" xfId="9" applyNumberFormat="1" applyFont="1" applyBorder="1" applyAlignment="1">
      <alignment horizontal="center"/>
    </xf>
    <xf numFmtId="40" fontId="12" fillId="0" borderId="1" xfId="9" applyNumberFormat="1" applyFont="1" applyBorder="1"/>
    <xf numFmtId="0" fontId="5" fillId="0" borderId="0" xfId="0" applyFont="1" applyAlignment="1">
      <alignment horizontal="left" vertical="center" wrapText="1"/>
    </xf>
    <xf numFmtId="10" fontId="5" fillId="0" borderId="0" xfId="8" applyNumberFormat="1" applyFont="1" applyFill="1" applyAlignment="1">
      <alignment horizontal="center" vertical="center"/>
    </xf>
    <xf numFmtId="0" fontId="11" fillId="0" borderId="1" xfId="6" applyFont="1" applyBorder="1" applyAlignment="1">
      <alignment horizontal="justify" vertical="center" wrapText="1"/>
    </xf>
    <xf numFmtId="4" fontId="11" fillId="0" borderId="1" xfId="7" applyNumberFormat="1" applyFont="1" applyFill="1" applyBorder="1" applyAlignment="1">
      <alignment horizontal="center" vertical="center"/>
    </xf>
    <xf numFmtId="3" fontId="6" fillId="0" borderId="1" xfId="0" applyNumberFormat="1" applyFont="1" applyBorder="1" applyAlignment="1">
      <alignment horizontal="center"/>
    </xf>
    <xf numFmtId="4" fontId="5" fillId="0" borderId="1" xfId="0" applyNumberFormat="1" applyFont="1" applyBorder="1" applyAlignment="1">
      <alignment horizontal="right"/>
    </xf>
    <xf numFmtId="4" fontId="5" fillId="0" borderId="5" xfId="0" applyNumberFormat="1" applyFont="1" applyBorder="1" applyAlignment="1">
      <alignment horizontal="right"/>
    </xf>
    <xf numFmtId="0" fontId="11" fillId="0" borderId="1" xfId="0" applyFont="1" applyBorder="1" applyAlignment="1">
      <alignment vertical="center"/>
    </xf>
    <xf numFmtId="4" fontId="5" fillId="0" borderId="1" xfId="8" applyNumberFormat="1" applyFont="1" applyFill="1" applyBorder="1" applyAlignment="1">
      <alignment horizontal="right"/>
    </xf>
    <xf numFmtId="4" fontId="5" fillId="0" borderId="0" xfId="11" applyNumberFormat="1" applyFont="1"/>
    <xf numFmtId="0" fontId="5" fillId="0" borderId="0" xfId="11" applyFont="1"/>
    <xf numFmtId="2" fontId="5" fillId="0" borderId="0" xfId="11" applyNumberFormat="1" applyFont="1" applyAlignment="1">
      <alignment horizontal="right"/>
    </xf>
    <xf numFmtId="0" fontId="5" fillId="0" borderId="4" xfId="0" applyFont="1" applyBorder="1" applyAlignment="1">
      <alignment horizontal="center" vertical="center" wrapText="1"/>
    </xf>
    <xf numFmtId="0" fontId="6" fillId="0" borderId="1" xfId="0" applyFont="1" applyBorder="1" applyAlignment="1">
      <alignment horizontal="center"/>
    </xf>
    <xf numFmtId="0" fontId="6" fillId="0" borderId="1" xfId="0" applyFont="1" applyBorder="1"/>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2" fontId="6" fillId="0" borderId="1" xfId="0" applyNumberFormat="1" applyFont="1" applyBorder="1" applyAlignment="1">
      <alignment horizontal="center"/>
    </xf>
    <xf numFmtId="0" fontId="5" fillId="0" borderId="1" xfId="0" applyFont="1" applyBorder="1" applyAlignment="1">
      <alignment horizontal="left" vertical="top" wrapText="1"/>
    </xf>
    <xf numFmtId="0" fontId="5" fillId="0" borderId="0" xfId="0" applyFont="1" applyFill="1"/>
    <xf numFmtId="2" fontId="6" fillId="0" borderId="0" xfId="0" applyNumberFormat="1" applyFont="1" applyFill="1"/>
    <xf numFmtId="0" fontId="6" fillId="0" borderId="0" xfId="0" applyFont="1" applyFill="1"/>
    <xf numFmtId="2" fontId="6" fillId="0" borderId="0" xfId="0" applyNumberFormat="1" applyFont="1" applyFill="1" applyAlignment="1">
      <alignment horizontal="right"/>
    </xf>
    <xf numFmtId="2" fontId="6" fillId="0" borderId="1" xfId="0" applyNumberFormat="1" applyFont="1" applyBorder="1" applyAlignment="1">
      <alignment horizontal="center"/>
    </xf>
    <xf numFmtId="0" fontId="6" fillId="0" borderId="1" xfId="0" applyFont="1" applyFill="1" applyBorder="1"/>
    <xf numFmtId="0" fontId="5" fillId="0" borderId="0" xfId="0" applyFont="1" applyBorder="1"/>
    <xf numFmtId="4" fontId="6" fillId="0" borderId="0" xfId="0" applyNumberFormat="1" applyFont="1" applyAlignment="1">
      <alignment horizontal="center" vertical="center"/>
    </xf>
    <xf numFmtId="4" fontId="6" fillId="0" borderId="0" xfId="0" applyNumberFormat="1" applyFont="1" applyAlignment="1">
      <alignment horizontal="center"/>
    </xf>
    <xf numFmtId="4" fontId="5" fillId="0" borderId="0" xfId="0" applyNumberFormat="1" applyFont="1" applyAlignment="1">
      <alignment horizontal="center"/>
    </xf>
    <xf numFmtId="17" fontId="12" fillId="0" borderId="1" xfId="0" applyNumberFormat="1" applyFont="1" applyBorder="1"/>
    <xf numFmtId="0" fontId="12" fillId="0" borderId="1" xfId="0" applyFont="1" applyBorder="1"/>
    <xf numFmtId="43" fontId="12" fillId="0" borderId="1" xfId="0" applyNumberFormat="1" applyFont="1" applyBorder="1"/>
    <xf numFmtId="43" fontId="12" fillId="0" borderId="1" xfId="10" applyFont="1" applyFill="1" applyBorder="1"/>
    <xf numFmtId="0" fontId="6" fillId="0" borderId="0" xfId="0" applyFont="1" applyAlignment="1">
      <alignment horizontal="left" vertic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xf>
    <xf numFmtId="0" fontId="6" fillId="0" borderId="0" xfId="0" applyFont="1" applyAlignment="1">
      <alignment horizontal="left"/>
    </xf>
    <xf numFmtId="0" fontId="12" fillId="0" borderId="0" xfId="12" applyFont="1"/>
    <xf numFmtId="0" fontId="12" fillId="0" borderId="0" xfId="12" applyFont="1" applyAlignment="1">
      <alignment vertical="center" wrapText="1"/>
    </xf>
    <xf numFmtId="0" fontId="12" fillId="0" borderId="0" xfId="12" applyFont="1" applyAlignment="1">
      <alignment wrapText="1"/>
    </xf>
    <xf numFmtId="0" fontId="12" fillId="0" borderId="0" xfId="12" applyFont="1" applyAlignment="1">
      <alignment horizontal="center"/>
    </xf>
    <xf numFmtId="15" fontId="12" fillId="0" borderId="0" xfId="12" quotePrefix="1" applyNumberFormat="1" applyFont="1" applyAlignment="1">
      <alignment horizontal="center"/>
    </xf>
    <xf numFmtId="0" fontId="13" fillId="0" borderId="0" xfId="12" applyFont="1" applyAlignment="1">
      <alignment horizontal="center"/>
    </xf>
    <xf numFmtId="4" fontId="6" fillId="0" borderId="1" xfId="0" applyNumberFormat="1" applyFont="1" applyBorder="1"/>
    <xf numFmtId="165" fontId="5" fillId="0" borderId="0" xfId="0" applyNumberFormat="1" applyFont="1"/>
    <xf numFmtId="2" fontId="5" fillId="0" borderId="4" xfId="0" applyNumberFormat="1" applyFont="1" applyBorder="1" applyAlignment="1">
      <alignment horizontal="right"/>
    </xf>
    <xf numFmtId="2" fontId="6" fillId="0" borderId="7" xfId="0" applyNumberFormat="1" applyFont="1" applyBorder="1" applyAlignment="1">
      <alignment horizontal="right"/>
    </xf>
    <xf numFmtId="10" fontId="6" fillId="0" borderId="0" xfId="2" applyNumberFormat="1" applyFont="1"/>
    <xf numFmtId="164" fontId="5" fillId="0" borderId="1" xfId="1" applyFont="1" applyBorder="1"/>
    <xf numFmtId="43" fontId="6" fillId="0" borderId="0" xfId="0" applyNumberFormat="1" applyFont="1"/>
    <xf numFmtId="0" fontId="6" fillId="0" borderId="0" xfId="0" applyFont="1" applyBorder="1"/>
    <xf numFmtId="2" fontId="6" fillId="0" borderId="0" xfId="0" applyNumberFormat="1" applyFont="1" applyBorder="1"/>
    <xf numFmtId="2" fontId="6" fillId="0" borderId="0" xfId="0" applyNumberFormat="1" applyFont="1" applyBorder="1" applyAlignment="1">
      <alignment horizontal="right"/>
    </xf>
    <xf numFmtId="0" fontId="6" fillId="0" borderId="1" xfId="0" applyFont="1" applyFill="1" applyBorder="1" applyAlignment="1">
      <alignment wrapText="1"/>
    </xf>
    <xf numFmtId="15" fontId="11" fillId="3" borderId="1" xfId="12" applyNumberFormat="1" applyFont="1" applyFill="1" applyBorder="1" applyAlignment="1">
      <alignment horizontal="center" vertical="center" wrapText="1"/>
    </xf>
    <xf numFmtId="167" fontId="11" fillId="3" borderId="1" xfId="12" applyNumberFormat="1" applyFont="1" applyFill="1" applyBorder="1" applyAlignment="1">
      <alignment horizontal="center" vertical="center" wrapText="1"/>
    </xf>
    <xf numFmtId="168" fontId="11" fillId="3" borderId="1" xfId="12" applyNumberFormat="1" applyFont="1" applyFill="1" applyBorder="1" applyAlignment="1">
      <alignment horizontal="center" vertical="center" wrapText="1"/>
    </xf>
    <xf numFmtId="15" fontId="14" fillId="0" borderId="1" xfId="0" applyNumberFormat="1" applyFont="1" applyBorder="1" applyAlignment="1">
      <alignment horizontal="center"/>
    </xf>
    <xf numFmtId="169" fontId="14" fillId="0" borderId="1" xfId="0" applyNumberFormat="1" applyFont="1" applyBorder="1"/>
    <xf numFmtId="0" fontId="12" fillId="0" borderId="1" xfId="12" applyFont="1" applyBorder="1" applyAlignment="1">
      <alignment horizontal="center" wrapText="1"/>
    </xf>
    <xf numFmtId="170" fontId="14" fillId="0" borderId="1" xfId="12" applyNumberFormat="1" applyFont="1" applyBorder="1" applyAlignment="1">
      <alignment horizontal="right" wrapText="1"/>
    </xf>
    <xf numFmtId="169" fontId="12" fillId="0" borderId="1" xfId="12" applyNumberFormat="1" applyFont="1" applyBorder="1" applyAlignment="1">
      <alignment wrapText="1"/>
    </xf>
    <xf numFmtId="170" fontId="14" fillId="0" borderId="0" xfId="12" applyNumberFormat="1" applyFont="1"/>
    <xf numFmtId="169" fontId="14" fillId="0" borderId="0" xfId="12" applyNumberFormat="1" applyFont="1"/>
    <xf numFmtId="15" fontId="14" fillId="0" borderId="0" xfId="0" applyNumberFormat="1" applyFont="1" applyAlignment="1">
      <alignment horizontal="center"/>
    </xf>
    <xf numFmtId="169" fontId="14" fillId="0" borderId="0" xfId="0" applyNumberFormat="1" applyFont="1"/>
    <xf numFmtId="169" fontId="14" fillId="0" borderId="1" xfId="0" applyNumberFormat="1" applyFont="1" applyBorder="1" applyAlignment="1">
      <alignment horizontal="right"/>
    </xf>
    <xf numFmtId="0" fontId="12" fillId="0" borderId="0" xfId="12" applyFont="1" applyAlignment="1">
      <alignment horizontal="center" wrapText="1"/>
    </xf>
    <xf numFmtId="169" fontId="14" fillId="0" borderId="0" xfId="0" applyNumberFormat="1" applyFont="1" applyAlignment="1">
      <alignment horizontal="right"/>
    </xf>
    <xf numFmtId="15" fontId="14" fillId="0" borderId="0" xfId="12" applyNumberFormat="1" applyFont="1" applyAlignment="1">
      <alignment horizontal="center"/>
    </xf>
    <xf numFmtId="15" fontId="14" fillId="0" borderId="0" xfId="12" quotePrefix="1" applyNumberFormat="1" applyFont="1" applyAlignment="1">
      <alignment horizontal="center"/>
    </xf>
    <xf numFmtId="15" fontId="12" fillId="0" borderId="1" xfId="12" applyNumberFormat="1" applyFont="1" applyBorder="1" applyAlignment="1">
      <alignment horizontal="center" wrapText="1"/>
    </xf>
    <xf numFmtId="171" fontId="14" fillId="0" borderId="0" xfId="12" applyNumberFormat="1" applyFont="1"/>
    <xf numFmtId="15" fontId="12" fillId="0" borderId="0" xfId="12" applyNumberFormat="1" applyFont="1" applyAlignment="1">
      <alignment horizontal="center" wrapText="1"/>
    </xf>
    <xf numFmtId="0" fontId="5" fillId="0" borderId="0" xfId="0" applyFont="1" applyAlignment="1">
      <alignment horizont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11" fillId="0" borderId="1" xfId="13" applyFont="1" applyBorder="1" applyAlignment="1">
      <alignment horizontal="center"/>
    </xf>
    <xf numFmtId="0" fontId="11" fillId="4" borderId="1" xfId="13" applyFont="1" applyFill="1" applyBorder="1" applyAlignment="1">
      <alignment horizontal="center"/>
    </xf>
    <xf numFmtId="0" fontId="16" fillId="0" borderId="0" xfId="0" applyFont="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8" xfId="0" applyFont="1" applyFill="1" applyBorder="1" applyAlignment="1">
      <alignment horizontal="center"/>
    </xf>
    <xf numFmtId="0" fontId="5" fillId="2" borderId="1" xfId="0" applyFont="1" applyFill="1" applyBorder="1" applyAlignment="1">
      <alignment horizontal="center"/>
    </xf>
    <xf numFmtId="2" fontId="6" fillId="0" borderId="1" xfId="0" applyNumberFormat="1" applyFont="1" applyBorder="1" applyAlignment="1">
      <alignment horizontal="center" vertical="top" wrapText="1"/>
    </xf>
    <xf numFmtId="0" fontId="6" fillId="0" borderId="1" xfId="0" applyFont="1" applyBorder="1" applyAlignment="1">
      <alignment horizontal="center"/>
    </xf>
    <xf numFmtId="0" fontId="6" fillId="0" borderId="1" xfId="0" applyFont="1" applyBorder="1"/>
    <xf numFmtId="2" fontId="6" fillId="0" borderId="1" xfId="2" applyNumberFormat="1" applyFont="1" applyBorder="1" applyAlignment="1">
      <alignment horizontal="center" vertical="top" wrapText="1"/>
    </xf>
    <xf numFmtId="9" fontId="6" fillId="0" borderId="1" xfId="2" applyFont="1" applyBorder="1" applyAlignment="1">
      <alignment horizontal="center"/>
    </xf>
    <xf numFmtId="2" fontId="7" fillId="0" borderId="1" xfId="0" applyNumberFormat="1" applyFont="1" applyBorder="1" applyAlignment="1">
      <alignment horizontal="center" vertical="center" wrapText="1"/>
    </xf>
    <xf numFmtId="0" fontId="5" fillId="0" borderId="4" xfId="0" applyFont="1" applyBorder="1" applyAlignment="1">
      <alignment horizontal="left" vertical="top"/>
    </xf>
    <xf numFmtId="0" fontId="5" fillId="0" borderId="7" xfId="0" applyFont="1" applyBorder="1" applyAlignment="1">
      <alignment horizontal="left" vertical="top"/>
    </xf>
    <xf numFmtId="0" fontId="5" fillId="0" borderId="5" xfId="0" applyFont="1" applyBorder="1" applyAlignment="1">
      <alignment horizontal="left" vertical="top"/>
    </xf>
    <xf numFmtId="0" fontId="5" fillId="0" borderId="1" xfId="0" applyFont="1" applyBorder="1" applyAlignment="1">
      <alignment horizontal="left" vertical="top" wrapText="1"/>
    </xf>
    <xf numFmtId="0" fontId="6" fillId="0" borderId="1" xfId="4" applyFont="1" applyBorder="1" applyAlignment="1">
      <alignment horizontal="left" vertical="center" wrapText="1"/>
    </xf>
    <xf numFmtId="2" fontId="5" fillId="0" borderId="1" xfId="0" applyNumberFormat="1" applyFont="1" applyBorder="1" applyAlignment="1">
      <alignment horizontal="center" vertical="top" wrapText="1"/>
    </xf>
    <xf numFmtId="0" fontId="5" fillId="0" borderId="1" xfId="0" applyFont="1" applyBorder="1" applyAlignment="1">
      <alignment horizontal="left" vertical="top"/>
    </xf>
    <xf numFmtId="2" fontId="6" fillId="0" borderId="1" xfId="1" applyNumberFormat="1" applyFont="1" applyBorder="1" applyAlignment="1">
      <alignment horizontal="center" vertical="top" wrapText="1"/>
    </xf>
    <xf numFmtId="164" fontId="6" fillId="0" borderId="1" xfId="1" applyFont="1" applyBorder="1" applyAlignment="1">
      <alignment horizontal="center"/>
    </xf>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4" applyFont="1" applyBorder="1" applyAlignment="1">
      <alignment horizontal="left" vertical="center"/>
    </xf>
    <xf numFmtId="0" fontId="5" fillId="2" borderId="1" xfId="4" applyFont="1" applyFill="1" applyBorder="1" applyAlignment="1">
      <alignment horizontal="center"/>
    </xf>
    <xf numFmtId="0" fontId="6" fillId="0" borderId="1" xfId="4" applyFont="1" applyBorder="1" applyAlignment="1">
      <alignment horizontal="left" vertical="top" wrapText="1"/>
    </xf>
    <xf numFmtId="0" fontId="6" fillId="0" borderId="1" xfId="0" applyFont="1" applyBorder="1" applyAlignment="1">
      <alignment horizontal="center" wrapText="1"/>
    </xf>
    <xf numFmtId="0" fontId="6" fillId="0" borderId="3" xfId="0" applyFont="1" applyBorder="1" applyAlignment="1">
      <alignment horizontal="justify" vertical="center" wrapText="1"/>
    </xf>
    <xf numFmtId="0" fontId="6" fillId="0" borderId="2" xfId="0" applyFont="1" applyBorder="1" applyAlignment="1">
      <alignment horizontal="justify" vertical="center" wrapText="1"/>
    </xf>
    <xf numFmtId="0" fontId="6" fillId="0" borderId="8" xfId="0" applyFont="1" applyBorder="1" applyAlignment="1">
      <alignment horizontal="justify"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2" fontId="5" fillId="0" borderId="4" xfId="0" applyNumberFormat="1" applyFont="1" applyBorder="1" applyAlignment="1">
      <alignment horizontal="center" vertical="center" wrapText="1"/>
    </xf>
    <xf numFmtId="2" fontId="5" fillId="0" borderId="7" xfId="0" applyNumberFormat="1" applyFont="1" applyBorder="1" applyAlignment="1">
      <alignment horizontal="center" vertical="center" wrapText="1"/>
    </xf>
    <xf numFmtId="2" fontId="5" fillId="0" borderId="5" xfId="0" applyNumberFormat="1" applyFont="1" applyBorder="1" applyAlignment="1">
      <alignment horizontal="center" vertical="center" wrapText="1"/>
    </xf>
    <xf numFmtId="2" fontId="6" fillId="0" borderId="1" xfId="0" applyNumberFormat="1" applyFont="1" applyBorder="1" applyAlignment="1">
      <alignment horizontal="center"/>
    </xf>
    <xf numFmtId="2" fontId="6" fillId="0" borderId="16" xfId="0" applyNumberFormat="1" applyFont="1" applyBorder="1" applyAlignment="1">
      <alignment horizontal="center" vertical="top" wrapText="1"/>
    </xf>
    <xf numFmtId="2" fontId="6" fillId="0" borderId="14" xfId="0" applyNumberFormat="1" applyFont="1" applyBorder="1" applyAlignment="1">
      <alignment horizontal="center" vertical="top" wrapText="1"/>
    </xf>
    <xf numFmtId="2" fontId="6" fillId="0" borderId="11" xfId="0" applyNumberFormat="1" applyFont="1" applyBorder="1" applyAlignment="1">
      <alignment horizontal="center" vertical="top" wrapText="1"/>
    </xf>
    <xf numFmtId="0" fontId="6" fillId="0" borderId="15" xfId="0" applyFont="1" applyBorder="1" applyAlignment="1">
      <alignment horizontal="center"/>
    </xf>
    <xf numFmtId="0" fontId="6" fillId="0" borderId="13" xfId="0" applyFont="1" applyBorder="1" applyAlignment="1">
      <alignment horizontal="center"/>
    </xf>
    <xf numFmtId="0" fontId="6" fillId="0" borderId="10" xfId="0" applyFont="1" applyBorder="1" applyAlignment="1">
      <alignment horizontal="center"/>
    </xf>
  </cellXfs>
  <cellStyles count="14">
    <cellStyle name="Comma" xfId="1" builtinId="3"/>
    <cellStyle name="Comma 2 2" xfId="7" xr:uid="{2ED4FF6F-CFB7-4FE6-9FD4-F05D0563BEFE}"/>
    <cellStyle name="Comma 3" xfId="10" xr:uid="{2E7D6F09-B35E-441A-90FE-5FDE0CE403C7}"/>
    <cellStyle name="Hyperlink" xfId="3" builtinId="8"/>
    <cellStyle name="Normal" xfId="0" builtinId="0"/>
    <cellStyle name="Normal 2" xfId="12" xr:uid="{2AC489B4-C3F0-4AAC-B34A-9909AA8729CE}"/>
    <cellStyle name="Normal 2 2" xfId="13" xr:uid="{9C20EAB9-3B97-4CDD-A0B8-017F1AFA4ABA}"/>
    <cellStyle name="Normal 2 3" xfId="4" xr:uid="{6F9618AD-4003-4CD9-B688-8E41E81DDDF6}"/>
    <cellStyle name="Normal 2 3 2" xfId="5" xr:uid="{BBE93C4C-A8A5-456E-9F5B-BA1BBCDA52B0}"/>
    <cellStyle name="Normal 3" xfId="6" xr:uid="{35015F73-E489-4475-9692-BAE7E1245CB0}"/>
    <cellStyle name="Normal 4" xfId="9" xr:uid="{D35B49EB-D89E-4EFA-BBDF-E210BB0255BB}"/>
    <cellStyle name="Normal 5" xfId="11" xr:uid="{CCAF5AFE-B1D9-4F54-8407-1E9A191AB1BC}"/>
    <cellStyle name="Percent" xfId="2" builtinId="5"/>
    <cellStyle name="Percent 2" xfId="8" xr:uid="{BB9CD75C-8AC8-477E-BD02-082413545A61}"/>
  </cellStyles>
  <dxfs count="83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3.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9.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30.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7.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25.png"/></Relationships>
</file>

<file path=xl/drawings/_rels/drawing52.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9.png"/></Relationships>
</file>

<file path=xl/drawings/_rels/drawing5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24.png"/></Relationships>
</file>

<file path=xl/drawings/_rels/drawing5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24.png"/></Relationships>
</file>

<file path=xl/drawings/_rels/drawing55.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5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7.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24.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6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40.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1ABC0F4F-FEF4-4E97-B0EF-02B34BB229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1125"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EE28D949-D578-4E38-ADD1-36C6DD8449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03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4" name="Picture 314">
          <a:extLst>
            <a:ext uri="{FF2B5EF4-FFF2-40B4-BE49-F238E27FC236}">
              <a16:creationId xmlns:a16="http://schemas.microsoft.com/office/drawing/2014/main" id="{1730C8D3-B111-405D-A7C6-8B13DF233B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03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123825</xdr:colOff>
      <xdr:row>2</xdr:row>
      <xdr:rowOff>38101</xdr:rowOff>
    </xdr:from>
    <xdr:to>
      <xdr:col>2</xdr:col>
      <xdr:colOff>1914524</xdr:colOff>
      <xdr:row>6</xdr:row>
      <xdr:rowOff>219075</xdr:rowOff>
    </xdr:to>
    <xdr:pic>
      <xdr:nvPicPr>
        <xdr:cNvPr id="3" name="Picture 2">
          <a:extLst>
            <a:ext uri="{FF2B5EF4-FFF2-40B4-BE49-F238E27FC236}">
              <a16:creationId xmlns:a16="http://schemas.microsoft.com/office/drawing/2014/main" id="{3EC08416-C37A-4071-8FD2-A79BA16D42AE}"/>
            </a:ext>
          </a:extLst>
        </xdr:cNvPr>
        <xdr:cNvPicPr>
          <a:picLocks noChangeAspect="1"/>
        </xdr:cNvPicPr>
      </xdr:nvPicPr>
      <xdr:blipFill>
        <a:blip xmlns:r="http://schemas.openxmlformats.org/officeDocument/2006/relationships" r:embed="rId1"/>
        <a:stretch>
          <a:fillRect/>
        </a:stretch>
      </xdr:blipFill>
      <xdr:spPr>
        <a:xfrm>
          <a:off x="6896100" y="361951"/>
          <a:ext cx="1790699" cy="942974"/>
        </a:xfrm>
        <a:prstGeom prst="rect">
          <a:avLst/>
        </a:prstGeom>
      </xdr:spPr>
    </xdr:pic>
    <xdr:clientData/>
  </xdr:twoCellAnchor>
  <xdr:twoCellAnchor editAs="oneCell">
    <xdr:from>
      <xdr:col>3</xdr:col>
      <xdr:colOff>152400</xdr:colOff>
      <xdr:row>2</xdr:row>
      <xdr:rowOff>57150</xdr:rowOff>
    </xdr:from>
    <xdr:to>
      <xdr:col>3</xdr:col>
      <xdr:colOff>1905000</xdr:colOff>
      <xdr:row>6</xdr:row>
      <xdr:rowOff>266700</xdr:rowOff>
    </xdr:to>
    <xdr:pic>
      <xdr:nvPicPr>
        <xdr:cNvPr id="4" name="Picture 3">
          <a:extLst>
            <a:ext uri="{FF2B5EF4-FFF2-40B4-BE49-F238E27FC236}">
              <a16:creationId xmlns:a16="http://schemas.microsoft.com/office/drawing/2014/main" id="{E631F5E0-FD8D-47E8-8250-E0E47D9810D7}"/>
            </a:ext>
          </a:extLst>
        </xdr:cNvPr>
        <xdr:cNvPicPr>
          <a:picLocks noChangeAspect="1"/>
        </xdr:cNvPicPr>
      </xdr:nvPicPr>
      <xdr:blipFill>
        <a:blip xmlns:r="http://schemas.openxmlformats.org/officeDocument/2006/relationships" r:embed="rId1"/>
        <a:stretch>
          <a:fillRect/>
        </a:stretch>
      </xdr:blipFill>
      <xdr:spPr>
        <a:xfrm>
          <a:off x="8972550" y="381000"/>
          <a:ext cx="1752600" cy="971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1885950</xdr:colOff>
      <xdr:row>6</xdr:row>
      <xdr:rowOff>257174</xdr:rowOff>
    </xdr:to>
    <xdr:pic>
      <xdr:nvPicPr>
        <xdr:cNvPr id="2" name="Picture 306">
          <a:extLst>
            <a:ext uri="{FF2B5EF4-FFF2-40B4-BE49-F238E27FC236}">
              <a16:creationId xmlns:a16="http://schemas.microsoft.com/office/drawing/2014/main" id="{0D6C29FC-0476-4A9A-BAC0-FF3D09F2BA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9900" y="390525"/>
          <a:ext cx="183832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342900</xdr:colOff>
      <xdr:row>2</xdr:row>
      <xdr:rowOff>85725</xdr:rowOff>
    </xdr:from>
    <xdr:to>
      <xdr:col>3</xdr:col>
      <xdr:colOff>2095500</xdr:colOff>
      <xdr:row>6</xdr:row>
      <xdr:rowOff>161925</xdr:rowOff>
    </xdr:to>
    <xdr:pic>
      <xdr:nvPicPr>
        <xdr:cNvPr id="3" name="Picture 314">
          <a:extLst>
            <a:ext uri="{FF2B5EF4-FFF2-40B4-BE49-F238E27FC236}">
              <a16:creationId xmlns:a16="http://schemas.microsoft.com/office/drawing/2014/main" id="{87F3EE71-A409-48AD-9C83-3DFDCF9B14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0375" y="409575"/>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73690</xdr:colOff>
      <xdr:row>2</xdr:row>
      <xdr:rowOff>85725</xdr:rowOff>
    </xdr:from>
    <xdr:to>
      <xdr:col>2</xdr:col>
      <xdr:colOff>1952626</xdr:colOff>
      <xdr:row>6</xdr:row>
      <xdr:rowOff>209550</xdr:rowOff>
    </xdr:to>
    <xdr:pic>
      <xdr:nvPicPr>
        <xdr:cNvPr id="3" name="Picture 2">
          <a:extLst>
            <a:ext uri="{FF2B5EF4-FFF2-40B4-BE49-F238E27FC236}">
              <a16:creationId xmlns:a16="http://schemas.microsoft.com/office/drawing/2014/main" id="{A0E1439C-B058-43AC-ACF1-BF6DEA22EEE7}"/>
            </a:ext>
          </a:extLst>
        </xdr:cNvPr>
        <xdr:cNvPicPr>
          <a:picLocks noChangeAspect="1"/>
        </xdr:cNvPicPr>
      </xdr:nvPicPr>
      <xdr:blipFill>
        <a:blip xmlns:r="http://schemas.openxmlformats.org/officeDocument/2006/relationships" r:embed="rId1"/>
        <a:stretch>
          <a:fillRect/>
        </a:stretch>
      </xdr:blipFill>
      <xdr:spPr>
        <a:xfrm>
          <a:off x="6845965" y="409575"/>
          <a:ext cx="1878936" cy="885825"/>
        </a:xfrm>
        <a:prstGeom prst="rect">
          <a:avLst/>
        </a:prstGeom>
      </xdr:spPr>
    </xdr:pic>
    <xdr:clientData/>
  </xdr:twoCellAnchor>
  <xdr:twoCellAnchor editAs="oneCell">
    <xdr:from>
      <xdr:col>3</xdr:col>
      <xdr:colOff>161925</xdr:colOff>
      <xdr:row>2</xdr:row>
      <xdr:rowOff>76200</xdr:rowOff>
    </xdr:from>
    <xdr:to>
      <xdr:col>3</xdr:col>
      <xdr:colOff>1914525</xdr:colOff>
      <xdr:row>6</xdr:row>
      <xdr:rowOff>180975</xdr:rowOff>
    </xdr:to>
    <xdr:pic>
      <xdr:nvPicPr>
        <xdr:cNvPr id="4" name="Picture 3">
          <a:extLst>
            <a:ext uri="{FF2B5EF4-FFF2-40B4-BE49-F238E27FC236}">
              <a16:creationId xmlns:a16="http://schemas.microsoft.com/office/drawing/2014/main" id="{471E0562-3A8E-48F6-A06A-A7853BE5300D}"/>
            </a:ext>
          </a:extLst>
        </xdr:cNvPr>
        <xdr:cNvPicPr>
          <a:picLocks noChangeAspect="1"/>
        </xdr:cNvPicPr>
      </xdr:nvPicPr>
      <xdr:blipFill>
        <a:blip xmlns:r="http://schemas.openxmlformats.org/officeDocument/2006/relationships" r:embed="rId1"/>
        <a:stretch>
          <a:fillRect/>
        </a:stretch>
      </xdr:blipFill>
      <xdr:spPr>
        <a:xfrm>
          <a:off x="8982075" y="400050"/>
          <a:ext cx="1752600" cy="866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76201</xdr:rowOff>
    </xdr:from>
    <xdr:to>
      <xdr:col>2</xdr:col>
      <xdr:colOff>1981200</xdr:colOff>
      <xdr:row>5</xdr:row>
      <xdr:rowOff>323851</xdr:rowOff>
    </xdr:to>
    <xdr:pic>
      <xdr:nvPicPr>
        <xdr:cNvPr id="2" name="Picture 316">
          <a:extLst>
            <a:ext uri="{FF2B5EF4-FFF2-40B4-BE49-F238E27FC236}">
              <a16:creationId xmlns:a16="http://schemas.microsoft.com/office/drawing/2014/main" id="{4B77BB67-5970-42A3-B5A6-DACF1A78B6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400051"/>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860A9C94-A3BA-47AA-96F4-023774E7B9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3E452EE0-FB17-45F8-A87D-426CBD864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B5C5F5CD-6F26-4771-857B-4626E7EC17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49" y="380999"/>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B2D89F12-C3EB-4175-B7C6-241EB04731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C005EDAB-B61F-42CB-8447-F2B7B12ACC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7949"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136D69A5-5658-420C-9B6F-C0E7F0C311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1125"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7E4FAA3F-DFD7-471C-914A-F00FB773D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4"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F4FC3F39-6D72-46A6-A074-8F4D4FD9A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91601" y="419100"/>
          <a:ext cx="128587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574E28CB-3324-4E2C-8986-521311928A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ACF0418F-8A8F-4666-85B4-A7D8057D55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381001"/>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10130C80-2AE7-454C-8B76-F625DA89C0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4" y="400050"/>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FCDAE319-4576-431F-83B5-4AD2C6FAD5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10650" y="381000"/>
          <a:ext cx="1266824"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2448F664-16CA-4A8E-A008-058E8936B5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4"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B2FFF7F3-2608-4745-8D88-AEAB5031B5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38100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AF71DD34-8F11-42E2-B631-4937E28D1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95411CFF-D791-4394-943C-1739CD054C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38100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B0704D52-7566-497F-BA88-0A7D4D4860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CB1DD321-3FA4-4824-B591-6C5A9AAD83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38100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A66D3FB2-6EAE-4F8D-9BFB-933DD4835F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3A1DE6FE-AE33-4FEF-AEC4-26CAB9177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EE8D9E5A-D26B-4F1F-9236-E7DB6E49C1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438508ED-3C48-4C78-80FA-FD5ABDE3D1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38100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0A3FB77E-2BD0-40A2-B4A5-2A5526F657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DDE24BD5-4DD6-4456-8230-E1F7357C5B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59ACBBD9-D28B-4419-BF90-47AB8E625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6" y="419100"/>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FE72E4A4-7D87-4076-846A-F10451E81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C606D9E0-68AC-4670-A16F-DFD411173F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5"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EF6EC36C-F0E6-46C0-95F2-B07435B681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67800"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B3698940-FE01-4C02-A17F-4C9FDB6E7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5"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0D69CF74-E832-46F6-B997-0A14BDEB2F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38100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54B87B76-0BA1-4E0C-B101-1E471C9D3A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919AA4F9-65A2-48AB-BEAB-9C2B424A15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38100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22196415-A3C7-441D-9D43-DD4B38589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C929B327-CAF6-4A7F-A805-922E622FAF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34450"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A9538DAF-1E7C-4F0D-B6E7-5BA6888440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6" y="476250"/>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61A9FCCB-A57A-456E-9CDE-BFD016440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6DE19A04-EE8A-467B-B21B-3EF58233E7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0"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1876425</xdr:colOff>
      <xdr:row>6</xdr:row>
      <xdr:rowOff>127597</xdr:rowOff>
    </xdr:to>
    <xdr:pic>
      <xdr:nvPicPr>
        <xdr:cNvPr id="2" name="Picture 297">
          <a:extLst>
            <a:ext uri="{FF2B5EF4-FFF2-40B4-BE49-F238E27FC236}">
              <a16:creationId xmlns:a16="http://schemas.microsoft.com/office/drawing/2014/main" id="{2077E53C-5CE4-41A6-B5E8-0E0222364B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82075" y="409574"/>
          <a:ext cx="1295400" cy="803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171451</xdr:colOff>
      <xdr:row>2</xdr:row>
      <xdr:rowOff>76201</xdr:rowOff>
    </xdr:from>
    <xdr:to>
      <xdr:col>3</xdr:col>
      <xdr:colOff>1962150</xdr:colOff>
      <xdr:row>6</xdr:row>
      <xdr:rowOff>116929</xdr:rowOff>
    </xdr:to>
    <xdr:pic>
      <xdr:nvPicPr>
        <xdr:cNvPr id="3" name="Picture 314">
          <a:extLst>
            <a:ext uri="{FF2B5EF4-FFF2-40B4-BE49-F238E27FC236}">
              <a16:creationId xmlns:a16="http://schemas.microsoft.com/office/drawing/2014/main" id="{8BE0E752-6AFB-42DB-99FF-FE55077791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6" y="400051"/>
          <a:ext cx="1790699" cy="802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47624</xdr:colOff>
      <xdr:row>2</xdr:row>
      <xdr:rowOff>133350</xdr:rowOff>
    </xdr:from>
    <xdr:to>
      <xdr:col>2</xdr:col>
      <xdr:colOff>1981199</xdr:colOff>
      <xdr:row>6</xdr:row>
      <xdr:rowOff>323850</xdr:rowOff>
    </xdr:to>
    <xdr:pic>
      <xdr:nvPicPr>
        <xdr:cNvPr id="2" name="Picture 304">
          <a:extLst>
            <a:ext uri="{FF2B5EF4-FFF2-40B4-BE49-F238E27FC236}">
              <a16:creationId xmlns:a16="http://schemas.microsoft.com/office/drawing/2014/main" id="{75CAD1BE-1F78-452A-86AD-0E4C1EBA7B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4"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CCCC836A-8D9F-42C9-AF4C-2329CC65BA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5"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6966E9B9-156A-49A2-9E6F-273283CE54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10650" y="371475"/>
          <a:ext cx="1266824"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44F25B61-74AE-4565-89AE-5E5E61FA10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19050</xdr:colOff>
      <xdr:row>2</xdr:row>
      <xdr:rowOff>57151</xdr:rowOff>
    </xdr:from>
    <xdr:to>
      <xdr:col>2</xdr:col>
      <xdr:colOff>2000250</xdr:colOff>
      <xdr:row>7</xdr:row>
      <xdr:rowOff>0</xdr:rowOff>
    </xdr:to>
    <xdr:pic>
      <xdr:nvPicPr>
        <xdr:cNvPr id="2" name="Picture 288">
          <a:extLst>
            <a:ext uri="{FF2B5EF4-FFF2-40B4-BE49-F238E27FC236}">
              <a16:creationId xmlns:a16="http://schemas.microsoft.com/office/drawing/2014/main" id="{402F6037-3A2A-4463-9DE0-13C94A5C7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5400" y="381001"/>
          <a:ext cx="1362075"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4D76717D-73A2-4C07-BA7E-CD0C8D9AAF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25BF51FE-A41F-4E29-A50F-5E6488C398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82075" y="409574"/>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95250</xdr:rowOff>
    </xdr:from>
    <xdr:to>
      <xdr:col>3</xdr:col>
      <xdr:colOff>1990724</xdr:colOff>
      <xdr:row>6</xdr:row>
      <xdr:rowOff>266700</xdr:rowOff>
    </xdr:to>
    <xdr:pic>
      <xdr:nvPicPr>
        <xdr:cNvPr id="3" name="Picture 314">
          <a:extLst>
            <a:ext uri="{FF2B5EF4-FFF2-40B4-BE49-F238E27FC236}">
              <a16:creationId xmlns:a16="http://schemas.microsoft.com/office/drawing/2014/main" id="{E07B52FE-3CD2-447A-8BB8-1FA2EC6D40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4"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96EB122F-5C9E-458C-8D55-6D06AFD49C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0" y="390526"/>
          <a:ext cx="132397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91F79247-544F-4018-8FCE-BBB79AA00A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10EF3632-3706-496A-9422-B45A3BA5BF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748C82CC-8337-4CFD-B61A-B185E95ED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C07CFF26-FC8B-436A-BBB2-7E94760D56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447675"/>
          <a:ext cx="13144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7F41FEF2-EEE7-4F9C-AE7B-FFDB1876A9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4"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66674</xdr:colOff>
      <xdr:row>2</xdr:row>
      <xdr:rowOff>161925</xdr:rowOff>
    </xdr:from>
    <xdr:to>
      <xdr:col>2</xdr:col>
      <xdr:colOff>1962149</xdr:colOff>
      <xdr:row>6</xdr:row>
      <xdr:rowOff>266700</xdr:rowOff>
    </xdr:to>
    <xdr:pic>
      <xdr:nvPicPr>
        <xdr:cNvPr id="2" name="Picture 304">
          <a:extLst>
            <a:ext uri="{FF2B5EF4-FFF2-40B4-BE49-F238E27FC236}">
              <a16:creationId xmlns:a16="http://schemas.microsoft.com/office/drawing/2014/main" id="{BF82E662-7A4D-4232-9598-F9DF61605E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4"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DF61AAD3-86B9-495B-A925-9851FEF54C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5"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6030FB72-6421-4E5A-B91A-4AB0918250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91599" y="380999"/>
          <a:ext cx="12858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57149</xdr:rowOff>
    </xdr:from>
    <xdr:to>
      <xdr:col>3</xdr:col>
      <xdr:colOff>1962151</xdr:colOff>
      <xdr:row>6</xdr:row>
      <xdr:rowOff>85724</xdr:rowOff>
    </xdr:to>
    <xdr:pic>
      <xdr:nvPicPr>
        <xdr:cNvPr id="3" name="Picture 314">
          <a:extLst>
            <a:ext uri="{FF2B5EF4-FFF2-40B4-BE49-F238E27FC236}">
              <a16:creationId xmlns:a16="http://schemas.microsoft.com/office/drawing/2014/main" id="{B9E65D11-F6FA-4F7B-8E03-CD4C85846D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3676" y="380999"/>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986398A2-77CA-4737-8188-937991B46C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1125" y="371476"/>
          <a:ext cx="127635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6224637D-1A5C-4425-AE3E-BD6F1376AE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4"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00D5B8EC-4810-4E48-8690-7FB6E7CED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1126" y="409574"/>
          <a:ext cx="1276351"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0D2906D7-698D-4CC4-835F-9667121056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4" y="390526"/>
          <a:ext cx="1876425"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5BF68C5E-ED19-4540-8BBC-E00DCBAA89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76199</xdr:colOff>
      <xdr:row>2</xdr:row>
      <xdr:rowOff>76200</xdr:rowOff>
    </xdr:from>
    <xdr:to>
      <xdr:col>3</xdr:col>
      <xdr:colOff>1933574</xdr:colOff>
      <xdr:row>6</xdr:row>
      <xdr:rowOff>209550</xdr:rowOff>
    </xdr:to>
    <xdr:pic>
      <xdr:nvPicPr>
        <xdr:cNvPr id="3" name="Picture 314">
          <a:extLst>
            <a:ext uri="{FF2B5EF4-FFF2-40B4-BE49-F238E27FC236}">
              <a16:creationId xmlns:a16="http://schemas.microsoft.com/office/drawing/2014/main" id="{EF41FA64-59F0-47C5-89AE-C843234C20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3674"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3</xdr:col>
      <xdr:colOff>66674</xdr:colOff>
      <xdr:row>2</xdr:row>
      <xdr:rowOff>66675</xdr:rowOff>
    </xdr:from>
    <xdr:to>
      <xdr:col>3</xdr:col>
      <xdr:colOff>1981199</xdr:colOff>
      <xdr:row>6</xdr:row>
      <xdr:rowOff>266700</xdr:rowOff>
    </xdr:to>
    <xdr:pic>
      <xdr:nvPicPr>
        <xdr:cNvPr id="2" name="Picture 11">
          <a:extLst>
            <a:ext uri="{FF2B5EF4-FFF2-40B4-BE49-F238E27FC236}">
              <a16:creationId xmlns:a16="http://schemas.microsoft.com/office/drawing/2014/main" id="{1EA4F003-73C4-406E-ACC4-1F52AE384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49"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447675</xdr:colOff>
      <xdr:row>2</xdr:row>
      <xdr:rowOff>47625</xdr:rowOff>
    </xdr:from>
    <xdr:to>
      <xdr:col>2</xdr:col>
      <xdr:colOff>2047875</xdr:colOff>
      <xdr:row>6</xdr:row>
      <xdr:rowOff>180786</xdr:rowOff>
    </xdr:to>
    <xdr:pic>
      <xdr:nvPicPr>
        <xdr:cNvPr id="3" name="Picture 315">
          <a:extLst>
            <a:ext uri="{FF2B5EF4-FFF2-40B4-BE49-F238E27FC236}">
              <a16:creationId xmlns:a16="http://schemas.microsoft.com/office/drawing/2014/main" id="{899636A6-BF9F-42CB-850B-F59CD6765A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44025" y="371475"/>
          <a:ext cx="933450" cy="8951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0DCCF04D-DD08-4A30-986F-499E8C20C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B4B27C92-51C6-4498-956A-AD5204264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4"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01C5E870-F293-4469-955C-C3D6A4541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419100"/>
          <a:ext cx="133349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91FCCF62-0A6C-4AA3-9808-C5E9D2836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4"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36A58A8E-B2F8-4DB4-B3DD-4D57057E04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1125" y="438150"/>
          <a:ext cx="127634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A870CD2F-01EF-42EC-91F3-8BC245552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6E385F01-23F0-45CF-9B74-77E61473E9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01125"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72E5492F-D90B-4280-91B5-6727FC74B4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03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E2F3D8F9-5001-4CCF-BC23-2DAE6DAE90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79F9F6A6-833F-4ED9-ADA4-447CCE3874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3675"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94D98924-0D7B-4B02-9B64-3601ABEE0D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1" y="428625"/>
          <a:ext cx="13239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4E210DCF-189C-412D-9E41-51BA7647A4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95251</xdr:colOff>
      <xdr:row>2</xdr:row>
      <xdr:rowOff>66675</xdr:rowOff>
    </xdr:from>
    <xdr:to>
      <xdr:col>3</xdr:col>
      <xdr:colOff>1981201</xdr:colOff>
      <xdr:row>7</xdr:row>
      <xdr:rowOff>123825</xdr:rowOff>
    </xdr:to>
    <xdr:pic>
      <xdr:nvPicPr>
        <xdr:cNvPr id="2" name="Picture 1">
          <a:extLst>
            <a:ext uri="{FF2B5EF4-FFF2-40B4-BE49-F238E27FC236}">
              <a16:creationId xmlns:a16="http://schemas.microsoft.com/office/drawing/2014/main" id="{4E2671FD-39AA-4CF4-A245-CDE53348D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1"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190500</xdr:colOff>
      <xdr:row>2</xdr:row>
      <xdr:rowOff>95250</xdr:rowOff>
    </xdr:from>
    <xdr:to>
      <xdr:col>2</xdr:col>
      <xdr:colOff>1981199</xdr:colOff>
      <xdr:row>7</xdr:row>
      <xdr:rowOff>47625</xdr:rowOff>
    </xdr:to>
    <xdr:pic>
      <xdr:nvPicPr>
        <xdr:cNvPr id="4" name="Picture 3">
          <a:extLst>
            <a:ext uri="{FF2B5EF4-FFF2-40B4-BE49-F238E27FC236}">
              <a16:creationId xmlns:a16="http://schemas.microsoft.com/office/drawing/2014/main" id="{E6FF41CD-A436-4429-97DD-089E8BA96FA6}"/>
            </a:ext>
          </a:extLst>
        </xdr:cNvPr>
        <xdr:cNvPicPr>
          <a:picLocks noChangeAspect="1"/>
        </xdr:cNvPicPr>
      </xdr:nvPicPr>
      <xdr:blipFill>
        <a:blip xmlns:r="http://schemas.openxmlformats.org/officeDocument/2006/relationships" r:embed="rId2"/>
        <a:stretch>
          <a:fillRect/>
        </a:stretch>
      </xdr:blipFill>
      <xdr:spPr>
        <a:xfrm>
          <a:off x="6905625" y="419100"/>
          <a:ext cx="1790699" cy="1095375"/>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114299</xdr:rowOff>
    </xdr:from>
    <xdr:to>
      <xdr:col>2</xdr:col>
      <xdr:colOff>1933575</xdr:colOff>
      <xdr:row>6</xdr:row>
      <xdr:rowOff>428624</xdr:rowOff>
    </xdr:to>
    <xdr:pic>
      <xdr:nvPicPr>
        <xdr:cNvPr id="2" name="Picture 1">
          <a:extLst>
            <a:ext uri="{FF2B5EF4-FFF2-40B4-BE49-F238E27FC236}">
              <a16:creationId xmlns:a16="http://schemas.microsoft.com/office/drawing/2014/main" id="{EC4B3C77-F644-41C7-B172-623CC70AB0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3025" y="438149"/>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79277</xdr:colOff>
      <xdr:row>2</xdr:row>
      <xdr:rowOff>180974</xdr:rowOff>
    </xdr:from>
    <xdr:to>
      <xdr:col>3</xdr:col>
      <xdr:colOff>1962151</xdr:colOff>
      <xdr:row>6</xdr:row>
      <xdr:rowOff>400049</xdr:rowOff>
    </xdr:to>
    <xdr:pic>
      <xdr:nvPicPr>
        <xdr:cNvPr id="3" name="Picture 2">
          <a:extLst>
            <a:ext uri="{FF2B5EF4-FFF2-40B4-BE49-F238E27FC236}">
              <a16:creationId xmlns:a16="http://schemas.microsoft.com/office/drawing/2014/main" id="{91AE7780-FB74-47FC-AB56-66AF690845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6752" y="504824"/>
          <a:ext cx="18828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104774</xdr:colOff>
      <xdr:row>2</xdr:row>
      <xdr:rowOff>104775</xdr:rowOff>
    </xdr:from>
    <xdr:to>
      <xdr:col>2</xdr:col>
      <xdr:colOff>2019299</xdr:colOff>
      <xdr:row>7</xdr:row>
      <xdr:rowOff>114300</xdr:rowOff>
    </xdr:to>
    <xdr:pic>
      <xdr:nvPicPr>
        <xdr:cNvPr id="2" name="Picture 330">
          <a:extLst>
            <a:ext uri="{FF2B5EF4-FFF2-40B4-BE49-F238E27FC236}">
              <a16:creationId xmlns:a16="http://schemas.microsoft.com/office/drawing/2014/main" id="{E9E7036D-B212-4C2D-9BBA-22052306E5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9899" y="485775"/>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171449</xdr:rowOff>
    </xdr:from>
    <xdr:to>
      <xdr:col>3</xdr:col>
      <xdr:colOff>1971675</xdr:colOff>
      <xdr:row>7</xdr:row>
      <xdr:rowOff>85724</xdr:rowOff>
    </xdr:to>
    <xdr:pic>
      <xdr:nvPicPr>
        <xdr:cNvPr id="3" name="Picture 12">
          <a:extLst>
            <a:ext uri="{FF2B5EF4-FFF2-40B4-BE49-F238E27FC236}">
              <a16:creationId xmlns:a16="http://schemas.microsoft.com/office/drawing/2014/main" id="{05041A9A-DCDA-4B57-8A93-B6C33ADDAF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4"/>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1990725</xdr:colOff>
      <xdr:row>6</xdr:row>
      <xdr:rowOff>161925</xdr:rowOff>
    </xdr:to>
    <xdr:pic>
      <xdr:nvPicPr>
        <xdr:cNvPr id="2" name="Picture 330">
          <a:extLst>
            <a:ext uri="{FF2B5EF4-FFF2-40B4-BE49-F238E27FC236}">
              <a16:creationId xmlns:a16="http://schemas.microsoft.com/office/drawing/2014/main" id="{84837C08-CC79-4E60-BECB-77D46D16C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76250"/>
          <a:ext cx="5619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3</xdr:row>
      <xdr:rowOff>38100</xdr:rowOff>
    </xdr:from>
    <xdr:to>
      <xdr:col>3</xdr:col>
      <xdr:colOff>1857375</xdr:colOff>
      <xdr:row>6</xdr:row>
      <xdr:rowOff>161925</xdr:rowOff>
    </xdr:to>
    <xdr:pic>
      <xdr:nvPicPr>
        <xdr:cNvPr id="3" name="Picture 12">
          <a:extLst>
            <a:ext uri="{FF2B5EF4-FFF2-40B4-BE49-F238E27FC236}">
              <a16:creationId xmlns:a16="http://schemas.microsoft.com/office/drawing/2014/main" id="{B7A81922-D345-4BF1-823C-6A55572688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523875"/>
          <a:ext cx="4667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200025</xdr:colOff>
      <xdr:row>3</xdr:row>
      <xdr:rowOff>57150</xdr:rowOff>
    </xdr:from>
    <xdr:to>
      <xdr:col>3</xdr:col>
      <xdr:colOff>1732811</xdr:colOff>
      <xdr:row>6</xdr:row>
      <xdr:rowOff>76200</xdr:rowOff>
    </xdr:to>
    <xdr:pic>
      <xdr:nvPicPr>
        <xdr:cNvPr id="3" name="Picture 12">
          <a:extLst>
            <a:ext uri="{FF2B5EF4-FFF2-40B4-BE49-F238E27FC236}">
              <a16:creationId xmlns:a16="http://schemas.microsoft.com/office/drawing/2014/main" id="{0A289C8F-DE8F-4CAB-8E07-52DB5AC273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542925"/>
          <a:ext cx="408836"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xdr:colOff>
      <xdr:row>3</xdr:row>
      <xdr:rowOff>104775</xdr:rowOff>
    </xdr:from>
    <xdr:to>
      <xdr:col>2</xdr:col>
      <xdr:colOff>2009775</xdr:colOff>
      <xdr:row>6</xdr:row>
      <xdr:rowOff>114300</xdr:rowOff>
    </xdr:to>
    <xdr:pic>
      <xdr:nvPicPr>
        <xdr:cNvPr id="4" name="Picture 330">
          <a:extLst>
            <a:ext uri="{FF2B5EF4-FFF2-40B4-BE49-F238E27FC236}">
              <a16:creationId xmlns:a16="http://schemas.microsoft.com/office/drawing/2014/main" id="{AAB52881-3601-4BF5-B18E-C8929ABB57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7525" y="676275"/>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411B1E29-7E02-4AE6-9C0D-529539A38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485774"/>
          <a:ext cx="514349" cy="54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73FF1A86-2C37-4DB0-87D2-8426B34974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1"/>
          <a:ext cx="542924" cy="514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C7726899-B112-4DB2-8835-ECC3F74C05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D6880F71-C96A-4496-B443-3A3E18F60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95250</xdr:rowOff>
    </xdr:from>
    <xdr:to>
      <xdr:col>3</xdr:col>
      <xdr:colOff>1971674</xdr:colOff>
      <xdr:row>6</xdr:row>
      <xdr:rowOff>28575</xdr:rowOff>
    </xdr:to>
    <xdr:pic>
      <xdr:nvPicPr>
        <xdr:cNvPr id="4" name="Picture 12">
          <a:extLst>
            <a:ext uri="{FF2B5EF4-FFF2-40B4-BE49-F238E27FC236}">
              <a16:creationId xmlns:a16="http://schemas.microsoft.com/office/drawing/2014/main" id="{3D788B69-DED9-4B2D-AC31-F623517DD2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19100"/>
          <a:ext cx="542924"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5B0CB269-37C1-4D65-811B-E78A5EEE1B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68339A0E-2DE4-4136-B564-09F705FDA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4" y="485774"/>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152400</xdr:rowOff>
    </xdr:to>
    <xdr:pic>
      <xdr:nvPicPr>
        <xdr:cNvPr id="2" name="Picture 2">
          <a:extLst>
            <a:ext uri="{FF2B5EF4-FFF2-40B4-BE49-F238E27FC236}">
              <a16:creationId xmlns:a16="http://schemas.microsoft.com/office/drawing/2014/main" id="{D6924975-0354-47A9-9BA1-25EBAE757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77CE72BA-696E-46CB-932B-E965DA2895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35748A27-1790-4616-8FE6-BCFD9EEC8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xdr:colOff>
      <xdr:row>2</xdr:row>
      <xdr:rowOff>152400</xdr:rowOff>
    </xdr:from>
    <xdr:to>
      <xdr:col>2</xdr:col>
      <xdr:colOff>2009775</xdr:colOff>
      <xdr:row>6</xdr:row>
      <xdr:rowOff>161925</xdr:rowOff>
    </xdr:to>
    <xdr:pic>
      <xdr:nvPicPr>
        <xdr:cNvPr id="4" name="Picture 330">
          <a:extLst>
            <a:ext uri="{FF2B5EF4-FFF2-40B4-BE49-F238E27FC236}">
              <a16:creationId xmlns:a16="http://schemas.microsoft.com/office/drawing/2014/main" id="{7247489F-7036-4A8C-840F-746D60EBAC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7525" y="533400"/>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2" name="Picture 11">
          <a:extLst>
            <a:ext uri="{FF2B5EF4-FFF2-40B4-BE49-F238E27FC236}">
              <a16:creationId xmlns:a16="http://schemas.microsoft.com/office/drawing/2014/main" id="{57509A3B-5C80-481C-A7E7-EB892B29C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84337</xdr:rowOff>
    </xdr:to>
    <xdr:pic>
      <xdr:nvPicPr>
        <xdr:cNvPr id="3" name="Picture 327">
          <a:extLst>
            <a:ext uri="{FF2B5EF4-FFF2-40B4-BE49-F238E27FC236}">
              <a16:creationId xmlns:a16="http://schemas.microsoft.com/office/drawing/2014/main" id="{DCBA8390-3DDB-42A6-A934-03F5416581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81000"/>
          <a:ext cx="457200" cy="674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200026</xdr:colOff>
      <xdr:row>2</xdr:row>
      <xdr:rowOff>85723</xdr:rowOff>
    </xdr:from>
    <xdr:to>
      <xdr:col>2</xdr:col>
      <xdr:colOff>1857374</xdr:colOff>
      <xdr:row>6</xdr:row>
      <xdr:rowOff>95250</xdr:rowOff>
    </xdr:to>
    <xdr:pic>
      <xdr:nvPicPr>
        <xdr:cNvPr id="2" name="Picture 323">
          <a:extLst>
            <a:ext uri="{FF2B5EF4-FFF2-40B4-BE49-F238E27FC236}">
              <a16:creationId xmlns:a16="http://schemas.microsoft.com/office/drawing/2014/main" id="{9F7F4BCF-B2D6-4C55-97A8-A22D7EBFAA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9226" y="409573"/>
          <a:ext cx="409573" cy="657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152400</xdr:colOff>
      <xdr:row>2</xdr:row>
      <xdr:rowOff>123825</xdr:rowOff>
    </xdr:from>
    <xdr:to>
      <xdr:col>3</xdr:col>
      <xdr:colOff>1800226</xdr:colOff>
      <xdr:row>7</xdr:row>
      <xdr:rowOff>10716</xdr:rowOff>
    </xdr:to>
    <xdr:pic>
      <xdr:nvPicPr>
        <xdr:cNvPr id="3" name="Picture 12">
          <a:extLst>
            <a:ext uri="{FF2B5EF4-FFF2-40B4-BE49-F238E27FC236}">
              <a16:creationId xmlns:a16="http://schemas.microsoft.com/office/drawing/2014/main" id="{79634A22-207E-44AA-9E4C-4E8F5B0FAF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1200" y="447675"/>
          <a:ext cx="457201" cy="6965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3</xdr:col>
      <xdr:colOff>104775</xdr:colOff>
      <xdr:row>3</xdr:row>
      <xdr:rowOff>28575</xdr:rowOff>
    </xdr:from>
    <xdr:to>
      <xdr:col>3</xdr:col>
      <xdr:colOff>2009774</xdr:colOff>
      <xdr:row>6</xdr:row>
      <xdr:rowOff>152400</xdr:rowOff>
    </xdr:to>
    <xdr:pic>
      <xdr:nvPicPr>
        <xdr:cNvPr id="2" name="Picture 12">
          <a:extLst>
            <a:ext uri="{FF2B5EF4-FFF2-40B4-BE49-F238E27FC236}">
              <a16:creationId xmlns:a16="http://schemas.microsoft.com/office/drawing/2014/main" id="{6FF1CCBF-5A8D-4AEF-AA70-B5D6C5ED38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14350"/>
          <a:ext cx="504824"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xdr:colOff>
      <xdr:row>3</xdr:row>
      <xdr:rowOff>9525</xdr:rowOff>
    </xdr:from>
    <xdr:to>
      <xdr:col>2</xdr:col>
      <xdr:colOff>1981200</xdr:colOff>
      <xdr:row>7</xdr:row>
      <xdr:rowOff>19050</xdr:rowOff>
    </xdr:to>
    <xdr:pic>
      <xdr:nvPicPr>
        <xdr:cNvPr id="4" name="Picture 330">
          <a:extLst>
            <a:ext uri="{FF2B5EF4-FFF2-40B4-BE49-F238E27FC236}">
              <a16:creationId xmlns:a16="http://schemas.microsoft.com/office/drawing/2014/main" id="{9D34F00E-1550-46EA-94C9-0ACF2F82B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8950" y="581025"/>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AA8F9B17-6143-4459-94C4-00D373554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1818E55E-29DC-417C-9F90-641FB8EFFD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xdr:from>
      <xdr:col>2</xdr:col>
      <xdr:colOff>85725</xdr:colOff>
      <xdr:row>2</xdr:row>
      <xdr:rowOff>171450</xdr:rowOff>
    </xdr:from>
    <xdr:to>
      <xdr:col>2</xdr:col>
      <xdr:colOff>2000250</xdr:colOff>
      <xdr:row>5</xdr:row>
      <xdr:rowOff>219075</xdr:rowOff>
    </xdr:to>
    <xdr:pic>
      <xdr:nvPicPr>
        <xdr:cNvPr id="2" name="Picture 330">
          <a:extLst>
            <a:ext uri="{FF2B5EF4-FFF2-40B4-BE49-F238E27FC236}">
              <a16:creationId xmlns:a16="http://schemas.microsoft.com/office/drawing/2014/main" id="{D4C19793-3AD7-47D3-8F5E-8764ACB7D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85775"/>
          <a:ext cx="5238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3</xdr:row>
      <xdr:rowOff>66675</xdr:rowOff>
    </xdr:from>
    <xdr:to>
      <xdr:col>3</xdr:col>
      <xdr:colOff>1990724</xdr:colOff>
      <xdr:row>5</xdr:row>
      <xdr:rowOff>190500</xdr:rowOff>
    </xdr:to>
    <xdr:pic>
      <xdr:nvPicPr>
        <xdr:cNvPr id="3" name="Picture 12">
          <a:extLst>
            <a:ext uri="{FF2B5EF4-FFF2-40B4-BE49-F238E27FC236}">
              <a16:creationId xmlns:a16="http://schemas.microsoft.com/office/drawing/2014/main" id="{9670E347-E635-43F3-B3FD-185D0AB7AD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14525" y="552450"/>
          <a:ext cx="523874"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35E59D7A-394F-4A40-86C3-1E6172CAD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299" cy="60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38F51053-2313-4BAB-8E99-250D5CF2B9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xdr:from>
      <xdr:col>2</xdr:col>
      <xdr:colOff>85724</xdr:colOff>
      <xdr:row>2</xdr:row>
      <xdr:rowOff>104775</xdr:rowOff>
    </xdr:from>
    <xdr:to>
      <xdr:col>2</xdr:col>
      <xdr:colOff>1962149</xdr:colOff>
      <xdr:row>6</xdr:row>
      <xdr:rowOff>95250</xdr:rowOff>
    </xdr:to>
    <xdr:pic>
      <xdr:nvPicPr>
        <xdr:cNvPr id="2" name="Picture 326">
          <a:extLst>
            <a:ext uri="{FF2B5EF4-FFF2-40B4-BE49-F238E27FC236}">
              <a16:creationId xmlns:a16="http://schemas.microsoft.com/office/drawing/2014/main" id="{CCBA08EF-073D-49E8-802E-EA1A039B41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4"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3</xdr:row>
      <xdr:rowOff>57150</xdr:rowOff>
    </xdr:from>
    <xdr:to>
      <xdr:col>3</xdr:col>
      <xdr:colOff>2028824</xdr:colOff>
      <xdr:row>6</xdr:row>
      <xdr:rowOff>180975</xdr:rowOff>
    </xdr:to>
    <xdr:pic>
      <xdr:nvPicPr>
        <xdr:cNvPr id="3" name="Picture 12">
          <a:extLst>
            <a:ext uri="{FF2B5EF4-FFF2-40B4-BE49-F238E27FC236}">
              <a16:creationId xmlns:a16="http://schemas.microsoft.com/office/drawing/2014/main" id="{D778A09A-650A-4829-8563-A8FBE383C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2625" y="542925"/>
          <a:ext cx="485774"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xdr:from>
      <xdr:col>2</xdr:col>
      <xdr:colOff>152400</xdr:colOff>
      <xdr:row>3</xdr:row>
      <xdr:rowOff>104775</xdr:rowOff>
    </xdr:from>
    <xdr:to>
      <xdr:col>2</xdr:col>
      <xdr:colOff>1971675</xdr:colOff>
      <xdr:row>6</xdr:row>
      <xdr:rowOff>131962</xdr:rowOff>
    </xdr:to>
    <xdr:pic>
      <xdr:nvPicPr>
        <xdr:cNvPr id="3" name="Picture 327">
          <a:extLst>
            <a:ext uri="{FF2B5EF4-FFF2-40B4-BE49-F238E27FC236}">
              <a16:creationId xmlns:a16="http://schemas.microsoft.com/office/drawing/2014/main" id="{011DF854-7719-4FD0-9942-5CDD21B753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590550"/>
          <a:ext cx="457200" cy="512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3</xdr:row>
      <xdr:rowOff>104775</xdr:rowOff>
    </xdr:from>
    <xdr:to>
      <xdr:col>3</xdr:col>
      <xdr:colOff>2000250</xdr:colOff>
      <xdr:row>6</xdr:row>
      <xdr:rowOff>104775</xdr:rowOff>
    </xdr:to>
    <xdr:pic>
      <xdr:nvPicPr>
        <xdr:cNvPr id="4" name="Picture 11">
          <a:extLst>
            <a:ext uri="{FF2B5EF4-FFF2-40B4-BE49-F238E27FC236}">
              <a16:creationId xmlns:a16="http://schemas.microsoft.com/office/drawing/2014/main" id="{77545B25-FF95-41C3-B286-8C7F505D0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5875" y="676275"/>
          <a:ext cx="1914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66" xr16:uid="{792EB8CE-C557-4CBC-92F8-FB398942F53A}"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sortState xmlns:xlrd2="http://schemas.microsoft.com/office/spreadsheetml/2017/richdata2" ref="A3:C63">
      <sortCondition ref="C2:C63"/>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65" xr16:uid="{ED05A734-0EB6-45C6-B801-2B7CC1E46E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64" xr16:uid="{124D5743-DC96-4AB2-AD1B-9FCC48F134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_EQ" connectionId="162" xr16:uid="{9464A216-DE38-4350-AE1F-D28E449581F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NAV" headers="0" connectionId="163" xr16:uid="{14981259-941C-43D2-87F9-10F77C5B7A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ETFNAV" headers="0" connectionId="161" xr16:uid="{6D51B2A2-BD8D-4996-B396-2559E84E9A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ETF_EQ" connectionId="160" xr16:uid="{A234D669-F58D-4D27-82C5-9695A84BE3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NAV" headers="0" connectionId="159" xr16:uid="{91B8A95B-6FC3-45A9-AB8F-5FA824532EF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_EQ" connectionId="158" xr16:uid="{48F1C2F3-37F3-431F-9181-32BA7D6E9F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56" xr16:uid="{5BA704DC-5B8A-4BD4-9FA7-C28BE187F16F}"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NAV" headers="0" connectionId="157" xr16:uid="{9E9C24B4-011A-4329-8197-98456149A88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 connectionId="155" xr16:uid="{6F667923-7D8E-447C-A97F-D63C5ECE59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53" xr16:uid="{6192258E-906C-46E6-98E7-B7CF7C958BF8}"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NAV" headers="0" connectionId="154" xr16:uid="{646FA94F-2F67-41B8-9B40-BA0E2FE495C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 connectionId="152" xr16:uid="{DD73D417-5ECD-48DA-8D49-76BBFDF44D0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IFSANAV" headers="0" connectionId="151" xr16:uid="{22CF03C8-21A9-4AB6-B717-B319F02690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IFSA_EQ" connectionId="150" xr16:uid="{50D8FCB3-C309-4440-A2FD-1E66F3A027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_EQ" connectionId="148" xr16:uid="{A3622B9E-C9C6-4FB5-8BAB-39643814DD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PNAV" headers="0" connectionId="149" xr16:uid="{3B378B0B-6063-47B8-8ACE-1509606D42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GOV_SEC" connectionId="145" xr16:uid="{B1F778DE-B79E-4D07-836E-3A83FE51F1E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46" xr16:uid="{D6E64ACF-0434-45AF-9CB0-874C5679913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NAV" headers="0" connectionId="147" xr16:uid="{45835D7B-BAC4-4152-8B93-E3B2DB1006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EQ" connectionId="144" xr16:uid="{F6F5C23B-D3E6-4F5B-A38A-1C42F316625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NAV" headers="0" connectionId="143" xr16:uid="{088B819D-C9C4-406D-8BC6-08FC46AAF6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_EQ" connectionId="142" xr16:uid="{432AB942-DF39-4855-8B28-F6FAF80E6DB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QNTF_Debt_Related" connectionId="140" xr16:uid="{D47BD979-8600-40E3-8C61-CE18566B943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QNTFNAV" headers="0" connectionId="141" xr16:uid="{D1AB6D82-A8A1-49A4-AC98-BB6288C8351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QNTF_EQ" connectionId="139" xr16:uid="{B4E608A0-6B62-41B6-B7BD-11354D26ACE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IFNAV" headers="0" connectionId="138" xr16:uid="{C87EF7B3-9183-4B4A-8401-3A51870D520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MIIF_EQ" connectionId="137" xr16:uid="{6A110B16-7679-44EB-90CA-EA13AD2B46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MIMIFNAV" headers="0" connectionId="136" xr16:uid="{17E9955A-8E97-4105-8C30-B77BC873D4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MIMIF_EQ" connectionId="135" xr16:uid="{6C141A62-A8E1-452E-8B43-B039E6CE12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_EQ" connectionId="133" xr16:uid="{78EDF1D2-1C09-4EC5-B381-F0B04A2D4D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RIFNAV" headers="0" connectionId="134" xr16:uid="{0C126914-F7B7-486E-99DC-B98E3F81A64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32" xr16:uid="{FFBB9842-DE40-4DC5-9AED-7DC0C0C265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PBETF_EQ" connectionId="131" xr16:uid="{0616A3A2-8380-41D0-B4BA-90871D7BC2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SHIFNAV" headers="0" connectionId="130" xr16:uid="{1836429E-3D0F-44A0-AD1A-9F6720441D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_EQ" connectionId="129" xr16:uid="{6646AA2E-7C04-4BCA-A5AE-52D8D8755B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MIF_EQ" connectionId="127" xr16:uid="{B930201E-BE8F-41FE-9FE9-471462B5167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NAV" headers="0" connectionId="128" xr16:uid="{E0BDB210-B83A-4DB3-BC31-851EF4E479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DETFNAV" headers="0" connectionId="126" xr16:uid="{6CFC3F28-D4C9-421E-A10D-42895C8A96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ETF_EQ" connectionId="125" xr16:uid="{69D75FB9-EECB-449E-87FF-37F2EE0BA42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FOFNAV" headers="0" connectionId="124" xr16:uid="{55C6EE1D-78F6-49D6-B678-F2ADA5F38A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3" xr16:uid="{D286DDF2-C4DB-4CA6-BE48-F26A898A92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FSIF_EQ" connectionId="121" xr16:uid="{33E15E29-74A7-4770-86EF-7FE8ECA60F7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FSIFNAV" headers="0" connectionId="122" xr16:uid="{3B938C6C-F023-42D2-8267-6761D52F9A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AIFNAV" headers="0" connectionId="120" xr16:uid="{7EEC62D0-8782-4C61-A59C-6C2256F90C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AIF_EQ" connectionId="119" xr16:uid="{10067CE6-AAAF-4A7B-9CFB-69888E10A94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IFNA_Debt_Related" connectionId="117" xr16:uid="{8E386A64-7472-461B-A73D-AB1A58CB2FD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FNANAV" headers="0" connectionId="118" xr16:uid="{8721BFFF-0A0B-4C8C-B8F5-F6095630466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FNA_EQ" connectionId="116" xr16:uid="{11C23124-7271-422F-9E16-CEEF681E99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ETF_Debt_Related" connectionId="114" xr16:uid="{43999836-EB8D-404D-90DD-3D7D1608011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ETFNAV" headers="0" connectionId="115" xr16:uid="{CE296137-660F-4CE6-9F3A-15AA3A906E3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ETF_EQ" connectionId="113" xr16:uid="{D5946F6E-8047-42BA-A75E-A1AC0B4204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10" xr16:uid="{F3CD55A3-14CD-456E-BDBD-07289DEB22C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ULTICF_EQ_FU_Related" headers="0" connectionId="111" xr16:uid="{0C0ACFD6-215B-4872-B9F0-704E30DFE57F}"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ULTICFNAV" headers="0" connectionId="112" xr16:uid="{18ACD6D5-07E9-4915-95AA-DA7D48E714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ULTICF_EQ" connectionId="109" xr16:uid="{186AD4F1-B28F-469D-9003-7305C55C7BA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EQ" connectionId="103" xr16:uid="{B7032A44-23B3-42F6-9EBB-2F14714B8ED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05" xr16:uid="{939FD579-0E12-4C87-8620-3DD567B359C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04" xr16:uid="{C84B2D0A-1E3E-4D69-A2FA-304AFB48DC9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07" xr16:uid="{6533911E-E84F-47C4-A139-AB8F8425C54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GOV_SEC" connectionId="106" xr16:uid="{E63CB226-8465-4506-87E3-49B6E383D09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NAV" headers="0" connectionId="108" xr16:uid="{EA19FBE9-FBC1-43F4-B1E6-B7AD1B502B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NR_EQ" connectionId="101" xr16:uid="{5699BDF7-57BD-4C68-99E4-B76C5CDC54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NRNAV" headers="0" connectionId="102" xr16:uid="{64CF29B2-D20F-46EA-A728-6993651DD1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TOFE_EQ_Related" headers="0" connectionId="99" xr16:uid="{F84057A8-C3A5-4F03-AD66-803E3297912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TOFENAV" headers="0" connectionId="100" xr16:uid="{85B0FC76-58E5-45C2-930B-50CF0F3C4C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TOFE_EQ" connectionId="98" xr16:uid="{31B12015-B289-45BA-8917-FA2A4B6C6E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EOFNAV" headers="0" connectionId="97" xr16:uid="{91F4CC34-6297-40ED-9324-749E97A0A4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EOF_EQ" connectionId="96" xr16:uid="{11281DE8-5DC4-47AA-BA0C-EEBAE0D86C5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94" xr16:uid="{AEFE33F0-0A0F-4FA1-BFF7-47324F61950C}"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SFNAV" headers="0" connectionId="95" xr16:uid="{3EFFDC50-334B-4622-B436-EE8431C6968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SF_EQ" connectionId="93" xr16:uid="{52544FA0-7290-493C-9EC8-541144653F4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PHFNAV" headers="0" connectionId="92" xr16:uid="{57D454BC-3222-49F4-AA9B-BE63CC9A9D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PHF_EQ" connectionId="91" xr16:uid="{FB1FD641-3091-470D-92E6-4AB5C159CB5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CF_Debt_Related" connectionId="89" xr16:uid="{47116928-5C76-4255-A175-C461A4B4886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CFNAV" headers="0" connectionId="90" xr16:uid="{ADA6A5EC-FFC2-4C77-B1C7-8EFB75B853E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CF_EQ" connectionId="88" xr16:uid="{4F8E3E65-03DA-4F86-B406-2CA9F9B9F1E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EGFNAV" headers="0" connectionId="87" xr16:uid="{EAEB5CB6-FF42-4BF4-9855-BE3239C0688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EGF_EQ" connectionId="84" xr16:uid="{F084523C-8754-4E2B-A7B3-F506091F886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EGF_GOV_SEC" connectionId="85" xr16:uid="{67A9B0AA-8AC0-4E05-BC4F-104087C12E9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86" xr16:uid="{E98D420E-78E3-4262-BED1-93958718334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HOFNAV" headers="0" connectionId="83" xr16:uid="{FBD058DF-9A69-4E38-812A-48FA2849361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HOF_EQ" connectionId="82" xr16:uid="{14EA7B2D-1BD6-4ABD-9B54-2FCEEDE538B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FEFNAV" headers="0" connectionId="81" xr16:uid="{E52D7620-06AE-42FE-851B-7B24F17396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FEF_EQ" connectionId="80" xr16:uid="{36EE4BB2-0CE8-43C0-A307-34E5C06DDEF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MCAPFNAV" headers="0" connectionId="79" xr16:uid="{E2D6967B-D75A-467B-A5E0-8106E5334D3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CAPF_EQ" connectionId="76" xr16:uid="{4C9A4256-038F-4FEF-8C07-F12BCE7B672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_EQ_Related" headers="0" connectionId="77" xr16:uid="{783B48B1-4E19-42F5-AB8D-2718E41C993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78" xr16:uid="{FD8B8071-46C0-464B-A4E3-FF8AA1C11471}"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CSNAV" headers="0" connectionId="75" xr16:uid="{51C837FA-C7A9-4444-B2BE-F03C6F8E676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_EQ" connectionId="74" xr16:uid="{1C238357-A5F9-4954-86A0-5D7BC9AD85E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IF_GOV_SEC" connectionId="71" xr16:uid="{B79A1B85-C732-405F-9A57-D6E37E6120A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EQ" connectionId="68" xr16:uid="{5B565274-A874-4BF2-8245-6BCC0C37574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72" xr16:uid="{72CD93EE-4F5E-46CA-8BA4-FFB214FEEE1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70" xr16:uid="{52BFC148-DD96-42DF-BF1C-834C0E78B9A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NAV" headers="0" connectionId="73" xr16:uid="{7AAAE365-6FC8-4526-BD44-FBEEB55D17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EQ_Related" headers="0" connectionId="69" xr16:uid="{0D949942-D877-41EA-BEF3-F4B290C2F64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EQPEF_EQ" connectionId="66" xr16:uid="{F5EB3FB4-4A8A-4EE2-A683-63CADB2026D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EQPEFNAV" headers="0" connectionId="67" xr16:uid="{E84BA50D-E063-42BD-BE8D-501D83633B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NAV" headers="0" connectionId="65" xr16:uid="{BBEE7E5D-092E-4050-9CB3-C464F084EE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SF96_EQ" connectionId="64" xr16:uid="{F2313051-EDCA-4B13-8012-89BF3D8AA54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NAV" headers="0" connectionId="63" xr16:uid="{E2A99EDE-4F8D-453A-8729-2369F484F7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_EQ" connectionId="60" xr16:uid="{C0DA2528-D949-4479-9879-A61C06CE95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61" xr16:uid="{B9EB7FF2-C046-4559-A211-C972710BA5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_Debt_Related" connectionId="62" xr16:uid="{BEB4A25E-794E-41F4-A189-ED676CE0A2E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_EQ" connectionId="58" xr16:uid="{B79A739A-4B8D-462A-B62D-69A20ED2814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FNAV" headers="0" connectionId="59" xr16:uid="{A690A5FB-E5CA-4E31-A6AE-8679FD9D26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56" xr16:uid="{7075E3AA-F924-4411-A066-8993012E7B7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CFNAV" headers="0" connectionId="57" xr16:uid="{C0D2A8A3-B459-40BC-B353-E5983374E3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CF_EQ" connectionId="55" xr16:uid="{47D968D5-AC3E-405E-A14D-AB5667B8B71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FSFNAV" headers="0" connectionId="54" xr16:uid="{490F4A21-A026-4643-B91F-6860787F9F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FSF_EQ" connectionId="53" xr16:uid="{E3677231-B4D4-459A-918E-1A308B95841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EQ" connectionId="45" xr16:uid="{770131F7-0970-4DA8-80F8-0399C925559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GOV_SEC" connectionId="49" xr16:uid="{A46743E7-D240-4723-8DE5-8A3F37BDE48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AF_EQ_Related" headers="0" connectionId="46" xr16:uid="{1A1D2B7D-7EE6-4414-94D3-60B9E536E2C8}"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48" xr16:uid="{13B0A561-5761-4EF5-B94C-AC963BB065D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47" xr16:uid="{C7C4D25C-D4B2-4FE6-924D-1D6844D99287}"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_MM" headers="0" connectionId="51" xr16:uid="{817CC720-68CF-4948-9820-0A66DE0BB9A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NAV" headers="0" connectionId="52" xr16:uid="{DF454F18-02C2-4555-B724-6D286146D1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50" xr16:uid="{10FE6E7D-0DDB-4D74-9C07-647E0363943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AF_EQ_Related" headers="0" connectionId="40" xr16:uid="{57F9DEF9-CB44-4749-A384-2379FC94A28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AF_MM" headers="0" connectionId="43" xr16:uid="{335ED083-845E-4C65-AA97-BBD3DB5D92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AFNAV" headers="0" connectionId="44" xr16:uid="{D1A20258-1EB0-4B22-8937-D01D0349C4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41" xr16:uid="{217A51FC-0064-46E9-BE20-1B65257519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_EQ" connectionId="39" xr16:uid="{A45664FD-E79E-4B91-83A3-A41696DE51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_Debt_Related" connectionId="42" xr16:uid="{F3849398-2ED1-40B1-A1DF-489C83D7CFB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STF_Aif_cat" headers="0" connectionId="37" xr16:uid="{97FF006B-7E9B-4A9D-800F-A0757DB9809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RSTFNAV" headers="0" connectionId="38" xr16:uid="{5E6978F3-0CC4-4A7F-BC5D-5A9E6522A7E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RSTF_GOV_SEC" connectionId="35" xr16:uid="{F22D5124-28BE-4AB5-AE39-1208F9E5205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FRSTF_MM" headers="0" connectionId="36" xr16:uid="{B8F91654-28A2-42EC-8397-783D0611F5F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FM61A_MM" connectionId="33" xr16:uid="{87A039B8-68FA-4E72-ADD6-A290F41553F2}"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FM61ANAV" headers="0" connectionId="34" xr16:uid="{C51CD8F6-F103-4075-AA4D-7425A86E0D0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USTF_Aif_cat" headers="0" connectionId="30" xr16:uid="{7031C2EA-E2BB-4FA8-A186-689B55BCAA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USTFNAV" headers="0" connectionId="31" xr16:uid="{F0B8B29B-E9AE-4D6A-B055-87724DF2561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USTF_GOV_SEC" connectionId="26" xr16:uid="{D3EBEE42-AB16-461A-8DDD-77B517DE4B4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27" xr16:uid="{47929BAC-CB19-4E54-A909-1D074E971DD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USTF_MM" headers="0" connectionId="29" xr16:uid="{12AE44E6-E01C-4C8E-A014-7A003A24E5D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F_MM" headers="0" connectionId="23" xr16:uid="{AE5AB124-57A4-438D-89D4-A0E6ACFC0A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F_Aif_cat" headers="0" connectionId="24" xr16:uid="{C1AB9767-6BFE-43F8-9A40-C805C125226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FNAV" headers="0" connectionId="25" xr16:uid="{925ECE75-15EA-479B-9352-B5EBF9801E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F_GOV_SEC" connectionId="21" xr16:uid="{8CB5D8C7-8846-4253-8ADA-9C0A344AC2A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F_Debt_Related" headers="0" connectionId="22" xr16:uid="{F8503B47-A4BA-4FC6-AB71-9C3E697E352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STBF_MM" headers="0" connectionId="18" xr16:uid="{699E9F36-906C-456D-83A5-6C55D544860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5" xr16:uid="{E772EE97-63D9-462D-AEC9-25EA8B199F8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7" xr16:uid="{5E9075FA-26AB-4E46-B78C-B3083AD953C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STBFNAV" headers="0" connectionId="20" xr16:uid="{20B59243-218B-4ECA-B9BC-84A136A310E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STBF_GOV_SEC" connectionId="16" xr16:uid="{79A35B4E-E9AD-4BE3-85A8-F1D065BB79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STBF_Aif_cat" headers="0" connectionId="19" xr16:uid="{A5A9B1D7-4E1C-432C-B6A8-D91F79E640E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3" xr16:uid="{837EB56D-C0A2-4510-93C2-B23752A1CF1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RSFCNAV" headers="0" connectionId="14" xr16:uid="{C62D6807-1AB0-4785-AC08-FFEF707046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RSFC_EQ" connectionId="11" xr16:uid="{79681526-CCE7-43CC-A475-9390E37A61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RSFC_GOV_SEC" connectionId="12" xr16:uid="{AD0C6C54-8104-45EA-8F79-618930D9323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OF_MM" connectionId="9" xr16:uid="{3325279C-9EB0-4F54-A692-D91417A7C1A1}"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OFNAV" headers="0" connectionId="10" xr16:uid="{C57D2B4D-C209-44A2-A195-9B158F77C6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NSIFDEC27NAV" headers="0" connectionId="7" xr16:uid="{C79E3956-5E47-40A0-B251-5202016C62C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NSIFDEC27_GOV_SEC" connectionId="5" xr16:uid="{49B9AB3B-2EAA-4185-8429-BA401981206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6" xr16:uid="{568ECFB5-3C65-406B-ACD2-A566ACFB3D0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NGIF1229_GOV_SEC" connectionId="2" xr16:uid="{2C4379A9-8487-48D8-AC0D-68CB8C0B456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NGIF1229NAV" headers="0" connectionId="4" xr16:uid="{5326BD2E-ADAB-4B03-A1C3-EB58CEE2213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NGIF1226_GOV_SEC" connectionId="184" xr16:uid="{5CAFC059-DA22-4573-9652-9C5C94D3850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NGIF1226NAV" headers="0" connectionId="185" xr16:uid="{B30FAEDA-7973-4E64-BCB8-4B94AA3AA8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LF_Aif_cat" headers="0" connectionId="182" xr16:uid="{1CA9EF4A-AF08-402B-A986-BFBCE91A9DD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LFNAV" headers="0" connectionId="183" xr16:uid="{2C88AC77-AEB3-424C-A1EC-80F8B891028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LF_GOV_SEC" connectionId="180" xr16:uid="{1CB600F3-A30A-4AF8-A8CC-09F273156E4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LF_MM" headers="0" connectionId="181" xr16:uid="{434C7926-A88E-40D1-9008-787429FE43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GSFRNAV" headers="0" connectionId="179" xr16:uid="{F727A10A-54F5-4441-8000-C4F44F2A1B8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GSFR_GOV_SEC" connectionId="177" xr16:uid="{7E9F8CAF-9C4C-455E-858C-4FD193D2416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GSFR_MM" headers="0" connectionId="178" xr16:uid="{C2E0C4D0-742F-4055-AA71-9F304F9FC6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72" xr16:uid="{4270B45E-578E-417A-8612-C8BA3C6D8CB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RF_Aif_cat" headers="0" connectionId="174" xr16:uid="{0E6F2CD5-ED99-4793-B6BA-3FC72F5A74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RFNAV" headers="0" connectionId="175" xr16:uid="{E91AF2F8-5D89-4FFF-A534-7E0521B2743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RF_GOV_SEC" connectionId="171" xr16:uid="{53CAAB8B-F008-463D-94E9-21A06F6B7AC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CIGIF0426NAV" headers="0" connectionId="170" xr16:uid="{D8152855-91E6-4AD7-9D9E-9FAE2991EA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CIGIF0426_GOV_SEC" connectionId="169" xr16:uid="{C9A089CB-4BC2-4706-827E-637A7C7FFE5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CORPBFNAV" headers="0" connectionId="168" xr16:uid="{D45E62CF-CF6E-4EEE-ACFA-1B9A7B83B8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CORPBF_GOV_SEC" connectionId="28" xr16:uid="{9E3DF4E5-500F-44EF-8FAD-C8A00AC81DA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32" xr16:uid="{4165C715-7C1B-49D4-9E5A-DED8F859B52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CORPBF_Aif_cat" headers="0" connectionId="167" xr16:uid="{DEDACDEC-3B9A-473F-998A-796132621AD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BPSUF_MM" headers="0" connectionId="1" xr16:uid="{1EA80AF6-8CBA-43A0-A4E4-24FAC2A6D8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BPSUF_Aif_cat" headers="0" connectionId="3" xr16:uid="{BCC4C586-7BED-4E6D-89A8-8DEAB0A6115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BPSUFNAV" headers="0" connectionId="8" xr16:uid="{C718201E-5ADA-4698-BFD2-4C827A7DF0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BPSUF_GOV_SEC" connectionId="173" xr16:uid="{968F5127-BB63-4352-B516-213DE1830F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76" xr16:uid="{02E71E6A-19A4-49FF-ADBE-135F96DF43A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1.xml"/><Relationship Id="rId2" Type="http://schemas.openxmlformats.org/officeDocument/2006/relationships/queryTable" Target="../queryTables/queryTable20.xml"/><Relationship Id="rId1" Type="http://schemas.openxmlformats.org/officeDocument/2006/relationships/drawing" Target="../drawings/drawing9.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 Id="rId4" Type="http://schemas.openxmlformats.org/officeDocument/2006/relationships/queryTable" Target="../queryTables/queryTable28.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22.xml"/><Relationship Id="rId4" Type="http://schemas.openxmlformats.org/officeDocument/2006/relationships/queryTable" Target="../queryTables/queryTable5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3.xml"/><Relationship Id="rId4" Type="http://schemas.openxmlformats.org/officeDocument/2006/relationships/queryTable" Target="../queryTables/queryTable5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4.xml"/><Relationship Id="rId5" Type="http://schemas.openxmlformats.org/officeDocument/2006/relationships/queryTable" Target="../queryTables/queryTable58.xml"/><Relationship Id="rId4" Type="http://schemas.openxmlformats.org/officeDocument/2006/relationships/queryTable" Target="../queryTables/queryTable57.xml"/></Relationships>
</file>

<file path=xl/worksheets/_rels/sheet28.xml.rels><?xml version="1.0" encoding="UTF-8" standalone="yes"?>
<Relationships xmlns="http://schemas.openxmlformats.org/package/2006/relationships"><Relationship Id="rId8" Type="http://schemas.openxmlformats.org/officeDocument/2006/relationships/queryTable" Target="../queryTables/queryTable64.xml"/><Relationship Id="rId3" Type="http://schemas.openxmlformats.org/officeDocument/2006/relationships/queryTable" Target="../queryTables/queryTable59.xml"/><Relationship Id="rId7" Type="http://schemas.openxmlformats.org/officeDocument/2006/relationships/queryTable" Target="../queryTables/queryTable63.xml"/><Relationship Id="rId2" Type="http://schemas.openxmlformats.org/officeDocument/2006/relationships/drawing" Target="../drawings/drawing25.xml"/><Relationship Id="rId1" Type="http://schemas.openxmlformats.org/officeDocument/2006/relationships/printerSettings" Target="../printerSettings/printerSettings2.bin"/><Relationship Id="rId6" Type="http://schemas.openxmlformats.org/officeDocument/2006/relationships/queryTable" Target="../queryTables/queryTable62.xml"/><Relationship Id="rId5" Type="http://schemas.openxmlformats.org/officeDocument/2006/relationships/queryTable" Target="../queryTables/queryTable61.xml"/><Relationship Id="rId4" Type="http://schemas.openxmlformats.org/officeDocument/2006/relationships/queryTable" Target="../queryTables/queryTable60.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7.xml"/><Relationship Id="rId4" Type="http://schemas.openxmlformats.org/officeDocument/2006/relationships/queryTable" Target="../queryTables/queryTable69.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9.xml"/><Relationship Id="rId4" Type="http://schemas.openxmlformats.org/officeDocument/2006/relationships/queryTable" Target="../queryTables/queryTable74.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1.xml"/><Relationship Id="rId4" Type="http://schemas.openxmlformats.org/officeDocument/2006/relationships/queryTable" Target="../queryTables/queryTable79.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2.xml"/><Relationship Id="rId5" Type="http://schemas.openxmlformats.org/officeDocument/2006/relationships/queryTable" Target="../queryTables/queryTable83.xml"/><Relationship Id="rId4" Type="http://schemas.openxmlformats.org/officeDocument/2006/relationships/queryTable" Target="../queryTables/queryTable8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queryTable" Target="../queryTables/queryTable88.xml"/><Relationship Id="rId1" Type="http://schemas.openxmlformats.org/officeDocument/2006/relationships/drawing" Target="../drawings/drawing35.xml"/><Relationship Id="rId5" Type="http://schemas.openxmlformats.org/officeDocument/2006/relationships/queryTable" Target="../queryTables/queryTable91.xml"/><Relationship Id="rId4" Type="http://schemas.openxmlformats.org/officeDocument/2006/relationships/queryTable" Target="../queryTables/queryTable90.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95.xml"/><Relationship Id="rId7" Type="http://schemas.openxmlformats.org/officeDocument/2006/relationships/queryTable" Target="../queryTables/queryTable99.xml"/><Relationship Id="rId2" Type="http://schemas.openxmlformats.org/officeDocument/2006/relationships/queryTable" Target="../queryTables/queryTable94.xml"/><Relationship Id="rId1" Type="http://schemas.openxmlformats.org/officeDocument/2006/relationships/drawing" Target="../drawings/drawing37.xml"/><Relationship Id="rId6" Type="http://schemas.openxmlformats.org/officeDocument/2006/relationships/queryTable" Target="../queryTables/queryTable98.xml"/><Relationship Id="rId5" Type="http://schemas.openxmlformats.org/officeDocument/2006/relationships/queryTable" Target="../queryTables/queryTable97.xml"/><Relationship Id="rId4" Type="http://schemas.openxmlformats.org/officeDocument/2006/relationships/queryTable" Target="../queryTables/queryTable9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0.xml"/><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2.xml"/><Relationship Id="rId4" Type="http://schemas.openxmlformats.org/officeDocument/2006/relationships/queryTable" Target="../queryTables/queryTable11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8" Type="http://schemas.openxmlformats.org/officeDocument/2006/relationships/queryTable" Target="../queryTables/queryTable120.xml"/><Relationship Id="rId3" Type="http://schemas.openxmlformats.org/officeDocument/2006/relationships/queryTable" Target="../queryTables/queryTable115.xml"/><Relationship Id="rId7" Type="http://schemas.openxmlformats.org/officeDocument/2006/relationships/queryTable" Target="../queryTables/queryTable119.xml"/><Relationship Id="rId2" Type="http://schemas.openxmlformats.org/officeDocument/2006/relationships/drawing" Target="../drawings/drawing44.xml"/><Relationship Id="rId1" Type="http://schemas.openxmlformats.org/officeDocument/2006/relationships/printerSettings" Target="../printerSettings/printerSettings3.bin"/><Relationship Id="rId6" Type="http://schemas.openxmlformats.org/officeDocument/2006/relationships/queryTable" Target="../queryTables/queryTable118.xml"/><Relationship Id="rId5" Type="http://schemas.openxmlformats.org/officeDocument/2006/relationships/queryTable" Target="../queryTables/queryTable117.xml"/><Relationship Id="rId10" Type="http://schemas.openxmlformats.org/officeDocument/2006/relationships/queryTable" Target="../queryTables/queryTable122.xml"/><Relationship Id="rId4" Type="http://schemas.openxmlformats.org/officeDocument/2006/relationships/queryTable" Target="../queryTables/queryTable116.xml"/><Relationship Id="rId9" Type="http://schemas.openxmlformats.org/officeDocument/2006/relationships/queryTable" Target="../queryTables/queryTable121.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24.xml"/><Relationship Id="rId7" Type="http://schemas.openxmlformats.org/officeDocument/2006/relationships/queryTable" Target="../queryTables/queryTable128.xml"/><Relationship Id="rId2" Type="http://schemas.openxmlformats.org/officeDocument/2006/relationships/queryTable" Target="../queryTables/queryTable123.xml"/><Relationship Id="rId1" Type="http://schemas.openxmlformats.org/officeDocument/2006/relationships/drawing" Target="../drawings/drawing45.xml"/><Relationship Id="rId6" Type="http://schemas.openxmlformats.org/officeDocument/2006/relationships/queryTable" Target="../queryTables/queryTable127.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46.xml"/><Relationship Id="rId5" Type="http://schemas.openxmlformats.org/officeDocument/2006/relationships/queryTable" Target="../queryTables/queryTable132.xml"/><Relationship Id="rId4" Type="http://schemas.openxmlformats.org/officeDocument/2006/relationships/queryTable" Target="../queryTables/queryTable131.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7.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8.xml"/><Relationship Id="rId6" Type="http://schemas.openxmlformats.org/officeDocument/2006/relationships/queryTable" Target="../queryTables/queryTable139.xml"/><Relationship Id="rId5" Type="http://schemas.openxmlformats.org/officeDocument/2006/relationships/queryTable" Target="../queryTables/queryTable138.xml"/><Relationship Id="rId4" Type="http://schemas.openxmlformats.org/officeDocument/2006/relationships/queryTable" Target="../queryTables/queryTable13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49.xml"/><Relationship Id="rId6" Type="http://schemas.openxmlformats.org/officeDocument/2006/relationships/queryTable" Target="../queryTables/queryTable144.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46.xml"/><Relationship Id="rId7" Type="http://schemas.openxmlformats.org/officeDocument/2006/relationships/queryTable" Target="../queryTables/queryTable150.xml"/><Relationship Id="rId2" Type="http://schemas.openxmlformats.org/officeDocument/2006/relationships/queryTable" Target="../queryTables/queryTable145.xml"/><Relationship Id="rId1" Type="http://schemas.openxmlformats.org/officeDocument/2006/relationships/drawing" Target="../drawings/drawing50.xml"/><Relationship Id="rId6" Type="http://schemas.openxmlformats.org/officeDocument/2006/relationships/queryTable" Target="../queryTables/queryTable149.xml"/><Relationship Id="rId5" Type="http://schemas.openxmlformats.org/officeDocument/2006/relationships/queryTable" Target="../queryTables/queryTable148.xml"/><Relationship Id="rId4" Type="http://schemas.openxmlformats.org/officeDocument/2006/relationships/queryTable" Target="../queryTables/queryTable147.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51.xml"/><Relationship Id="rId5" Type="http://schemas.openxmlformats.org/officeDocument/2006/relationships/queryTable" Target="../queryTables/queryTable154.xml"/><Relationship Id="rId4" Type="http://schemas.openxmlformats.org/officeDocument/2006/relationships/queryTable" Target="../queryTables/queryTable153.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2.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58.xml"/><Relationship Id="rId2" Type="http://schemas.openxmlformats.org/officeDocument/2006/relationships/queryTable" Target="../queryTables/queryTable157.xml"/><Relationship Id="rId1" Type="http://schemas.openxmlformats.org/officeDocument/2006/relationships/drawing" Target="../drawings/drawing53.xml"/><Relationship Id="rId4" Type="http://schemas.openxmlformats.org/officeDocument/2006/relationships/queryTable" Target="../queryTables/queryTable159.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63.xml"/><Relationship Id="rId2" Type="http://schemas.openxmlformats.org/officeDocument/2006/relationships/queryTable" Target="../queryTables/queryTable162.xml"/><Relationship Id="rId1" Type="http://schemas.openxmlformats.org/officeDocument/2006/relationships/drawing" Target="../drawings/drawing55.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65.xml"/><Relationship Id="rId2" Type="http://schemas.openxmlformats.org/officeDocument/2006/relationships/queryTable" Target="../queryTables/queryTable164.xml"/><Relationship Id="rId1" Type="http://schemas.openxmlformats.org/officeDocument/2006/relationships/drawing" Target="../drawings/drawing56.xml"/><Relationship Id="rId5" Type="http://schemas.openxmlformats.org/officeDocument/2006/relationships/queryTable" Target="../queryTables/queryTable167.xml"/><Relationship Id="rId4" Type="http://schemas.openxmlformats.org/officeDocument/2006/relationships/queryTable" Target="../queryTables/queryTable166.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69.xml"/><Relationship Id="rId2" Type="http://schemas.openxmlformats.org/officeDocument/2006/relationships/queryTable" Target="../queryTables/queryTable168.xml"/><Relationship Id="rId1" Type="http://schemas.openxmlformats.org/officeDocument/2006/relationships/drawing" Target="../drawings/drawing57.xml"/><Relationship Id="rId4" Type="http://schemas.openxmlformats.org/officeDocument/2006/relationships/queryTable" Target="../queryTables/queryTable170.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58.xml"/><Relationship Id="rId5" Type="http://schemas.openxmlformats.org/officeDocument/2006/relationships/queryTable" Target="../queryTables/queryTable174.xml"/><Relationship Id="rId4" Type="http://schemas.openxmlformats.org/officeDocument/2006/relationships/queryTable" Target="../queryTables/queryTable173.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59.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60.xml"/><Relationship Id="rId5" Type="http://schemas.openxmlformats.org/officeDocument/2006/relationships/queryTable" Target="../queryTables/queryTable180.xml"/><Relationship Id="rId4" Type="http://schemas.openxmlformats.org/officeDocument/2006/relationships/queryTable" Target="../queryTables/queryTable17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82.xml"/><Relationship Id="rId2" Type="http://schemas.openxmlformats.org/officeDocument/2006/relationships/queryTable" Target="../queryTables/queryTable181.xml"/><Relationship Id="rId1" Type="http://schemas.openxmlformats.org/officeDocument/2006/relationships/drawing" Target="../drawings/drawing61.xml"/><Relationship Id="rId6" Type="http://schemas.openxmlformats.org/officeDocument/2006/relationships/queryTable" Target="../queryTables/queryTable185.xml"/><Relationship Id="rId5" Type="http://schemas.openxmlformats.org/officeDocument/2006/relationships/queryTable" Target="../queryTables/queryTable184.xml"/><Relationship Id="rId4" Type="http://schemas.openxmlformats.org/officeDocument/2006/relationships/queryTable" Target="../queryTables/queryTable18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D331-6EF8-4385-820B-F7C8E73F60F1}">
  <sheetPr codeName="Sheet65"/>
  <dimension ref="A1:IV72"/>
  <sheetViews>
    <sheetView tabSelected="1" workbookViewId="0">
      <selection activeCell="C12" sqref="C12"/>
    </sheetView>
  </sheetViews>
  <sheetFormatPr defaultRowHeight="15" x14ac:dyDescent="0.25"/>
  <cols>
    <col min="1" max="1" width="16.7109375" style="2" bestFit="1" customWidth="1"/>
    <col min="2" max="2" width="14.5703125" style="2" bestFit="1" customWidth="1"/>
    <col min="3" max="3" width="136.28515625" style="2" customWidth="1"/>
    <col min="4" max="256" width="9.140625" style="2"/>
    <col min="257" max="257" width="16.7109375" style="2" bestFit="1" customWidth="1"/>
    <col min="258" max="258" width="14.5703125" style="2" bestFit="1" customWidth="1"/>
    <col min="259" max="259" width="66.7109375" style="2" bestFit="1" customWidth="1"/>
    <col min="260" max="512" width="9.140625" style="2"/>
    <col min="513" max="513" width="16.7109375" style="2" bestFit="1" customWidth="1"/>
    <col min="514" max="514" width="14.5703125" style="2" bestFit="1" customWidth="1"/>
    <col min="515" max="515" width="66.7109375" style="2" bestFit="1" customWidth="1"/>
    <col min="516" max="768" width="9.140625" style="2"/>
    <col min="769" max="769" width="16.7109375" style="2" bestFit="1" customWidth="1"/>
    <col min="770" max="770" width="14.5703125" style="2" bestFit="1" customWidth="1"/>
    <col min="771" max="771" width="66.7109375" style="2" bestFit="1" customWidth="1"/>
    <col min="772" max="1024" width="9.140625" style="2"/>
    <col min="1025" max="1025" width="16.7109375" style="2" bestFit="1" customWidth="1"/>
    <col min="1026" max="1026" width="14.5703125" style="2" bestFit="1" customWidth="1"/>
    <col min="1027" max="1027" width="66.7109375" style="2" bestFit="1" customWidth="1"/>
    <col min="1028" max="1280" width="9.140625" style="2"/>
    <col min="1281" max="1281" width="16.7109375" style="2" bestFit="1" customWidth="1"/>
    <col min="1282" max="1282" width="14.5703125" style="2" bestFit="1" customWidth="1"/>
    <col min="1283" max="1283" width="66.7109375" style="2" bestFit="1" customWidth="1"/>
    <col min="1284" max="1536" width="9.140625" style="2"/>
    <col min="1537" max="1537" width="16.7109375" style="2" bestFit="1" customWidth="1"/>
    <col min="1538" max="1538" width="14.5703125" style="2" bestFit="1" customWidth="1"/>
    <col min="1539" max="1539" width="66.7109375" style="2" bestFit="1" customWidth="1"/>
    <col min="1540" max="1792" width="9.140625" style="2"/>
    <col min="1793" max="1793" width="16.7109375" style="2" bestFit="1" customWidth="1"/>
    <col min="1794" max="1794" width="14.5703125" style="2" bestFit="1" customWidth="1"/>
    <col min="1795" max="1795" width="66.7109375" style="2" bestFit="1" customWidth="1"/>
    <col min="1796" max="2048" width="9.140625" style="2"/>
    <col min="2049" max="2049" width="16.7109375" style="2" bestFit="1" customWidth="1"/>
    <col min="2050" max="2050" width="14.5703125" style="2" bestFit="1" customWidth="1"/>
    <col min="2051" max="2051" width="66.7109375" style="2" bestFit="1" customWidth="1"/>
    <col min="2052" max="2304" width="9.140625" style="2"/>
    <col min="2305" max="2305" width="16.7109375" style="2" bestFit="1" customWidth="1"/>
    <col min="2306" max="2306" width="14.5703125" style="2" bestFit="1" customWidth="1"/>
    <col min="2307" max="2307" width="66.7109375" style="2" bestFit="1" customWidth="1"/>
    <col min="2308" max="2560" width="9.140625" style="2"/>
    <col min="2561" max="2561" width="16.7109375" style="2" bestFit="1" customWidth="1"/>
    <col min="2562" max="2562" width="14.5703125" style="2" bestFit="1" customWidth="1"/>
    <col min="2563" max="2563" width="66.7109375" style="2" bestFit="1" customWidth="1"/>
    <col min="2564" max="2816" width="9.140625" style="2"/>
    <col min="2817" max="2817" width="16.7109375" style="2" bestFit="1" customWidth="1"/>
    <col min="2818" max="2818" width="14.5703125" style="2" bestFit="1" customWidth="1"/>
    <col min="2819" max="2819" width="66.7109375" style="2" bestFit="1" customWidth="1"/>
    <col min="2820" max="3072" width="9.140625" style="2"/>
    <col min="3073" max="3073" width="16.7109375" style="2" bestFit="1" customWidth="1"/>
    <col min="3074" max="3074" width="14.5703125" style="2" bestFit="1" customWidth="1"/>
    <col min="3075" max="3075" width="66.7109375" style="2" bestFit="1" customWidth="1"/>
    <col min="3076" max="3328" width="9.140625" style="2"/>
    <col min="3329" max="3329" width="16.7109375" style="2" bestFit="1" customWidth="1"/>
    <col min="3330" max="3330" width="14.5703125" style="2" bestFit="1" customWidth="1"/>
    <col min="3331" max="3331" width="66.7109375" style="2" bestFit="1" customWidth="1"/>
    <col min="3332" max="3584" width="9.140625" style="2"/>
    <col min="3585" max="3585" width="16.7109375" style="2" bestFit="1" customWidth="1"/>
    <col min="3586" max="3586" width="14.5703125" style="2" bestFit="1" customWidth="1"/>
    <col min="3587" max="3587" width="66.7109375" style="2" bestFit="1" customWidth="1"/>
    <col min="3588" max="3840" width="9.140625" style="2"/>
    <col min="3841" max="3841" width="16.7109375" style="2" bestFit="1" customWidth="1"/>
    <col min="3842" max="3842" width="14.5703125" style="2" bestFit="1" customWidth="1"/>
    <col min="3843" max="3843" width="66.7109375" style="2" bestFit="1" customWidth="1"/>
    <col min="3844" max="4096" width="9.140625" style="2"/>
    <col min="4097" max="4097" width="16.7109375" style="2" bestFit="1" customWidth="1"/>
    <col min="4098" max="4098" width="14.5703125" style="2" bestFit="1" customWidth="1"/>
    <col min="4099" max="4099" width="66.7109375" style="2" bestFit="1" customWidth="1"/>
    <col min="4100" max="4352" width="9.140625" style="2"/>
    <col min="4353" max="4353" width="16.7109375" style="2" bestFit="1" customWidth="1"/>
    <col min="4354" max="4354" width="14.5703125" style="2" bestFit="1" customWidth="1"/>
    <col min="4355" max="4355" width="66.7109375" style="2" bestFit="1" customWidth="1"/>
    <col min="4356" max="4608" width="9.140625" style="2"/>
    <col min="4609" max="4609" width="16.7109375" style="2" bestFit="1" customWidth="1"/>
    <col min="4610" max="4610" width="14.5703125" style="2" bestFit="1" customWidth="1"/>
    <col min="4611" max="4611" width="66.7109375" style="2" bestFit="1" customWidth="1"/>
    <col min="4612" max="4864" width="9.140625" style="2"/>
    <col min="4865" max="4865" width="16.7109375" style="2" bestFit="1" customWidth="1"/>
    <col min="4866" max="4866" width="14.5703125" style="2" bestFit="1" customWidth="1"/>
    <col min="4867" max="4867" width="66.7109375" style="2" bestFit="1" customWidth="1"/>
    <col min="4868" max="5120" width="9.140625" style="2"/>
    <col min="5121" max="5121" width="16.7109375" style="2" bestFit="1" customWidth="1"/>
    <col min="5122" max="5122" width="14.5703125" style="2" bestFit="1" customWidth="1"/>
    <col min="5123" max="5123" width="66.7109375" style="2" bestFit="1" customWidth="1"/>
    <col min="5124" max="5376" width="9.140625" style="2"/>
    <col min="5377" max="5377" width="16.7109375" style="2" bestFit="1" customWidth="1"/>
    <col min="5378" max="5378" width="14.5703125" style="2" bestFit="1" customWidth="1"/>
    <col min="5379" max="5379" width="66.7109375" style="2" bestFit="1" customWidth="1"/>
    <col min="5380" max="5632" width="9.140625" style="2"/>
    <col min="5633" max="5633" width="16.7109375" style="2" bestFit="1" customWidth="1"/>
    <col min="5634" max="5634" width="14.5703125" style="2" bestFit="1" customWidth="1"/>
    <col min="5635" max="5635" width="66.7109375" style="2" bestFit="1" customWidth="1"/>
    <col min="5636" max="5888" width="9.140625" style="2"/>
    <col min="5889" max="5889" width="16.7109375" style="2" bestFit="1" customWidth="1"/>
    <col min="5890" max="5890" width="14.5703125" style="2" bestFit="1" customWidth="1"/>
    <col min="5891" max="5891" width="66.7109375" style="2" bestFit="1" customWidth="1"/>
    <col min="5892" max="6144" width="9.140625" style="2"/>
    <col min="6145" max="6145" width="16.7109375" style="2" bestFit="1" customWidth="1"/>
    <col min="6146" max="6146" width="14.5703125" style="2" bestFit="1" customWidth="1"/>
    <col min="6147" max="6147" width="66.7109375" style="2" bestFit="1" customWidth="1"/>
    <col min="6148" max="6400" width="9.140625" style="2"/>
    <col min="6401" max="6401" width="16.7109375" style="2" bestFit="1" customWidth="1"/>
    <col min="6402" max="6402" width="14.5703125" style="2" bestFit="1" customWidth="1"/>
    <col min="6403" max="6403" width="66.7109375" style="2" bestFit="1" customWidth="1"/>
    <col min="6404" max="6656" width="9.140625" style="2"/>
    <col min="6657" max="6657" width="16.7109375" style="2" bestFit="1" customWidth="1"/>
    <col min="6658" max="6658" width="14.5703125" style="2" bestFit="1" customWidth="1"/>
    <col min="6659" max="6659" width="66.7109375" style="2" bestFit="1" customWidth="1"/>
    <col min="6660" max="6912" width="9.140625" style="2"/>
    <col min="6913" max="6913" width="16.7109375" style="2" bestFit="1" customWidth="1"/>
    <col min="6914" max="6914" width="14.5703125" style="2" bestFit="1" customWidth="1"/>
    <col min="6915" max="6915" width="66.7109375" style="2" bestFit="1" customWidth="1"/>
    <col min="6916" max="7168" width="9.140625" style="2"/>
    <col min="7169" max="7169" width="16.7109375" style="2" bestFit="1" customWidth="1"/>
    <col min="7170" max="7170" width="14.5703125" style="2" bestFit="1" customWidth="1"/>
    <col min="7171" max="7171" width="66.7109375" style="2" bestFit="1" customWidth="1"/>
    <col min="7172" max="7424" width="9.140625" style="2"/>
    <col min="7425" max="7425" width="16.7109375" style="2" bestFit="1" customWidth="1"/>
    <col min="7426" max="7426" width="14.5703125" style="2" bestFit="1" customWidth="1"/>
    <col min="7427" max="7427" width="66.7109375" style="2" bestFit="1" customWidth="1"/>
    <col min="7428" max="7680" width="9.140625" style="2"/>
    <col min="7681" max="7681" width="16.7109375" style="2" bestFit="1" customWidth="1"/>
    <col min="7682" max="7682" width="14.5703125" style="2" bestFit="1" customWidth="1"/>
    <col min="7683" max="7683" width="66.7109375" style="2" bestFit="1" customWidth="1"/>
    <col min="7684" max="7936" width="9.140625" style="2"/>
    <col min="7937" max="7937" width="16.7109375" style="2" bestFit="1" customWidth="1"/>
    <col min="7938" max="7938" width="14.5703125" style="2" bestFit="1" customWidth="1"/>
    <col min="7939" max="7939" width="66.7109375" style="2" bestFit="1" customWidth="1"/>
    <col min="7940" max="8192" width="9.140625" style="2"/>
    <col min="8193" max="8193" width="16.7109375" style="2" bestFit="1" customWidth="1"/>
    <col min="8194" max="8194" width="14.5703125" style="2" bestFit="1" customWidth="1"/>
    <col min="8195" max="8195" width="66.7109375" style="2" bestFit="1" customWidth="1"/>
    <col min="8196" max="8448" width="9.140625" style="2"/>
    <col min="8449" max="8449" width="16.7109375" style="2" bestFit="1" customWidth="1"/>
    <col min="8450" max="8450" width="14.5703125" style="2" bestFit="1" customWidth="1"/>
    <col min="8451" max="8451" width="66.7109375" style="2" bestFit="1" customWidth="1"/>
    <col min="8452" max="8704" width="9.140625" style="2"/>
    <col min="8705" max="8705" width="16.7109375" style="2" bestFit="1" customWidth="1"/>
    <col min="8706" max="8706" width="14.5703125" style="2" bestFit="1" customWidth="1"/>
    <col min="8707" max="8707" width="66.7109375" style="2" bestFit="1" customWidth="1"/>
    <col min="8708" max="8960" width="9.140625" style="2"/>
    <col min="8961" max="8961" width="16.7109375" style="2" bestFit="1" customWidth="1"/>
    <col min="8962" max="8962" width="14.5703125" style="2" bestFit="1" customWidth="1"/>
    <col min="8963" max="8963" width="66.7109375" style="2" bestFit="1" customWidth="1"/>
    <col min="8964" max="9216" width="9.140625" style="2"/>
    <col min="9217" max="9217" width="16.7109375" style="2" bestFit="1" customWidth="1"/>
    <col min="9218" max="9218" width="14.5703125" style="2" bestFit="1" customWidth="1"/>
    <col min="9219" max="9219" width="66.7109375" style="2" bestFit="1" customWidth="1"/>
    <col min="9220" max="9472" width="9.140625" style="2"/>
    <col min="9473" max="9473" width="16.7109375" style="2" bestFit="1" customWidth="1"/>
    <col min="9474" max="9474" width="14.5703125" style="2" bestFit="1" customWidth="1"/>
    <col min="9475" max="9475" width="66.7109375" style="2" bestFit="1" customWidth="1"/>
    <col min="9476" max="9728" width="9.140625" style="2"/>
    <col min="9729" max="9729" width="16.7109375" style="2" bestFit="1" customWidth="1"/>
    <col min="9730" max="9730" width="14.5703125" style="2" bestFit="1" customWidth="1"/>
    <col min="9731" max="9731" width="66.7109375" style="2" bestFit="1" customWidth="1"/>
    <col min="9732" max="9984" width="9.140625" style="2"/>
    <col min="9985" max="9985" width="16.7109375" style="2" bestFit="1" customWidth="1"/>
    <col min="9986" max="9986" width="14.5703125" style="2" bestFit="1" customWidth="1"/>
    <col min="9987" max="9987" width="66.7109375" style="2" bestFit="1" customWidth="1"/>
    <col min="9988" max="10240" width="9.140625" style="2"/>
    <col min="10241" max="10241" width="16.7109375" style="2" bestFit="1" customWidth="1"/>
    <col min="10242" max="10242" width="14.5703125" style="2" bestFit="1" customWidth="1"/>
    <col min="10243" max="10243" width="66.7109375" style="2" bestFit="1" customWidth="1"/>
    <col min="10244" max="10496" width="9.140625" style="2"/>
    <col min="10497" max="10497" width="16.7109375" style="2" bestFit="1" customWidth="1"/>
    <col min="10498" max="10498" width="14.5703125" style="2" bestFit="1" customWidth="1"/>
    <col min="10499" max="10499" width="66.7109375" style="2" bestFit="1" customWidth="1"/>
    <col min="10500" max="10752" width="9.140625" style="2"/>
    <col min="10753" max="10753" width="16.7109375" style="2" bestFit="1" customWidth="1"/>
    <col min="10754" max="10754" width="14.5703125" style="2" bestFit="1" customWidth="1"/>
    <col min="10755" max="10755" width="66.7109375" style="2" bestFit="1" customWidth="1"/>
    <col min="10756" max="11008" width="9.140625" style="2"/>
    <col min="11009" max="11009" width="16.7109375" style="2" bestFit="1" customWidth="1"/>
    <col min="11010" max="11010" width="14.5703125" style="2" bestFit="1" customWidth="1"/>
    <col min="11011" max="11011" width="66.7109375" style="2" bestFit="1" customWidth="1"/>
    <col min="11012" max="11264" width="9.140625" style="2"/>
    <col min="11265" max="11265" width="16.7109375" style="2" bestFit="1" customWidth="1"/>
    <col min="11266" max="11266" width="14.5703125" style="2" bestFit="1" customWidth="1"/>
    <col min="11267" max="11267" width="66.7109375" style="2" bestFit="1" customWidth="1"/>
    <col min="11268" max="11520" width="9.140625" style="2"/>
    <col min="11521" max="11521" width="16.7109375" style="2" bestFit="1" customWidth="1"/>
    <col min="11522" max="11522" width="14.5703125" style="2" bestFit="1" customWidth="1"/>
    <col min="11523" max="11523" width="66.7109375" style="2" bestFit="1" customWidth="1"/>
    <col min="11524" max="11776" width="9.140625" style="2"/>
    <col min="11777" max="11777" width="16.7109375" style="2" bestFit="1" customWidth="1"/>
    <col min="11778" max="11778" width="14.5703125" style="2" bestFit="1" customWidth="1"/>
    <col min="11779" max="11779" width="66.7109375" style="2" bestFit="1" customWidth="1"/>
    <col min="11780" max="12032" width="9.140625" style="2"/>
    <col min="12033" max="12033" width="16.7109375" style="2" bestFit="1" customWidth="1"/>
    <col min="12034" max="12034" width="14.5703125" style="2" bestFit="1" customWidth="1"/>
    <col min="12035" max="12035" width="66.7109375" style="2" bestFit="1" customWidth="1"/>
    <col min="12036" max="12288" width="9.140625" style="2"/>
    <col min="12289" max="12289" width="16.7109375" style="2" bestFit="1" customWidth="1"/>
    <col min="12290" max="12290" width="14.5703125" style="2" bestFit="1" customWidth="1"/>
    <col min="12291" max="12291" width="66.7109375" style="2" bestFit="1" customWidth="1"/>
    <col min="12292" max="12544" width="9.140625" style="2"/>
    <col min="12545" max="12545" width="16.7109375" style="2" bestFit="1" customWidth="1"/>
    <col min="12546" max="12546" width="14.5703125" style="2" bestFit="1" customWidth="1"/>
    <col min="12547" max="12547" width="66.7109375" style="2" bestFit="1" customWidth="1"/>
    <col min="12548" max="12800" width="9.140625" style="2"/>
    <col min="12801" max="12801" width="16.7109375" style="2" bestFit="1" customWidth="1"/>
    <col min="12802" max="12802" width="14.5703125" style="2" bestFit="1" customWidth="1"/>
    <col min="12803" max="12803" width="66.7109375" style="2" bestFit="1" customWidth="1"/>
    <col min="12804" max="13056" width="9.140625" style="2"/>
    <col min="13057" max="13057" width="16.7109375" style="2" bestFit="1" customWidth="1"/>
    <col min="13058" max="13058" width="14.5703125" style="2" bestFit="1" customWidth="1"/>
    <col min="13059" max="13059" width="66.7109375" style="2" bestFit="1" customWidth="1"/>
    <col min="13060" max="13312" width="9.140625" style="2"/>
    <col min="13313" max="13313" width="16.7109375" style="2" bestFit="1" customWidth="1"/>
    <col min="13314" max="13314" width="14.5703125" style="2" bestFit="1" customWidth="1"/>
    <col min="13315" max="13315" width="66.7109375" style="2" bestFit="1" customWidth="1"/>
    <col min="13316" max="13568" width="9.140625" style="2"/>
    <col min="13569" max="13569" width="16.7109375" style="2" bestFit="1" customWidth="1"/>
    <col min="13570" max="13570" width="14.5703125" style="2" bestFit="1" customWidth="1"/>
    <col min="13571" max="13571" width="66.7109375" style="2" bestFit="1" customWidth="1"/>
    <col min="13572" max="13824" width="9.140625" style="2"/>
    <col min="13825" max="13825" width="16.7109375" style="2" bestFit="1" customWidth="1"/>
    <col min="13826" max="13826" width="14.5703125" style="2" bestFit="1" customWidth="1"/>
    <col min="13827" max="13827" width="66.7109375" style="2" bestFit="1" customWidth="1"/>
    <col min="13828" max="14080" width="9.140625" style="2"/>
    <col min="14081" max="14081" width="16.7109375" style="2" bestFit="1" customWidth="1"/>
    <col min="14082" max="14082" width="14.5703125" style="2" bestFit="1" customWidth="1"/>
    <col min="14083" max="14083" width="66.7109375" style="2" bestFit="1" customWidth="1"/>
    <col min="14084" max="14336" width="9.140625" style="2"/>
    <col min="14337" max="14337" width="16.7109375" style="2" bestFit="1" customWidth="1"/>
    <col min="14338" max="14338" width="14.5703125" style="2" bestFit="1" customWidth="1"/>
    <col min="14339" max="14339" width="66.7109375" style="2" bestFit="1" customWidth="1"/>
    <col min="14340" max="14592" width="9.140625" style="2"/>
    <col min="14593" max="14593" width="16.7109375" style="2" bestFit="1" customWidth="1"/>
    <col min="14594" max="14594" width="14.5703125" style="2" bestFit="1" customWidth="1"/>
    <col min="14595" max="14595" width="66.7109375" style="2" bestFit="1" customWidth="1"/>
    <col min="14596" max="14848" width="9.140625" style="2"/>
    <col min="14849" max="14849" width="16.7109375" style="2" bestFit="1" customWidth="1"/>
    <col min="14850" max="14850" width="14.5703125" style="2" bestFit="1" customWidth="1"/>
    <col min="14851" max="14851" width="66.7109375" style="2" bestFit="1" customWidth="1"/>
    <col min="14852" max="15104" width="9.140625" style="2"/>
    <col min="15105" max="15105" width="16.7109375" style="2" bestFit="1" customWidth="1"/>
    <col min="15106" max="15106" width="14.5703125" style="2" bestFit="1" customWidth="1"/>
    <col min="15107" max="15107" width="66.7109375" style="2" bestFit="1" customWidth="1"/>
    <col min="15108" max="15360" width="9.140625" style="2"/>
    <col min="15361" max="15361" width="16.7109375" style="2" bestFit="1" customWidth="1"/>
    <col min="15362" max="15362" width="14.5703125" style="2" bestFit="1" customWidth="1"/>
    <col min="15363" max="15363" width="66.7109375" style="2" bestFit="1" customWidth="1"/>
    <col min="15364" max="15616" width="9.140625" style="2"/>
    <col min="15617" max="15617" width="16.7109375" style="2" bestFit="1" customWidth="1"/>
    <col min="15618" max="15618" width="14.5703125" style="2" bestFit="1" customWidth="1"/>
    <col min="15619" max="15619" width="66.7109375" style="2" bestFit="1" customWidth="1"/>
    <col min="15620" max="15872" width="9.140625" style="2"/>
    <col min="15873" max="15873" width="16.7109375" style="2" bestFit="1" customWidth="1"/>
    <col min="15874" max="15874" width="14.5703125" style="2" bestFit="1" customWidth="1"/>
    <col min="15875" max="15875" width="66.7109375" style="2" bestFit="1" customWidth="1"/>
    <col min="15876" max="16128" width="9.140625" style="2"/>
    <col min="16129" max="16129" width="16.7109375" style="2" bestFit="1" customWidth="1"/>
    <col min="16130" max="16130" width="14.5703125" style="2" bestFit="1" customWidth="1"/>
    <col min="16131" max="16131" width="66.7109375" style="2" bestFit="1" customWidth="1"/>
    <col min="16132" max="16384" width="9.140625" style="2"/>
  </cols>
  <sheetData>
    <row r="1" spans="1:3" x14ac:dyDescent="0.25">
      <c r="A1" s="201" t="s">
        <v>0</v>
      </c>
      <c r="B1" s="201"/>
      <c r="C1" s="201"/>
    </row>
    <row r="2" spans="1:3" x14ac:dyDescent="0.25">
      <c r="A2" s="7" t="s">
        <v>1</v>
      </c>
      <c r="B2" s="7" t="s">
        <v>2</v>
      </c>
      <c r="C2" s="7" t="s">
        <v>3</v>
      </c>
    </row>
    <row r="3" spans="1:3" x14ac:dyDescent="0.25">
      <c r="A3" s="27" t="s">
        <v>35</v>
      </c>
      <c r="B3" s="27" t="s">
        <v>36</v>
      </c>
      <c r="C3" s="27" t="s">
        <v>37</v>
      </c>
    </row>
    <row r="4" spans="1:3" x14ac:dyDescent="0.25">
      <c r="A4" s="27" t="s">
        <v>35</v>
      </c>
      <c r="B4" s="27" t="s">
        <v>38</v>
      </c>
      <c r="C4" s="27" t="s">
        <v>39</v>
      </c>
    </row>
    <row r="5" spans="1:3" x14ac:dyDescent="0.25">
      <c r="A5" s="27" t="s">
        <v>35</v>
      </c>
      <c r="B5" s="27" t="s">
        <v>40</v>
      </c>
      <c r="C5" s="27" t="s">
        <v>41</v>
      </c>
    </row>
    <row r="6" spans="1:3" x14ac:dyDescent="0.25">
      <c r="A6" s="27" t="s">
        <v>4</v>
      </c>
      <c r="B6" s="27" t="s">
        <v>5</v>
      </c>
      <c r="C6" s="27" t="s">
        <v>6</v>
      </c>
    </row>
    <row r="7" spans="1:3" x14ac:dyDescent="0.25">
      <c r="A7" s="27" t="s">
        <v>35</v>
      </c>
      <c r="B7" s="27" t="s">
        <v>42</v>
      </c>
      <c r="C7" s="27" t="s">
        <v>43</v>
      </c>
    </row>
    <row r="8" spans="1:3" x14ac:dyDescent="0.25">
      <c r="A8" s="27" t="s">
        <v>4</v>
      </c>
      <c r="B8" s="27" t="s">
        <v>7</v>
      </c>
      <c r="C8" s="27" t="s">
        <v>3742</v>
      </c>
    </row>
    <row r="9" spans="1:3" x14ac:dyDescent="0.25">
      <c r="A9" s="27" t="s">
        <v>4</v>
      </c>
      <c r="B9" s="27" t="s">
        <v>9</v>
      </c>
      <c r="C9" s="27" t="s">
        <v>10</v>
      </c>
    </row>
    <row r="10" spans="1:3" x14ac:dyDescent="0.25">
      <c r="A10" s="27" t="s">
        <v>35</v>
      </c>
      <c r="B10" s="27" t="s">
        <v>44</v>
      </c>
      <c r="C10" s="27" t="s">
        <v>45</v>
      </c>
    </row>
    <row r="11" spans="1:3" x14ac:dyDescent="0.25">
      <c r="A11" s="27" t="s">
        <v>35</v>
      </c>
      <c r="B11" s="27" t="s">
        <v>46</v>
      </c>
      <c r="C11" s="27" t="s">
        <v>47</v>
      </c>
    </row>
    <row r="12" spans="1:3" x14ac:dyDescent="0.25">
      <c r="A12" s="27" t="s">
        <v>35</v>
      </c>
      <c r="B12" s="27" t="s">
        <v>48</v>
      </c>
      <c r="C12" s="27" t="s">
        <v>49</v>
      </c>
    </row>
    <row r="13" spans="1:3" x14ac:dyDescent="0.25">
      <c r="A13" s="27" t="s">
        <v>35</v>
      </c>
      <c r="B13" s="27" t="s">
        <v>50</v>
      </c>
      <c r="C13" s="27" t="s">
        <v>51</v>
      </c>
    </row>
    <row r="14" spans="1:3" x14ac:dyDescent="0.25">
      <c r="A14" s="27" t="s">
        <v>35</v>
      </c>
      <c r="B14" s="27" t="s">
        <v>52</v>
      </c>
      <c r="C14" s="27" t="s">
        <v>53</v>
      </c>
    </row>
    <row r="15" spans="1:3" x14ac:dyDescent="0.25">
      <c r="A15" s="27" t="s">
        <v>35</v>
      </c>
      <c r="B15" s="27" t="s">
        <v>54</v>
      </c>
      <c r="C15" s="27" t="s">
        <v>55</v>
      </c>
    </row>
    <row r="16" spans="1:3" x14ac:dyDescent="0.25">
      <c r="A16" s="27" t="s">
        <v>4</v>
      </c>
      <c r="B16" s="27" t="s">
        <v>11</v>
      </c>
      <c r="C16" s="27" t="s">
        <v>12</v>
      </c>
    </row>
    <row r="17" spans="1:3" x14ac:dyDescent="0.25">
      <c r="A17" s="27" t="s">
        <v>35</v>
      </c>
      <c r="B17" s="27" t="s">
        <v>56</v>
      </c>
      <c r="C17" s="27" t="s">
        <v>57</v>
      </c>
    </row>
    <row r="18" spans="1:3" x14ac:dyDescent="0.25">
      <c r="A18" s="27" t="s">
        <v>4</v>
      </c>
      <c r="B18" s="27" t="s">
        <v>13</v>
      </c>
      <c r="C18" s="27" t="s">
        <v>14</v>
      </c>
    </row>
    <row r="19" spans="1:3" x14ac:dyDescent="0.25">
      <c r="A19" s="27" t="s">
        <v>35</v>
      </c>
      <c r="B19" s="27" t="s">
        <v>58</v>
      </c>
      <c r="C19" s="27" t="s">
        <v>59</v>
      </c>
    </row>
    <row r="20" spans="1:3" x14ac:dyDescent="0.25">
      <c r="A20" s="27" t="s">
        <v>4</v>
      </c>
      <c r="B20" s="27" t="s">
        <v>15</v>
      </c>
      <c r="C20" s="27" t="s">
        <v>16</v>
      </c>
    </row>
    <row r="21" spans="1:3" x14ac:dyDescent="0.25">
      <c r="A21" s="27" t="s">
        <v>35</v>
      </c>
      <c r="B21" s="27" t="s">
        <v>125</v>
      </c>
      <c r="C21" s="27" t="s">
        <v>126</v>
      </c>
    </row>
    <row r="22" spans="1:3" x14ac:dyDescent="0.25">
      <c r="A22" s="27" t="s">
        <v>35</v>
      </c>
      <c r="B22" s="27" t="s">
        <v>60</v>
      </c>
      <c r="C22" s="27" t="s">
        <v>61</v>
      </c>
    </row>
    <row r="23" spans="1:3" x14ac:dyDescent="0.25">
      <c r="A23" s="27" t="s">
        <v>35</v>
      </c>
      <c r="B23" s="27" t="s">
        <v>62</v>
      </c>
      <c r="C23" s="27" t="s">
        <v>63</v>
      </c>
    </row>
    <row r="24" spans="1:3" x14ac:dyDescent="0.25">
      <c r="A24" s="27" t="s">
        <v>35</v>
      </c>
      <c r="B24" s="27" t="s">
        <v>64</v>
      </c>
      <c r="C24" s="27" t="s">
        <v>65</v>
      </c>
    </row>
    <row r="25" spans="1:3" x14ac:dyDescent="0.25">
      <c r="A25" s="27" t="s">
        <v>35</v>
      </c>
      <c r="B25" s="27" t="s">
        <v>66</v>
      </c>
      <c r="C25" s="27" t="s">
        <v>67</v>
      </c>
    </row>
    <row r="26" spans="1:3" x14ac:dyDescent="0.25">
      <c r="A26" s="27" t="s">
        <v>35</v>
      </c>
      <c r="B26" s="27" t="s">
        <v>68</v>
      </c>
      <c r="C26" s="27" t="s">
        <v>69</v>
      </c>
    </row>
    <row r="27" spans="1:3" x14ac:dyDescent="0.25">
      <c r="A27" s="27" t="s">
        <v>35</v>
      </c>
      <c r="B27" s="27" t="s">
        <v>70</v>
      </c>
      <c r="C27" s="27" t="s">
        <v>71</v>
      </c>
    </row>
    <row r="28" spans="1:3" x14ac:dyDescent="0.25">
      <c r="A28" s="27" t="s">
        <v>35</v>
      </c>
      <c r="B28" s="27" t="s">
        <v>72</v>
      </c>
      <c r="C28" s="27" t="s">
        <v>73</v>
      </c>
    </row>
    <row r="29" spans="1:3" x14ac:dyDescent="0.25">
      <c r="A29" s="27" t="s">
        <v>35</v>
      </c>
      <c r="B29" s="27" t="s">
        <v>74</v>
      </c>
      <c r="C29" s="27" t="s">
        <v>75</v>
      </c>
    </row>
    <row r="30" spans="1:3" x14ac:dyDescent="0.25">
      <c r="A30" s="27" t="s">
        <v>122</v>
      </c>
      <c r="B30" s="27" t="s">
        <v>123</v>
      </c>
      <c r="C30" s="27" t="s">
        <v>124</v>
      </c>
    </row>
    <row r="31" spans="1:3" x14ac:dyDescent="0.25">
      <c r="A31" s="27" t="s">
        <v>35</v>
      </c>
      <c r="B31" s="27" t="s">
        <v>76</v>
      </c>
      <c r="C31" s="27" t="s">
        <v>77</v>
      </c>
    </row>
    <row r="32" spans="1:3" x14ac:dyDescent="0.25">
      <c r="A32" s="27" t="s">
        <v>4</v>
      </c>
      <c r="B32" s="27" t="s">
        <v>17</v>
      </c>
      <c r="C32" s="27" t="s">
        <v>18</v>
      </c>
    </row>
    <row r="33" spans="1:3" x14ac:dyDescent="0.25">
      <c r="A33" s="27" t="s">
        <v>35</v>
      </c>
      <c r="B33" s="27" t="s">
        <v>78</v>
      </c>
      <c r="C33" s="27" t="s">
        <v>79</v>
      </c>
    </row>
    <row r="34" spans="1:3" x14ac:dyDescent="0.25">
      <c r="A34" s="27" t="s">
        <v>35</v>
      </c>
      <c r="B34" s="27" t="s">
        <v>80</v>
      </c>
      <c r="C34" s="27" t="s">
        <v>81</v>
      </c>
    </row>
    <row r="35" spans="1:3" x14ac:dyDescent="0.25">
      <c r="A35" s="27" t="s">
        <v>35</v>
      </c>
      <c r="B35" s="27" t="s">
        <v>82</v>
      </c>
      <c r="C35" s="27" t="s">
        <v>83</v>
      </c>
    </row>
    <row r="36" spans="1:3" x14ac:dyDescent="0.25">
      <c r="A36" s="27" t="s">
        <v>35</v>
      </c>
      <c r="B36" s="27" t="s">
        <v>84</v>
      </c>
      <c r="C36" s="27" t="s">
        <v>85</v>
      </c>
    </row>
    <row r="37" spans="1:3" x14ac:dyDescent="0.25">
      <c r="A37" s="27" t="s">
        <v>35</v>
      </c>
      <c r="B37" s="27" t="s">
        <v>86</v>
      </c>
      <c r="C37" s="27" t="s">
        <v>87</v>
      </c>
    </row>
    <row r="38" spans="1:3" x14ac:dyDescent="0.25">
      <c r="A38" s="27" t="s">
        <v>35</v>
      </c>
      <c r="B38" s="27" t="s">
        <v>88</v>
      </c>
      <c r="C38" s="27" t="s">
        <v>89</v>
      </c>
    </row>
    <row r="39" spans="1:3" x14ac:dyDescent="0.25">
      <c r="A39" s="27" t="s">
        <v>4</v>
      </c>
      <c r="B39" s="27" t="s">
        <v>19</v>
      </c>
      <c r="C39" s="27" t="s">
        <v>20</v>
      </c>
    </row>
    <row r="40" spans="1:3" x14ac:dyDescent="0.25">
      <c r="A40" s="27" t="s">
        <v>4</v>
      </c>
      <c r="B40" s="27" t="s">
        <v>21</v>
      </c>
      <c r="C40" s="27" t="s">
        <v>22</v>
      </c>
    </row>
    <row r="41" spans="1:3" x14ac:dyDescent="0.25">
      <c r="A41" s="27" t="s">
        <v>35</v>
      </c>
      <c r="B41" s="27" t="s">
        <v>90</v>
      </c>
      <c r="C41" s="27" t="s">
        <v>91</v>
      </c>
    </row>
    <row r="42" spans="1:3" x14ac:dyDescent="0.25">
      <c r="A42" s="27" t="s">
        <v>35</v>
      </c>
      <c r="B42" s="27" t="s">
        <v>92</v>
      </c>
      <c r="C42" s="27" t="s">
        <v>93</v>
      </c>
    </row>
    <row r="43" spans="1:3" x14ac:dyDescent="0.25">
      <c r="A43" s="27" t="s">
        <v>35</v>
      </c>
      <c r="B43" s="27" t="s">
        <v>94</v>
      </c>
      <c r="C43" s="27" t="s">
        <v>95</v>
      </c>
    </row>
    <row r="44" spans="1:3" x14ac:dyDescent="0.25">
      <c r="A44" s="27" t="s">
        <v>35</v>
      </c>
      <c r="B44" s="27" t="s">
        <v>96</v>
      </c>
      <c r="C44" s="27" t="s">
        <v>97</v>
      </c>
    </row>
    <row r="45" spans="1:3" x14ac:dyDescent="0.25">
      <c r="A45" s="27" t="s">
        <v>35</v>
      </c>
      <c r="B45" s="27" t="s">
        <v>98</v>
      </c>
      <c r="C45" s="27" t="s">
        <v>99</v>
      </c>
    </row>
    <row r="46" spans="1:3" x14ac:dyDescent="0.25">
      <c r="A46" s="27" t="s">
        <v>35</v>
      </c>
      <c r="B46" s="27" t="s">
        <v>100</v>
      </c>
      <c r="C46" s="27" t="s">
        <v>101</v>
      </c>
    </row>
    <row r="47" spans="1:3" x14ac:dyDescent="0.25">
      <c r="A47" s="27" t="s">
        <v>4</v>
      </c>
      <c r="B47" s="27" t="s">
        <v>23</v>
      </c>
      <c r="C47" s="27" t="s">
        <v>24</v>
      </c>
    </row>
    <row r="48" spans="1:3" x14ac:dyDescent="0.25">
      <c r="A48" s="27" t="s">
        <v>35</v>
      </c>
      <c r="B48" s="27" t="s">
        <v>102</v>
      </c>
      <c r="C48" s="27" t="s">
        <v>103</v>
      </c>
    </row>
    <row r="49" spans="1:3" x14ac:dyDescent="0.25">
      <c r="A49" s="27" t="s">
        <v>35</v>
      </c>
      <c r="B49" s="27" t="s">
        <v>104</v>
      </c>
      <c r="C49" s="27" t="s">
        <v>105</v>
      </c>
    </row>
    <row r="50" spans="1:3" x14ac:dyDescent="0.25">
      <c r="A50" s="27" t="s">
        <v>4</v>
      </c>
      <c r="B50" s="27" t="s">
        <v>25</v>
      </c>
      <c r="C50" s="27" t="s">
        <v>26</v>
      </c>
    </row>
    <row r="51" spans="1:3" x14ac:dyDescent="0.25">
      <c r="A51" s="27" t="s">
        <v>35</v>
      </c>
      <c r="B51" s="27" t="s">
        <v>106</v>
      </c>
      <c r="C51" s="27" t="s">
        <v>107</v>
      </c>
    </row>
    <row r="52" spans="1:3" x14ac:dyDescent="0.25">
      <c r="A52" s="27" t="s">
        <v>35</v>
      </c>
      <c r="B52" s="27" t="s">
        <v>108</v>
      </c>
      <c r="C52" s="27" t="s">
        <v>109</v>
      </c>
    </row>
    <row r="53" spans="1:3" x14ac:dyDescent="0.25">
      <c r="A53" s="27" t="s">
        <v>4</v>
      </c>
      <c r="B53" s="27" t="s">
        <v>27</v>
      </c>
      <c r="C53" s="27" t="s">
        <v>28</v>
      </c>
    </row>
    <row r="54" spans="1:3" x14ac:dyDescent="0.25">
      <c r="A54" s="27" t="s">
        <v>35</v>
      </c>
      <c r="B54" s="27" t="s">
        <v>110</v>
      </c>
      <c r="C54" s="27" t="s">
        <v>111</v>
      </c>
    </row>
    <row r="55" spans="1:3" x14ac:dyDescent="0.25">
      <c r="A55" s="27" t="s">
        <v>35</v>
      </c>
      <c r="B55" s="27" t="s">
        <v>112</v>
      </c>
      <c r="C55" s="27" t="s">
        <v>113</v>
      </c>
    </row>
    <row r="56" spans="1:3" x14ac:dyDescent="0.25">
      <c r="A56" s="27" t="s">
        <v>35</v>
      </c>
      <c r="B56" s="27" t="s">
        <v>114</v>
      </c>
      <c r="C56" s="27" t="s">
        <v>115</v>
      </c>
    </row>
    <row r="57" spans="1:3" x14ac:dyDescent="0.25">
      <c r="A57" s="27" t="s">
        <v>4</v>
      </c>
      <c r="B57" s="27" t="s">
        <v>29</v>
      </c>
      <c r="C57" s="27" t="s">
        <v>3743</v>
      </c>
    </row>
    <row r="58" spans="1:3" x14ac:dyDescent="0.25">
      <c r="A58" s="27" t="s">
        <v>35</v>
      </c>
      <c r="B58" s="27" t="s">
        <v>127</v>
      </c>
      <c r="C58" s="27" t="s">
        <v>128</v>
      </c>
    </row>
    <row r="59" spans="1:3" x14ac:dyDescent="0.25">
      <c r="A59" s="27" t="s">
        <v>35</v>
      </c>
      <c r="B59" s="27" t="s">
        <v>116</v>
      </c>
      <c r="C59" s="27" t="s">
        <v>117</v>
      </c>
    </row>
    <row r="60" spans="1:3" x14ac:dyDescent="0.25">
      <c r="A60" s="27" t="s">
        <v>35</v>
      </c>
      <c r="B60" s="27" t="s">
        <v>118</v>
      </c>
      <c r="C60" s="27" t="s">
        <v>119</v>
      </c>
    </row>
    <row r="61" spans="1:3" x14ac:dyDescent="0.25">
      <c r="A61" s="27" t="s">
        <v>4</v>
      </c>
      <c r="B61" s="27" t="s">
        <v>31</v>
      </c>
      <c r="C61" s="27" t="s">
        <v>1906</v>
      </c>
    </row>
    <row r="62" spans="1:3" x14ac:dyDescent="0.25">
      <c r="A62" s="27" t="s">
        <v>4</v>
      </c>
      <c r="B62" s="27" t="s">
        <v>33</v>
      </c>
      <c r="C62" s="27" t="s">
        <v>34</v>
      </c>
    </row>
    <row r="63" spans="1:3" x14ac:dyDescent="0.25">
      <c r="A63" s="27" t="s">
        <v>35</v>
      </c>
      <c r="B63" s="27" t="s">
        <v>120</v>
      </c>
      <c r="C63" s="27" t="s">
        <v>121</v>
      </c>
    </row>
    <row r="65" spans="1:256" x14ac:dyDescent="0.25">
      <c r="A65" s="202" t="s">
        <v>1561</v>
      </c>
      <c r="B65" s="16">
        <v>1</v>
      </c>
      <c r="C65" s="12" t="s">
        <v>1564</v>
      </c>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21"/>
      <c r="EL65" s="21"/>
      <c r="EM65" s="21"/>
      <c r="EN65" s="21"/>
      <c r="EO65" s="21"/>
      <c r="EP65" s="21"/>
      <c r="EQ65" s="21"/>
      <c r="ER65" s="21"/>
      <c r="ES65" s="21"/>
      <c r="ET65" s="21"/>
      <c r="EU65" s="21"/>
      <c r="EV65" s="21"/>
      <c r="EW65" s="21"/>
      <c r="EX65" s="21"/>
      <c r="EY65" s="21"/>
      <c r="EZ65" s="21"/>
      <c r="FA65" s="21"/>
      <c r="FB65" s="21"/>
      <c r="FC65" s="21"/>
      <c r="FD65" s="21"/>
      <c r="FE65" s="21"/>
      <c r="FF65" s="21"/>
      <c r="FG65" s="21"/>
      <c r="FH65" s="21"/>
      <c r="FI65" s="21"/>
      <c r="FJ65" s="21"/>
      <c r="FK65" s="21"/>
      <c r="FL65" s="21"/>
      <c r="FM65" s="21"/>
      <c r="FN65" s="21"/>
      <c r="FO65" s="21"/>
      <c r="FP65" s="21"/>
      <c r="FQ65" s="21"/>
      <c r="FR65" s="21"/>
      <c r="FS65" s="21"/>
      <c r="FT65" s="21"/>
      <c r="FU65" s="21"/>
      <c r="FV65" s="21"/>
      <c r="FW65" s="21"/>
      <c r="FX65" s="21"/>
      <c r="FY65" s="21"/>
      <c r="FZ65" s="21"/>
      <c r="GA65" s="21"/>
      <c r="GB65" s="21"/>
      <c r="GC65" s="21"/>
      <c r="GD65" s="21"/>
      <c r="GE65" s="21"/>
      <c r="GF65" s="21"/>
      <c r="GG65" s="21"/>
      <c r="GH65" s="21"/>
      <c r="GI65" s="21"/>
      <c r="GJ65" s="21"/>
      <c r="GK65" s="21"/>
      <c r="GL65" s="21"/>
      <c r="GM65" s="21"/>
      <c r="GN65" s="21"/>
      <c r="GO65" s="21"/>
      <c r="GP65" s="21"/>
      <c r="GQ65" s="21"/>
      <c r="GR65" s="21"/>
      <c r="GS65" s="21"/>
      <c r="GT65" s="21"/>
      <c r="GU65" s="21"/>
      <c r="GV65" s="21"/>
      <c r="GW65" s="21"/>
      <c r="GX65" s="21"/>
      <c r="GY65" s="21"/>
      <c r="GZ65" s="21"/>
      <c r="HA65" s="21"/>
      <c r="HB65" s="21"/>
      <c r="HC65" s="21"/>
      <c r="HD65" s="21"/>
      <c r="HE65" s="21"/>
      <c r="HF65" s="21"/>
      <c r="HG65" s="21"/>
      <c r="HH65" s="21"/>
      <c r="HI65" s="21"/>
      <c r="HJ65" s="21"/>
      <c r="HK65" s="21"/>
      <c r="HL65" s="21"/>
      <c r="HM65" s="21"/>
      <c r="HN65" s="21"/>
      <c r="HO65" s="21"/>
      <c r="HP65" s="21"/>
      <c r="HQ65" s="21"/>
      <c r="HR65" s="21"/>
      <c r="HS65" s="21"/>
      <c r="HT65" s="21"/>
      <c r="HU65" s="21"/>
      <c r="HV65" s="21"/>
      <c r="HW65" s="21"/>
      <c r="HX65" s="21"/>
      <c r="HY65" s="21"/>
      <c r="HZ65" s="21"/>
      <c r="IA65" s="21"/>
      <c r="IB65" s="21"/>
      <c r="IC65" s="21"/>
      <c r="ID65" s="21"/>
      <c r="IE65" s="21"/>
      <c r="IF65" s="21"/>
      <c r="IG65" s="21"/>
      <c r="IH65" s="21"/>
      <c r="II65" s="21"/>
      <c r="IJ65" s="21"/>
      <c r="IK65" s="21"/>
      <c r="IL65" s="21"/>
      <c r="IM65" s="21"/>
      <c r="IN65" s="21"/>
      <c r="IO65" s="21"/>
      <c r="IP65" s="21"/>
      <c r="IQ65" s="21"/>
      <c r="IR65" s="21"/>
      <c r="IS65" s="21"/>
      <c r="IT65" s="21"/>
      <c r="IU65" s="21"/>
      <c r="IV65" s="21"/>
    </row>
    <row r="66" spans="1:256" x14ac:dyDescent="0.25">
      <c r="A66" s="203"/>
      <c r="B66" s="16">
        <v>2</v>
      </c>
      <c r="C66" s="12" t="s">
        <v>1565</v>
      </c>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1"/>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c r="GA66" s="21"/>
      <c r="GB66" s="21"/>
      <c r="GC66" s="21"/>
      <c r="GD66" s="21"/>
      <c r="GE66" s="21"/>
      <c r="GF66" s="21"/>
      <c r="GG66" s="21"/>
      <c r="GH66" s="21"/>
      <c r="GI66" s="21"/>
      <c r="GJ66" s="21"/>
      <c r="GK66" s="21"/>
      <c r="GL66" s="21"/>
      <c r="GM66" s="21"/>
      <c r="GN66" s="21"/>
      <c r="GO66" s="21"/>
      <c r="GP66" s="21"/>
      <c r="GQ66" s="21"/>
      <c r="GR66" s="21"/>
      <c r="GS66" s="21"/>
      <c r="GT66" s="21"/>
      <c r="GU66" s="21"/>
      <c r="GV66" s="21"/>
      <c r="GW66" s="21"/>
      <c r="GX66" s="21"/>
      <c r="GY66" s="21"/>
      <c r="GZ66" s="21"/>
      <c r="HA66" s="21"/>
      <c r="HB66" s="21"/>
      <c r="HC66" s="21"/>
      <c r="HD66" s="21"/>
      <c r="HE66" s="21"/>
      <c r="HF66" s="21"/>
      <c r="HG66" s="21"/>
      <c r="HH66" s="21"/>
      <c r="HI66" s="21"/>
      <c r="HJ66" s="21"/>
      <c r="HK66" s="21"/>
      <c r="HL66" s="21"/>
      <c r="HM66" s="21"/>
      <c r="HN66" s="21"/>
      <c r="HO66" s="21"/>
      <c r="HP66" s="21"/>
      <c r="HQ66" s="21"/>
      <c r="HR66" s="21"/>
      <c r="HS66" s="21"/>
      <c r="HT66" s="21"/>
      <c r="HU66" s="21"/>
      <c r="HV66" s="21"/>
      <c r="HW66" s="21"/>
      <c r="HX66" s="21"/>
      <c r="HY66" s="21"/>
      <c r="HZ66" s="21"/>
      <c r="IA66" s="21"/>
      <c r="IB66" s="21"/>
      <c r="IC66" s="21"/>
      <c r="ID66" s="21"/>
      <c r="IE66" s="21"/>
      <c r="IF66" s="21"/>
      <c r="IG66" s="21"/>
      <c r="IH66" s="21"/>
      <c r="II66" s="21"/>
      <c r="IJ66" s="21"/>
      <c r="IK66" s="21"/>
      <c r="IL66" s="21"/>
      <c r="IM66" s="21"/>
      <c r="IN66" s="21"/>
      <c r="IO66" s="21"/>
      <c r="IP66" s="21"/>
      <c r="IQ66" s="21"/>
      <c r="IR66" s="21"/>
      <c r="IS66" s="21"/>
      <c r="IT66" s="21"/>
      <c r="IU66" s="21"/>
      <c r="IV66" s="21"/>
    </row>
    <row r="67" spans="1:256" x14ac:dyDescent="0.25">
      <c r="A67" s="203"/>
      <c r="B67" s="16">
        <v>3</v>
      </c>
      <c r="C67" s="12" t="s">
        <v>1566</v>
      </c>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c r="GU67" s="21"/>
      <c r="GV67" s="21"/>
      <c r="GW67" s="21"/>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1"/>
      <c r="IM67" s="21"/>
      <c r="IN67" s="21"/>
      <c r="IO67" s="21"/>
      <c r="IP67" s="21"/>
      <c r="IQ67" s="21"/>
      <c r="IR67" s="21"/>
      <c r="IS67" s="21"/>
      <c r="IT67" s="21"/>
      <c r="IU67" s="21"/>
      <c r="IV67" s="21"/>
    </row>
    <row r="68" spans="1:256" x14ac:dyDescent="0.25">
      <c r="A68" s="203"/>
      <c r="B68" s="16">
        <v>4</v>
      </c>
      <c r="C68" s="25" t="s">
        <v>1567</v>
      </c>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c r="GA68" s="21"/>
      <c r="GB68" s="21"/>
      <c r="GC68" s="21"/>
      <c r="GD68" s="21"/>
      <c r="GE68" s="21"/>
      <c r="GF68" s="21"/>
      <c r="GG68" s="21"/>
      <c r="GH68" s="21"/>
      <c r="GI68" s="21"/>
      <c r="GJ68" s="21"/>
      <c r="GK68" s="21"/>
      <c r="GL68" s="21"/>
      <c r="GM68" s="21"/>
      <c r="GN68" s="21"/>
      <c r="GO68" s="21"/>
      <c r="GP68" s="21"/>
      <c r="GQ68" s="21"/>
      <c r="GR68" s="21"/>
      <c r="GS68" s="21"/>
      <c r="GT68" s="21"/>
      <c r="GU68" s="21"/>
      <c r="GV68" s="21"/>
      <c r="GW68" s="21"/>
      <c r="GX68" s="21"/>
      <c r="GY68" s="21"/>
      <c r="GZ68" s="21"/>
      <c r="HA68" s="21"/>
      <c r="HB68" s="21"/>
      <c r="HC68" s="21"/>
      <c r="HD68" s="21"/>
      <c r="HE68" s="21"/>
      <c r="HF68" s="21"/>
      <c r="HG68" s="21"/>
      <c r="HH68" s="21"/>
      <c r="HI68" s="21"/>
      <c r="HJ68" s="21"/>
      <c r="HK68" s="21"/>
      <c r="HL68" s="21"/>
      <c r="HM68" s="21"/>
      <c r="HN68" s="21"/>
      <c r="HO68" s="21"/>
      <c r="HP68" s="21"/>
      <c r="HQ68" s="21"/>
      <c r="HR68" s="21"/>
      <c r="HS68" s="21"/>
      <c r="HT68" s="21"/>
      <c r="HU68" s="21"/>
      <c r="HV68" s="21"/>
      <c r="HW68" s="21"/>
      <c r="HX68" s="21"/>
      <c r="HY68" s="21"/>
      <c r="HZ68" s="21"/>
      <c r="IA68" s="21"/>
      <c r="IB68" s="21"/>
      <c r="IC68" s="21"/>
      <c r="ID68" s="21"/>
      <c r="IE68" s="21"/>
      <c r="IF68" s="21"/>
      <c r="IG68" s="21"/>
      <c r="IH68" s="21"/>
      <c r="II68" s="21"/>
      <c r="IJ68" s="21"/>
      <c r="IK68" s="21"/>
      <c r="IL68" s="21"/>
      <c r="IM68" s="21"/>
      <c r="IN68" s="21"/>
      <c r="IO68" s="21"/>
      <c r="IP68" s="21"/>
      <c r="IQ68" s="21"/>
      <c r="IR68" s="21"/>
      <c r="IS68" s="21"/>
      <c r="IT68" s="21"/>
      <c r="IU68" s="21"/>
      <c r="IV68" s="21"/>
    </row>
    <row r="69" spans="1:256" x14ac:dyDescent="0.25">
      <c r="A69" s="203"/>
      <c r="B69" s="16">
        <v>5</v>
      </c>
      <c r="C69" s="12" t="s">
        <v>1562</v>
      </c>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21"/>
      <c r="EL69" s="21"/>
      <c r="EM69" s="21"/>
      <c r="EN69" s="21"/>
      <c r="EO69" s="21"/>
      <c r="EP69" s="21"/>
      <c r="EQ69" s="21"/>
      <c r="ER69" s="21"/>
      <c r="ES69" s="21"/>
      <c r="ET69" s="21"/>
      <c r="EU69" s="21"/>
      <c r="EV69" s="21"/>
      <c r="EW69" s="21"/>
      <c r="EX69" s="21"/>
      <c r="EY69" s="21"/>
      <c r="EZ69" s="21"/>
      <c r="FA69" s="21"/>
      <c r="FB69" s="21"/>
      <c r="FC69" s="21"/>
      <c r="FD69" s="21"/>
      <c r="FE69" s="21"/>
      <c r="FF69" s="21"/>
      <c r="FG69" s="21"/>
      <c r="FH69" s="21"/>
      <c r="FI69" s="21"/>
      <c r="FJ69" s="21"/>
      <c r="FK69" s="21"/>
      <c r="FL69" s="21"/>
      <c r="FM69" s="21"/>
      <c r="FN69" s="21"/>
      <c r="FO69" s="21"/>
      <c r="FP69" s="21"/>
      <c r="FQ69" s="21"/>
      <c r="FR69" s="21"/>
      <c r="FS69" s="21"/>
      <c r="FT69" s="21"/>
      <c r="FU69" s="21"/>
      <c r="FV69" s="21"/>
      <c r="FW69" s="21"/>
      <c r="FX69" s="21"/>
      <c r="FY69" s="21"/>
      <c r="FZ69" s="21"/>
      <c r="GA69" s="21"/>
      <c r="GB69" s="21"/>
      <c r="GC69" s="21"/>
      <c r="GD69" s="21"/>
      <c r="GE69" s="21"/>
      <c r="GF69" s="21"/>
      <c r="GG69" s="21"/>
      <c r="GH69" s="21"/>
      <c r="GI69" s="21"/>
      <c r="GJ69" s="21"/>
      <c r="GK69" s="21"/>
      <c r="GL69" s="21"/>
      <c r="GM69" s="21"/>
      <c r="GN69" s="21"/>
      <c r="GO69" s="21"/>
      <c r="GP69" s="21"/>
      <c r="GQ69" s="21"/>
      <c r="GR69" s="21"/>
      <c r="GS69" s="21"/>
      <c r="GT69" s="21"/>
      <c r="GU69" s="21"/>
      <c r="GV69" s="21"/>
      <c r="GW69" s="21"/>
      <c r="GX69" s="21"/>
      <c r="GY69" s="21"/>
      <c r="GZ69" s="21"/>
      <c r="HA69" s="21"/>
      <c r="HB69" s="21"/>
      <c r="HC69" s="21"/>
      <c r="HD69" s="21"/>
      <c r="HE69" s="21"/>
      <c r="HF69" s="21"/>
      <c r="HG69" s="21"/>
      <c r="HH69" s="21"/>
      <c r="HI69" s="21"/>
      <c r="HJ69" s="21"/>
      <c r="HK69" s="21"/>
      <c r="HL69" s="21"/>
      <c r="HM69" s="21"/>
      <c r="HN69" s="21"/>
      <c r="HO69" s="21"/>
      <c r="HP69" s="21"/>
      <c r="HQ69" s="21"/>
      <c r="HR69" s="21"/>
      <c r="HS69" s="21"/>
      <c r="HT69" s="21"/>
      <c r="HU69" s="21"/>
      <c r="HV69" s="21"/>
      <c r="HW69" s="21"/>
      <c r="HX69" s="21"/>
      <c r="HY69" s="21"/>
      <c r="HZ69" s="21"/>
      <c r="IA69" s="21"/>
      <c r="IB69" s="21"/>
      <c r="IC69" s="21"/>
      <c r="ID69" s="21"/>
      <c r="IE69" s="21"/>
      <c r="IF69" s="21"/>
      <c r="IG69" s="21"/>
      <c r="IH69" s="21"/>
      <c r="II69" s="21"/>
      <c r="IJ69" s="21"/>
      <c r="IK69" s="21"/>
      <c r="IL69" s="21"/>
      <c r="IM69" s="21"/>
      <c r="IN69" s="21"/>
      <c r="IO69" s="21"/>
      <c r="IP69" s="21"/>
      <c r="IQ69" s="21"/>
      <c r="IR69" s="21"/>
      <c r="IS69" s="21"/>
      <c r="IT69" s="21"/>
      <c r="IU69" s="21"/>
      <c r="IV69" s="21"/>
    </row>
    <row r="70" spans="1:256" x14ac:dyDescent="0.25">
      <c r="A70" s="204"/>
      <c r="B70" s="16">
        <v>6</v>
      </c>
      <c r="C70" s="12" t="s">
        <v>1568</v>
      </c>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1"/>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c r="GA70" s="21"/>
      <c r="GB70" s="21"/>
      <c r="GC70" s="21"/>
      <c r="GD70" s="21"/>
      <c r="GE70" s="21"/>
      <c r="GF70" s="21"/>
      <c r="GG70" s="21"/>
      <c r="GH70" s="21"/>
      <c r="GI70" s="21"/>
      <c r="GJ70" s="21"/>
      <c r="GK70" s="21"/>
      <c r="GL70" s="21"/>
      <c r="GM70" s="21"/>
      <c r="GN70" s="21"/>
      <c r="GO70" s="21"/>
      <c r="GP70" s="21"/>
      <c r="GQ70" s="21"/>
      <c r="GR70" s="21"/>
      <c r="GS70" s="21"/>
      <c r="GT70" s="21"/>
      <c r="GU70" s="21"/>
      <c r="GV70" s="21"/>
      <c r="GW70" s="21"/>
      <c r="GX70" s="21"/>
      <c r="GY70" s="21"/>
      <c r="GZ70" s="21"/>
      <c r="HA70" s="21"/>
      <c r="HB70" s="21"/>
      <c r="HC70" s="21"/>
      <c r="HD70" s="21"/>
      <c r="HE70" s="21"/>
      <c r="HF70" s="21"/>
      <c r="HG70" s="21"/>
      <c r="HH70" s="21"/>
      <c r="HI70" s="21"/>
      <c r="HJ70" s="21"/>
      <c r="HK70" s="21"/>
      <c r="HL70" s="21"/>
      <c r="HM70" s="21"/>
      <c r="HN70" s="21"/>
      <c r="HO70" s="21"/>
      <c r="HP70" s="21"/>
      <c r="HQ70" s="21"/>
      <c r="HR70" s="21"/>
      <c r="HS70" s="21"/>
      <c r="HT70" s="21"/>
      <c r="HU70" s="21"/>
      <c r="HV70" s="21"/>
      <c r="HW70" s="21"/>
      <c r="HX70" s="21"/>
      <c r="HY70" s="21"/>
      <c r="HZ70" s="21"/>
      <c r="IA70" s="21"/>
      <c r="IB70" s="21"/>
      <c r="IC70" s="21"/>
      <c r="ID70" s="21"/>
      <c r="IE70" s="21"/>
      <c r="IF70" s="21"/>
      <c r="IG70" s="21"/>
      <c r="IH70" s="21"/>
      <c r="II70" s="21"/>
      <c r="IJ70" s="21"/>
      <c r="IK70" s="21"/>
      <c r="IL70" s="21"/>
      <c r="IM70" s="21"/>
      <c r="IN70" s="21"/>
      <c r="IO70" s="21"/>
      <c r="IP70" s="21"/>
      <c r="IQ70" s="21"/>
      <c r="IR70" s="21"/>
      <c r="IS70" s="21"/>
      <c r="IT70" s="21"/>
      <c r="IU70" s="21"/>
      <c r="IV70" s="21"/>
    </row>
    <row r="72" spans="1:256" x14ac:dyDescent="0.25">
      <c r="A72" s="205" t="s">
        <v>1563</v>
      </c>
      <c r="B72" s="205"/>
      <c r="C72" s="205"/>
      <c r="D72" s="26"/>
      <c r="E72" s="26"/>
      <c r="F72" s="26"/>
      <c r="G72" s="26"/>
      <c r="H72" s="26"/>
      <c r="I72" s="26"/>
      <c r="J72" s="26"/>
      <c r="K72" s="26"/>
      <c r="L72" s="26"/>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c r="IU72" s="23"/>
      <c r="IV72" s="23"/>
    </row>
  </sheetData>
  <mergeCells count="3">
    <mergeCell ref="A1:C1"/>
    <mergeCell ref="A65:A70"/>
    <mergeCell ref="A72:C72"/>
  </mergeCells>
  <hyperlinks>
    <hyperlink ref="A6:C6" location="TBPSUF!A1" display="TBPSUF!A1" xr:uid="{406D0A67-46B4-4086-889A-200B16AAC4FC}"/>
    <hyperlink ref="A8:C8" location="TCORPBF!A1" display="TCORPBF!A1" xr:uid="{57F56708-5824-4276-9D98-3B5474E50AD5}"/>
    <hyperlink ref="A9:C9" location="TCIGIF0426!A1" display="TCIGIF0426!A1" xr:uid="{51A4DBAA-C997-4376-B74C-DC1D249C3819}"/>
    <hyperlink ref="A16:C16" location="TFM61A!A1" display="TFM61A!A1" xr:uid="{1804CCC7-2FEF-45E6-855E-39AEDAE63984}"/>
    <hyperlink ref="A18:C18" location="TFRF!A1" display="TFRF!A1" xr:uid="{5FF0164C-2094-4447-80BA-5FA0692A0BED}"/>
    <hyperlink ref="A20:C20" location="TGSFR!A1" display="TGSFR!A1" xr:uid="{A5678794-B5A4-44D0-B73D-4E80721C586E}"/>
    <hyperlink ref="A32:C32" location="TLF!A1" display="TLF!A1" xr:uid="{F782B46D-1ABD-4C06-9941-D8C23BDF09B2}"/>
    <hyperlink ref="A39:C39" location="TNGIF1226!A1" display="TNGIF1226!A1" xr:uid="{AB63566C-0ED6-4A81-ABD8-A815018A6EAE}"/>
    <hyperlink ref="A40:C40" location="TNGIF1229!A1" display="TNGIF1229!A1" xr:uid="{A226BCAF-B1AE-4ECA-97B2-4CB1FE78A95F}"/>
    <hyperlink ref="A47:C47" location="TNSIFDEC27!A1" display="TNSIFDEC27!A1" xr:uid="{64403DCE-0C42-4175-B781-667F8A1FBA47}"/>
    <hyperlink ref="A50:C50" location="TOF!A1" display="TOF!A1" xr:uid="{F8D7EF3F-EA59-4036-8230-E96CB4EC3170}"/>
    <hyperlink ref="A53:C53" location="TRSFC!A1" display="TRSFC!A1" xr:uid="{D9C9A0A4-24B6-43BB-AEA1-7F567A5AEAB0}"/>
    <hyperlink ref="A57:C57" location="TSTBF!A1" display="TSTBF!A1" xr:uid="{09D4B31D-6E57-4FE6-B9F8-45EC25F50919}"/>
    <hyperlink ref="A61:C61" location="TFF!A1" display="TFF!A1" xr:uid="{E97EA5D2-C4E5-4192-A34E-13C94A6A3856}"/>
    <hyperlink ref="A62:C62" location="TUSTF!A1" display="TUSTF!A1" xr:uid="{F4D5B81D-6BCC-4BDD-B607-0D7D0D1DE024}"/>
    <hyperlink ref="A3:C3" location="TAF!A1" display="TAF!A1" xr:uid="{A7D0D448-EEF0-4CE3-A682-9AC498E2F948}"/>
    <hyperlink ref="A4:C4" location="TBAF!A1" display="TBAF!A1" xr:uid="{268D94D1-A411-4A0F-9928-AD0A5148849C}"/>
    <hyperlink ref="A5:C5" location="TBFSF!A1" display="TBFSF!A1" xr:uid="{D9843A0B-7C77-4578-874E-EE66DA92F1AD}"/>
    <hyperlink ref="A7:C7" location="TBCF!A1" display="TBCF!A1" xr:uid="{D731AB7D-680E-4DC1-9383-07EE6BED8D3A}"/>
    <hyperlink ref="A10:C10" location="TDIF!A1" display="TDIF!A1" xr:uid="{FF4FFFC8-0888-43D7-B71C-AD81C5502018}"/>
    <hyperlink ref="A11:C11" location="TDIVYF!A1" display="TDIVYF!A1" xr:uid="{2239F8BA-F4EC-40EE-838B-8C8F57458096}"/>
    <hyperlink ref="A12:C12" location="TTSF96!A1" display="TTSF96!A1" xr:uid="{976C2239-EEEB-40A1-AC80-DE80F3E8EFA8}"/>
    <hyperlink ref="A13:C13" location="TEQPEF!A1" display="TEQPEF!A1" xr:uid="{BA885073-FEF2-4175-BC34-63274544F412}"/>
    <hyperlink ref="A14:C14" location="TMIF!A1" display="TMIF!A1" xr:uid="{95E46FB5-5693-40BA-AE89-98255353F549}"/>
    <hyperlink ref="A15:C15" location="TCS!A1" display="TCS!A1" xr:uid="{15757D3F-481F-43D1-BD1D-52D5429E67CA}"/>
    <hyperlink ref="A17:C17" location="TMCAPF!A1" display="TMCAPF!A1" xr:uid="{7EFC4AEC-DDF4-4166-BA94-DB5406432D3A}"/>
    <hyperlink ref="A19:C19" location="TFEF!A1" display="TFEF!A1" xr:uid="{4C20C0A6-D911-4086-BEB0-B9562C760C2E}"/>
    <hyperlink ref="A22:C22" location="TGLDETF!A1" display="TGLDETF!A1" xr:uid="{102ED265-885B-4CA2-9703-387DAE80A2C7}"/>
    <hyperlink ref="A23:C23" location="THOF!A1" display="THOF!A1" xr:uid="{5BD8336C-C760-4A4D-B1B9-CE61071158BE}"/>
    <hyperlink ref="A24:C24" location="TEGF!A1" display="TEGF!A1" xr:uid="{D17D1238-81D2-46C7-943B-C12E47A923F6}"/>
    <hyperlink ref="A25:C25" location="TICF!A1" display="TICF!A1" xr:uid="{153CF93C-7C8C-4569-9E53-01FFF6EC6F76}"/>
    <hyperlink ref="A26:C26" location="TIPHF!A1" display="TIPHF!A1" xr:uid="{EC1FD04C-49D4-4D8A-AD3A-4EAA134D2E4D}"/>
    <hyperlink ref="A27:C27" location="TISF!A1" display="TISF!A1" xr:uid="{E534DA5F-11AA-4470-8D16-F7A5BA30EF81}"/>
    <hyperlink ref="A28:C28" location="TEOF!A1" display="TEOF!A1" xr:uid="{9579DDC9-C534-4DFC-9AA2-68D568E59AA5}"/>
    <hyperlink ref="A29:C29" location="TTOFE!A1" display="TTOFE!A1" xr:uid="{BFD5C170-192A-4189-9812-9872F123284B}"/>
    <hyperlink ref="A31:C31" location="TINR!A1" display="TINR!A1" xr:uid="{256C50B9-5BD5-4966-942A-47BE3E0C7F15}"/>
    <hyperlink ref="A33:C33" location="TMAOF!A1" display="TMAOF!A1" xr:uid="{2519C55F-44B2-4577-838F-C1BE62A29897}"/>
    <hyperlink ref="A34:C34" location="TMULTICF!A1" display="TMULTICF!A1" xr:uid="{96653243-F541-457B-8780-8F43EFD7460A}"/>
    <hyperlink ref="A35:C35" location="TNETF!A1" display="TNETF!A1" xr:uid="{E445DD68-6F73-43FE-BC5A-D3B660F1659D}"/>
    <hyperlink ref="A36:C36" location="TIFNA!A1" display="TIFNA!A1" xr:uid="{7E269B3B-0D66-44FD-919E-CBAFC9621697}"/>
    <hyperlink ref="A37:C37" location="TNAIF!A1" display="TNAIF!A1" xr:uid="{0EAFB4D2-DD6F-41F8-BFE8-749642357598}"/>
    <hyperlink ref="A38:C38" location="TNFSIF!A1" display="TNFSIF!A1" xr:uid="{2A1D149C-6828-4525-AAC0-4C157F8B3FA4}"/>
    <hyperlink ref="A41:C41" location="TNIDFOF!A1" display="TNIDFOF!A1" xr:uid="{36AF65DD-2220-40F1-A9CC-68314475B3E2}"/>
    <hyperlink ref="A42:C42" location="TNIDETF!A1" display="TNIDETF!A1" xr:uid="{331DB4B7-2B01-4248-ABC3-2C6E7D48EC32}"/>
    <hyperlink ref="A43:C43" location="TNMMIF!A1" display="TNMMIF!A1" xr:uid="{99AF9786-D51A-4FE4-9DCC-2B2D2A6F22BF}"/>
    <hyperlink ref="A44:C44" location="TNMSHIF!A1" display="TNMSHIF!A1" xr:uid="{AF12FDEA-E819-4D2C-A675-7CD9E5878C0B}"/>
    <hyperlink ref="A45:C45" location="TNPBETF!A1" display="TNPBETF!A1" xr:uid="{6BFF9FAC-3129-4AD3-9511-0411A47724EB}"/>
    <hyperlink ref="A46:C46" location="TNRIF!A1" display="TNRIF!A1" xr:uid="{C7218A60-541F-4910-9859-FE374174599B}"/>
    <hyperlink ref="A48:C48" location="TNMIMIF!A1" display="TNMIMIF!A1" xr:uid="{AA559AA7-079D-4056-A0F6-C2FA2A8AA26E}"/>
    <hyperlink ref="A49:C49" location="TNMIIF!A1" display="TNMIIF!A1" xr:uid="{0E6A5359-86FE-42EF-98FF-48C90E93C2AF}"/>
    <hyperlink ref="A51:C51" location="TQNTF!A1" display="TQNTF!A1" xr:uid="{B1FC3BB9-CEFF-42C9-9EDF-2BCA6743A75D}"/>
    <hyperlink ref="A52:C52" location="TREF!A1" display="TREF!A1" xr:uid="{5855EE9A-FC4A-4CAE-8C1F-E0ABDDB1796D}"/>
    <hyperlink ref="A54:C54" location="TRSFM!A1" display="TRSFM!A1" xr:uid="{4FF546AB-B8AA-4707-A97B-5B1ED000D77C}"/>
    <hyperlink ref="A55:C55" location="TRSFP!A1" display="TRSFP!A1" xr:uid="{5CCB75E8-3BE5-4CC7-9CCC-80542BF5FDA5}"/>
    <hyperlink ref="A56:C56" location="TIFSA!A1" display="TIFSA!A1" xr:uid="{31FEEFF7-0A55-4D57-9ED0-7E8C7A034669}"/>
    <hyperlink ref="A59:C59" location="TSLVETF!A1" display="TSLVETF!A1" xr:uid="{6CFD4BF4-BF44-4BD5-A75D-B02BB946EE92}"/>
    <hyperlink ref="A60:C60" location="TSCAPF!A1" display="TSCAPF!A1" xr:uid="{5260295C-880A-4BAD-A06B-2F98A87EA610}"/>
    <hyperlink ref="A63:C63" location="TYCF!A1" display="TYCF!A1" xr:uid="{8EED8587-92EE-4611-86A6-6E09BD92A959}"/>
    <hyperlink ref="A30:C30" location="TFRSTF!A1" display="TFRSTF!A1" xr:uid="{E6232B71-4CB9-43CF-9704-81A1ABE2286D}"/>
    <hyperlink ref="A21:C21" location="TGLDFOF!A1" display="TGLDFOF!A1" xr:uid="{1848EB3F-3D1C-4215-8AB2-B04DC8D1B7E9}"/>
    <hyperlink ref="A58:C58" location="TSLVFOF!A1" display="TSLVFOF!A1" xr:uid="{65CA0709-3B42-48F3-91D9-5E5EC626A7F6}"/>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2247-B624-420A-98C9-24D3C5BF5616}">
  <dimension ref="B1:E581"/>
  <sheetViews>
    <sheetView workbookViewId="0">
      <selection activeCell="G20" sqref="G19:G20"/>
    </sheetView>
  </sheetViews>
  <sheetFormatPr defaultRowHeight="15" x14ac:dyDescent="0.25"/>
  <cols>
    <col min="1" max="1" width="9.140625" style="164"/>
    <col min="2" max="2" width="18.7109375" style="167" customWidth="1"/>
    <col min="3" max="3" width="21.85546875" style="164" customWidth="1"/>
    <col min="4" max="4" width="18.28515625" style="164" customWidth="1"/>
    <col min="5" max="5" width="16.7109375" style="164" customWidth="1"/>
    <col min="6" max="257" width="9.140625" style="164"/>
    <col min="258" max="258" width="18.7109375" style="164" customWidth="1"/>
    <col min="259" max="259" width="21.85546875" style="164" customWidth="1"/>
    <col min="260" max="260" width="18.28515625" style="164" customWidth="1"/>
    <col min="261" max="261" width="16.7109375" style="164" customWidth="1"/>
    <col min="262" max="513" width="9.140625" style="164"/>
    <col min="514" max="514" width="18.7109375" style="164" customWidth="1"/>
    <col min="515" max="515" width="21.85546875" style="164" customWidth="1"/>
    <col min="516" max="516" width="18.28515625" style="164" customWidth="1"/>
    <col min="517" max="517" width="16.7109375" style="164" customWidth="1"/>
    <col min="518" max="769" width="9.140625" style="164"/>
    <col min="770" max="770" width="18.7109375" style="164" customWidth="1"/>
    <col min="771" max="771" width="21.85546875" style="164" customWidth="1"/>
    <col min="772" max="772" width="18.28515625" style="164" customWidth="1"/>
    <col min="773" max="773" width="16.7109375" style="164" customWidth="1"/>
    <col min="774" max="1025" width="9.140625" style="164"/>
    <col min="1026" max="1026" width="18.7109375" style="164" customWidth="1"/>
    <col min="1027" max="1027" width="21.85546875" style="164" customWidth="1"/>
    <col min="1028" max="1028" width="18.28515625" style="164" customWidth="1"/>
    <col min="1029" max="1029" width="16.7109375" style="164" customWidth="1"/>
    <col min="1030" max="1281" width="9.140625" style="164"/>
    <col min="1282" max="1282" width="18.7109375" style="164" customWidth="1"/>
    <col min="1283" max="1283" width="21.85546875" style="164" customWidth="1"/>
    <col min="1284" max="1284" width="18.28515625" style="164" customWidth="1"/>
    <col min="1285" max="1285" width="16.7109375" style="164" customWidth="1"/>
    <col min="1286" max="1537" width="9.140625" style="164"/>
    <col min="1538" max="1538" width="18.7109375" style="164" customWidth="1"/>
    <col min="1539" max="1539" width="21.85546875" style="164" customWidth="1"/>
    <col min="1540" max="1540" width="18.28515625" style="164" customWidth="1"/>
    <col min="1541" max="1541" width="16.7109375" style="164" customWidth="1"/>
    <col min="1542" max="1793" width="9.140625" style="164"/>
    <col min="1794" max="1794" width="18.7109375" style="164" customWidth="1"/>
    <col min="1795" max="1795" width="21.85546875" style="164" customWidth="1"/>
    <col min="1796" max="1796" width="18.28515625" style="164" customWidth="1"/>
    <col min="1797" max="1797" width="16.7109375" style="164" customWidth="1"/>
    <col min="1798" max="2049" width="9.140625" style="164"/>
    <col min="2050" max="2050" width="18.7109375" style="164" customWidth="1"/>
    <col min="2051" max="2051" width="21.85546875" style="164" customWidth="1"/>
    <col min="2052" max="2052" width="18.28515625" style="164" customWidth="1"/>
    <col min="2053" max="2053" width="16.7109375" style="164" customWidth="1"/>
    <col min="2054" max="2305" width="9.140625" style="164"/>
    <col min="2306" max="2306" width="18.7109375" style="164" customWidth="1"/>
    <col min="2307" max="2307" width="21.85546875" style="164" customWidth="1"/>
    <col min="2308" max="2308" width="18.28515625" style="164" customWidth="1"/>
    <col min="2309" max="2309" width="16.7109375" style="164" customWidth="1"/>
    <col min="2310" max="2561" width="9.140625" style="164"/>
    <col min="2562" max="2562" width="18.7109375" style="164" customWidth="1"/>
    <col min="2563" max="2563" width="21.85546875" style="164" customWidth="1"/>
    <col min="2564" max="2564" width="18.28515625" style="164" customWidth="1"/>
    <col min="2565" max="2565" width="16.7109375" style="164" customWidth="1"/>
    <col min="2566" max="2817" width="9.140625" style="164"/>
    <col min="2818" max="2818" width="18.7109375" style="164" customWidth="1"/>
    <col min="2819" max="2819" width="21.85546875" style="164" customWidth="1"/>
    <col min="2820" max="2820" width="18.28515625" style="164" customWidth="1"/>
    <col min="2821" max="2821" width="16.7109375" style="164" customWidth="1"/>
    <col min="2822" max="3073" width="9.140625" style="164"/>
    <col min="3074" max="3074" width="18.7109375" style="164" customWidth="1"/>
    <col min="3075" max="3075" width="21.85546875" style="164" customWidth="1"/>
    <col min="3076" max="3076" width="18.28515625" style="164" customWidth="1"/>
    <col min="3077" max="3077" width="16.7109375" style="164" customWidth="1"/>
    <col min="3078" max="3329" width="9.140625" style="164"/>
    <col min="3330" max="3330" width="18.7109375" style="164" customWidth="1"/>
    <col min="3331" max="3331" width="21.85546875" style="164" customWidth="1"/>
    <col min="3332" max="3332" width="18.28515625" style="164" customWidth="1"/>
    <col min="3333" max="3333" width="16.7109375" style="164" customWidth="1"/>
    <col min="3334" max="3585" width="9.140625" style="164"/>
    <col min="3586" max="3586" width="18.7109375" style="164" customWidth="1"/>
    <col min="3587" max="3587" width="21.85546875" style="164" customWidth="1"/>
    <col min="3588" max="3588" width="18.28515625" style="164" customWidth="1"/>
    <col min="3589" max="3589" width="16.7109375" style="164" customWidth="1"/>
    <col min="3590" max="3841" width="9.140625" style="164"/>
    <col min="3842" max="3842" width="18.7109375" style="164" customWidth="1"/>
    <col min="3843" max="3843" width="21.85546875" style="164" customWidth="1"/>
    <col min="3844" max="3844" width="18.28515625" style="164" customWidth="1"/>
    <col min="3845" max="3845" width="16.7109375" style="164" customWidth="1"/>
    <col min="3846" max="4097" width="9.140625" style="164"/>
    <col min="4098" max="4098" width="18.7109375" style="164" customWidth="1"/>
    <col min="4099" max="4099" width="21.85546875" style="164" customWidth="1"/>
    <col min="4100" max="4100" width="18.28515625" style="164" customWidth="1"/>
    <col min="4101" max="4101" width="16.7109375" style="164" customWidth="1"/>
    <col min="4102" max="4353" width="9.140625" style="164"/>
    <col min="4354" max="4354" width="18.7109375" style="164" customWidth="1"/>
    <col min="4355" max="4355" width="21.85546875" style="164" customWidth="1"/>
    <col min="4356" max="4356" width="18.28515625" style="164" customWidth="1"/>
    <col min="4357" max="4357" width="16.7109375" style="164" customWidth="1"/>
    <col min="4358" max="4609" width="9.140625" style="164"/>
    <col min="4610" max="4610" width="18.7109375" style="164" customWidth="1"/>
    <col min="4611" max="4611" width="21.85546875" style="164" customWidth="1"/>
    <col min="4612" max="4612" width="18.28515625" style="164" customWidth="1"/>
    <col min="4613" max="4613" width="16.7109375" style="164" customWidth="1"/>
    <col min="4614" max="4865" width="9.140625" style="164"/>
    <col min="4866" max="4866" width="18.7109375" style="164" customWidth="1"/>
    <col min="4867" max="4867" width="21.85546875" style="164" customWidth="1"/>
    <col min="4868" max="4868" width="18.28515625" style="164" customWidth="1"/>
    <col min="4869" max="4869" width="16.7109375" style="164" customWidth="1"/>
    <col min="4870" max="5121" width="9.140625" style="164"/>
    <col min="5122" max="5122" width="18.7109375" style="164" customWidth="1"/>
    <col min="5123" max="5123" width="21.85546875" style="164" customWidth="1"/>
    <col min="5124" max="5124" width="18.28515625" style="164" customWidth="1"/>
    <col min="5125" max="5125" width="16.7109375" style="164" customWidth="1"/>
    <col min="5126" max="5377" width="9.140625" style="164"/>
    <col min="5378" max="5378" width="18.7109375" style="164" customWidth="1"/>
    <col min="5379" max="5379" width="21.85546875" style="164" customWidth="1"/>
    <col min="5380" max="5380" width="18.28515625" style="164" customWidth="1"/>
    <col min="5381" max="5381" width="16.7109375" style="164" customWidth="1"/>
    <col min="5382" max="5633" width="9.140625" style="164"/>
    <col min="5634" max="5634" width="18.7109375" style="164" customWidth="1"/>
    <col min="5635" max="5635" width="21.85546875" style="164" customWidth="1"/>
    <col min="5636" max="5636" width="18.28515625" style="164" customWidth="1"/>
    <col min="5637" max="5637" width="16.7109375" style="164" customWidth="1"/>
    <col min="5638" max="5889" width="9.140625" style="164"/>
    <col min="5890" max="5890" width="18.7109375" style="164" customWidth="1"/>
    <col min="5891" max="5891" width="21.85546875" style="164" customWidth="1"/>
    <col min="5892" max="5892" width="18.28515625" style="164" customWidth="1"/>
    <col min="5893" max="5893" width="16.7109375" style="164" customWidth="1"/>
    <col min="5894" max="6145" width="9.140625" style="164"/>
    <col min="6146" max="6146" width="18.7109375" style="164" customWidth="1"/>
    <col min="6147" max="6147" width="21.85546875" style="164" customWidth="1"/>
    <col min="6148" max="6148" width="18.28515625" style="164" customWidth="1"/>
    <col min="6149" max="6149" width="16.7109375" style="164" customWidth="1"/>
    <col min="6150" max="6401" width="9.140625" style="164"/>
    <col min="6402" max="6402" width="18.7109375" style="164" customWidth="1"/>
    <col min="6403" max="6403" width="21.85546875" style="164" customWidth="1"/>
    <col min="6404" max="6404" width="18.28515625" style="164" customWidth="1"/>
    <col min="6405" max="6405" width="16.7109375" style="164" customWidth="1"/>
    <col min="6406" max="6657" width="9.140625" style="164"/>
    <col min="6658" max="6658" width="18.7109375" style="164" customWidth="1"/>
    <col min="6659" max="6659" width="21.85546875" style="164" customWidth="1"/>
    <col min="6660" max="6660" width="18.28515625" style="164" customWidth="1"/>
    <col min="6661" max="6661" width="16.7109375" style="164" customWidth="1"/>
    <col min="6662" max="6913" width="9.140625" style="164"/>
    <col min="6914" max="6914" width="18.7109375" style="164" customWidth="1"/>
    <col min="6915" max="6915" width="21.85546875" style="164" customWidth="1"/>
    <col min="6916" max="6916" width="18.28515625" style="164" customWidth="1"/>
    <col min="6917" max="6917" width="16.7109375" style="164" customWidth="1"/>
    <col min="6918" max="7169" width="9.140625" style="164"/>
    <col min="7170" max="7170" width="18.7109375" style="164" customWidth="1"/>
    <col min="7171" max="7171" width="21.85546875" style="164" customWidth="1"/>
    <col min="7172" max="7172" width="18.28515625" style="164" customWidth="1"/>
    <col min="7173" max="7173" width="16.7109375" style="164" customWidth="1"/>
    <col min="7174" max="7425" width="9.140625" style="164"/>
    <col min="7426" max="7426" width="18.7109375" style="164" customWidth="1"/>
    <col min="7427" max="7427" width="21.85546875" style="164" customWidth="1"/>
    <col min="7428" max="7428" width="18.28515625" style="164" customWidth="1"/>
    <col min="7429" max="7429" width="16.7109375" style="164" customWidth="1"/>
    <col min="7430" max="7681" width="9.140625" style="164"/>
    <col min="7682" max="7682" width="18.7109375" style="164" customWidth="1"/>
    <col min="7683" max="7683" width="21.85546875" style="164" customWidth="1"/>
    <col min="7684" max="7684" width="18.28515625" style="164" customWidth="1"/>
    <col min="7685" max="7685" width="16.7109375" style="164" customWidth="1"/>
    <col min="7686" max="7937" width="9.140625" style="164"/>
    <col min="7938" max="7938" width="18.7109375" style="164" customWidth="1"/>
    <col min="7939" max="7939" width="21.85546875" style="164" customWidth="1"/>
    <col min="7940" max="7940" width="18.28515625" style="164" customWidth="1"/>
    <col min="7941" max="7941" width="16.7109375" style="164" customWidth="1"/>
    <col min="7942" max="8193" width="9.140625" style="164"/>
    <col min="8194" max="8194" width="18.7109375" style="164" customWidth="1"/>
    <col min="8195" max="8195" width="21.85546875" style="164" customWidth="1"/>
    <col min="8196" max="8196" width="18.28515625" style="164" customWidth="1"/>
    <col min="8197" max="8197" width="16.7109375" style="164" customWidth="1"/>
    <col min="8198" max="8449" width="9.140625" style="164"/>
    <col min="8450" max="8450" width="18.7109375" style="164" customWidth="1"/>
    <col min="8451" max="8451" width="21.85546875" style="164" customWidth="1"/>
    <col min="8452" max="8452" width="18.28515625" style="164" customWidth="1"/>
    <col min="8453" max="8453" width="16.7109375" style="164" customWidth="1"/>
    <col min="8454" max="8705" width="9.140625" style="164"/>
    <col min="8706" max="8706" width="18.7109375" style="164" customWidth="1"/>
    <col min="8707" max="8707" width="21.85546875" style="164" customWidth="1"/>
    <col min="8708" max="8708" width="18.28515625" style="164" customWidth="1"/>
    <col min="8709" max="8709" width="16.7109375" style="164" customWidth="1"/>
    <col min="8710" max="8961" width="9.140625" style="164"/>
    <col min="8962" max="8962" width="18.7109375" style="164" customWidth="1"/>
    <col min="8963" max="8963" width="21.85546875" style="164" customWidth="1"/>
    <col min="8964" max="8964" width="18.28515625" style="164" customWidth="1"/>
    <col min="8965" max="8965" width="16.7109375" style="164" customWidth="1"/>
    <col min="8966" max="9217" width="9.140625" style="164"/>
    <col min="9218" max="9218" width="18.7109375" style="164" customWidth="1"/>
    <col min="9219" max="9219" width="21.85546875" style="164" customWidth="1"/>
    <col min="9220" max="9220" width="18.28515625" style="164" customWidth="1"/>
    <col min="9221" max="9221" width="16.7109375" style="164" customWidth="1"/>
    <col min="9222" max="9473" width="9.140625" style="164"/>
    <col min="9474" max="9474" width="18.7109375" style="164" customWidth="1"/>
    <col min="9475" max="9475" width="21.85546875" style="164" customWidth="1"/>
    <col min="9476" max="9476" width="18.28515625" style="164" customWidth="1"/>
    <col min="9477" max="9477" width="16.7109375" style="164" customWidth="1"/>
    <col min="9478" max="9729" width="9.140625" style="164"/>
    <col min="9730" max="9730" width="18.7109375" style="164" customWidth="1"/>
    <col min="9731" max="9731" width="21.85546875" style="164" customWidth="1"/>
    <col min="9732" max="9732" width="18.28515625" style="164" customWidth="1"/>
    <col min="9733" max="9733" width="16.7109375" style="164" customWidth="1"/>
    <col min="9734" max="9985" width="9.140625" style="164"/>
    <col min="9986" max="9986" width="18.7109375" style="164" customWidth="1"/>
    <col min="9987" max="9987" width="21.85546875" style="164" customWidth="1"/>
    <col min="9988" max="9988" width="18.28515625" style="164" customWidth="1"/>
    <col min="9989" max="9989" width="16.7109375" style="164" customWidth="1"/>
    <col min="9990" max="10241" width="9.140625" style="164"/>
    <col min="10242" max="10242" width="18.7109375" style="164" customWidth="1"/>
    <col min="10243" max="10243" width="21.85546875" style="164" customWidth="1"/>
    <col min="10244" max="10244" width="18.28515625" style="164" customWidth="1"/>
    <col min="10245" max="10245" width="16.7109375" style="164" customWidth="1"/>
    <col min="10246" max="10497" width="9.140625" style="164"/>
    <col min="10498" max="10498" width="18.7109375" style="164" customWidth="1"/>
    <col min="10499" max="10499" width="21.85546875" style="164" customWidth="1"/>
    <col min="10500" max="10500" width="18.28515625" style="164" customWidth="1"/>
    <col min="10501" max="10501" width="16.7109375" style="164" customWidth="1"/>
    <col min="10502" max="10753" width="9.140625" style="164"/>
    <col min="10754" max="10754" width="18.7109375" style="164" customWidth="1"/>
    <col min="10755" max="10755" width="21.85546875" style="164" customWidth="1"/>
    <col min="10756" max="10756" width="18.28515625" style="164" customWidth="1"/>
    <col min="10757" max="10757" width="16.7109375" style="164" customWidth="1"/>
    <col min="10758" max="11009" width="9.140625" style="164"/>
    <col min="11010" max="11010" width="18.7109375" style="164" customWidth="1"/>
    <col min="11011" max="11011" width="21.85546875" style="164" customWidth="1"/>
    <col min="11012" max="11012" width="18.28515625" style="164" customWidth="1"/>
    <col min="11013" max="11013" width="16.7109375" style="164" customWidth="1"/>
    <col min="11014" max="11265" width="9.140625" style="164"/>
    <col min="11266" max="11266" width="18.7109375" style="164" customWidth="1"/>
    <col min="11267" max="11267" width="21.85546875" style="164" customWidth="1"/>
    <col min="11268" max="11268" width="18.28515625" style="164" customWidth="1"/>
    <col min="11269" max="11269" width="16.7109375" style="164" customWidth="1"/>
    <col min="11270" max="11521" width="9.140625" style="164"/>
    <col min="11522" max="11522" width="18.7109375" style="164" customWidth="1"/>
    <col min="11523" max="11523" width="21.85546875" style="164" customWidth="1"/>
    <col min="11524" max="11524" width="18.28515625" style="164" customWidth="1"/>
    <col min="11525" max="11525" width="16.7109375" style="164" customWidth="1"/>
    <col min="11526" max="11777" width="9.140625" style="164"/>
    <col min="11778" max="11778" width="18.7109375" style="164" customWidth="1"/>
    <col min="11779" max="11779" width="21.85546875" style="164" customWidth="1"/>
    <col min="11780" max="11780" width="18.28515625" style="164" customWidth="1"/>
    <col min="11781" max="11781" width="16.7109375" style="164" customWidth="1"/>
    <col min="11782" max="12033" width="9.140625" style="164"/>
    <col min="12034" max="12034" width="18.7109375" style="164" customWidth="1"/>
    <col min="12035" max="12035" width="21.85546875" style="164" customWidth="1"/>
    <col min="12036" max="12036" width="18.28515625" style="164" customWidth="1"/>
    <col min="12037" max="12037" width="16.7109375" style="164" customWidth="1"/>
    <col min="12038" max="12289" width="9.140625" style="164"/>
    <col min="12290" max="12290" width="18.7109375" style="164" customWidth="1"/>
    <col min="12291" max="12291" width="21.85546875" style="164" customWidth="1"/>
    <col min="12292" max="12292" width="18.28515625" style="164" customWidth="1"/>
    <col min="12293" max="12293" width="16.7109375" style="164" customWidth="1"/>
    <col min="12294" max="12545" width="9.140625" style="164"/>
    <col min="12546" max="12546" width="18.7109375" style="164" customWidth="1"/>
    <col min="12547" max="12547" width="21.85546875" style="164" customWidth="1"/>
    <col min="12548" max="12548" width="18.28515625" style="164" customWidth="1"/>
    <col min="12549" max="12549" width="16.7109375" style="164" customWidth="1"/>
    <col min="12550" max="12801" width="9.140625" style="164"/>
    <col min="12802" max="12802" width="18.7109375" style="164" customWidth="1"/>
    <col min="12803" max="12803" width="21.85546875" style="164" customWidth="1"/>
    <col min="12804" max="12804" width="18.28515625" style="164" customWidth="1"/>
    <col min="12805" max="12805" width="16.7109375" style="164" customWidth="1"/>
    <col min="12806" max="13057" width="9.140625" style="164"/>
    <col min="13058" max="13058" width="18.7109375" style="164" customWidth="1"/>
    <col min="13059" max="13059" width="21.85546875" style="164" customWidth="1"/>
    <col min="13060" max="13060" width="18.28515625" style="164" customWidth="1"/>
    <col min="13061" max="13061" width="16.7109375" style="164" customWidth="1"/>
    <col min="13062" max="13313" width="9.140625" style="164"/>
    <col min="13314" max="13314" width="18.7109375" style="164" customWidth="1"/>
    <col min="13315" max="13315" width="21.85546875" style="164" customWidth="1"/>
    <col min="13316" max="13316" width="18.28515625" style="164" customWidth="1"/>
    <col min="13317" max="13317" width="16.7109375" style="164" customWidth="1"/>
    <col min="13318" max="13569" width="9.140625" style="164"/>
    <col min="13570" max="13570" width="18.7109375" style="164" customWidth="1"/>
    <col min="13571" max="13571" width="21.85546875" style="164" customWidth="1"/>
    <col min="13572" max="13572" width="18.28515625" style="164" customWidth="1"/>
    <col min="13573" max="13573" width="16.7109375" style="164" customWidth="1"/>
    <col min="13574" max="13825" width="9.140625" style="164"/>
    <col min="13826" max="13826" width="18.7109375" style="164" customWidth="1"/>
    <col min="13827" max="13827" width="21.85546875" style="164" customWidth="1"/>
    <col min="13828" max="13828" width="18.28515625" style="164" customWidth="1"/>
    <col min="13829" max="13829" width="16.7109375" style="164" customWidth="1"/>
    <col min="13830" max="14081" width="9.140625" style="164"/>
    <col min="14082" max="14082" width="18.7109375" style="164" customWidth="1"/>
    <col min="14083" max="14083" width="21.85546875" style="164" customWidth="1"/>
    <col min="14084" max="14084" width="18.28515625" style="164" customWidth="1"/>
    <col min="14085" max="14085" width="16.7109375" style="164" customWidth="1"/>
    <col min="14086" max="14337" width="9.140625" style="164"/>
    <col min="14338" max="14338" width="18.7109375" style="164" customWidth="1"/>
    <col min="14339" max="14339" width="21.85546875" style="164" customWidth="1"/>
    <col min="14340" max="14340" width="18.28515625" style="164" customWidth="1"/>
    <col min="14341" max="14341" width="16.7109375" style="164" customWidth="1"/>
    <col min="14342" max="14593" width="9.140625" style="164"/>
    <col min="14594" max="14594" width="18.7109375" style="164" customWidth="1"/>
    <col min="14595" max="14595" width="21.85546875" style="164" customWidth="1"/>
    <col min="14596" max="14596" width="18.28515625" style="164" customWidth="1"/>
    <col min="14597" max="14597" width="16.7109375" style="164" customWidth="1"/>
    <col min="14598" max="14849" width="9.140625" style="164"/>
    <col min="14850" max="14850" width="18.7109375" style="164" customWidth="1"/>
    <col min="14851" max="14851" width="21.85546875" style="164" customWidth="1"/>
    <col min="14852" max="14852" width="18.28515625" style="164" customWidth="1"/>
    <col min="14853" max="14853" width="16.7109375" style="164" customWidth="1"/>
    <col min="14854" max="15105" width="9.140625" style="164"/>
    <col min="15106" max="15106" width="18.7109375" style="164" customWidth="1"/>
    <col min="15107" max="15107" width="21.85546875" style="164" customWidth="1"/>
    <col min="15108" max="15108" width="18.28515625" style="164" customWidth="1"/>
    <col min="15109" max="15109" width="16.7109375" style="164" customWidth="1"/>
    <col min="15110" max="15361" width="9.140625" style="164"/>
    <col min="15362" max="15362" width="18.7109375" style="164" customWidth="1"/>
    <col min="15363" max="15363" width="21.85546875" style="164" customWidth="1"/>
    <col min="15364" max="15364" width="18.28515625" style="164" customWidth="1"/>
    <col min="15365" max="15365" width="16.7109375" style="164" customWidth="1"/>
    <col min="15366" max="15617" width="9.140625" style="164"/>
    <col min="15618" max="15618" width="18.7109375" style="164" customWidth="1"/>
    <col min="15619" max="15619" width="21.85546875" style="164" customWidth="1"/>
    <col min="15620" max="15620" width="18.28515625" style="164" customWidth="1"/>
    <col min="15621" max="15621" width="16.7109375" style="164" customWidth="1"/>
    <col min="15622" max="15873" width="9.140625" style="164"/>
    <col min="15874" max="15874" width="18.7109375" style="164" customWidth="1"/>
    <col min="15875" max="15875" width="21.85546875" style="164" customWidth="1"/>
    <col min="15876" max="15876" width="18.28515625" style="164" customWidth="1"/>
    <col min="15877" max="15877" width="16.7109375" style="164" customWidth="1"/>
    <col min="15878" max="16129" width="9.140625" style="164"/>
    <col min="16130" max="16130" width="18.7109375" style="164" customWidth="1"/>
    <col min="16131" max="16131" width="21.85546875" style="164" customWidth="1"/>
    <col min="16132" max="16132" width="18.28515625" style="164" customWidth="1"/>
    <col min="16133" max="16133" width="16.7109375" style="164" customWidth="1"/>
    <col min="16134" max="16384" width="9.140625" style="164"/>
  </cols>
  <sheetData>
    <row r="1" spans="2:5" x14ac:dyDescent="0.25">
      <c r="B1" s="206" t="s">
        <v>2641</v>
      </c>
      <c r="C1" s="206"/>
      <c r="D1" s="206"/>
      <c r="E1" s="206"/>
    </row>
    <row r="2" spans="2:5" s="165" customFormat="1" ht="45" x14ac:dyDescent="0.2">
      <c r="B2" s="181" t="s">
        <v>2642</v>
      </c>
      <c r="C2" s="182" t="s">
        <v>2643</v>
      </c>
      <c r="D2" s="183" t="s">
        <v>2644</v>
      </c>
      <c r="E2" s="183" t="s">
        <v>2645</v>
      </c>
    </row>
    <row r="3" spans="2:5" x14ac:dyDescent="0.25">
      <c r="B3" s="184">
        <v>45231</v>
      </c>
      <c r="C3" s="185">
        <v>74.2714</v>
      </c>
      <c r="D3" s="185">
        <v>0.31</v>
      </c>
      <c r="E3" s="185">
        <v>0.31</v>
      </c>
    </row>
    <row r="4" spans="2:5" x14ac:dyDescent="0.25">
      <c r="B4" s="184">
        <v>45266</v>
      </c>
      <c r="C4" s="185">
        <v>79.618399999999994</v>
      </c>
      <c r="D4" s="185">
        <v>0.33</v>
      </c>
      <c r="E4" s="185">
        <v>0.33</v>
      </c>
    </row>
    <row r="5" spans="2:5" x14ac:dyDescent="0.25">
      <c r="B5" s="184">
        <v>45294</v>
      </c>
      <c r="C5" s="185">
        <v>81.460899999999995</v>
      </c>
      <c r="D5" s="185">
        <v>0.34</v>
      </c>
      <c r="E5" s="185">
        <v>0.34</v>
      </c>
    </row>
    <row r="6" spans="2:5" x14ac:dyDescent="0.25">
      <c r="B6" s="184">
        <v>45329</v>
      </c>
      <c r="C6" s="185">
        <v>82.780100000000004</v>
      </c>
      <c r="D6" s="185">
        <v>0.34</v>
      </c>
      <c r="E6" s="185">
        <v>0.34</v>
      </c>
    </row>
    <row r="7" spans="2:5" x14ac:dyDescent="0.25">
      <c r="B7" s="184">
        <v>45357</v>
      </c>
      <c r="C7" s="185">
        <v>84.486500000000007</v>
      </c>
      <c r="D7" s="185">
        <v>0.34</v>
      </c>
      <c r="E7" s="185">
        <v>0.34</v>
      </c>
    </row>
    <row r="8" spans="2:5" x14ac:dyDescent="0.25">
      <c r="B8" s="184">
        <v>45385</v>
      </c>
      <c r="C8" s="185">
        <v>84.987399999999994</v>
      </c>
      <c r="D8" s="185">
        <v>0.34</v>
      </c>
      <c r="E8" s="185">
        <v>0.34</v>
      </c>
    </row>
    <row r="10" spans="2:5" x14ac:dyDescent="0.25">
      <c r="B10" s="206" t="s">
        <v>2646</v>
      </c>
      <c r="C10" s="206"/>
      <c r="D10" s="206"/>
      <c r="E10" s="206"/>
    </row>
    <row r="11" spans="2:5" s="165" customFormat="1" ht="45" x14ac:dyDescent="0.2">
      <c r="B11" s="181" t="s">
        <v>2642</v>
      </c>
      <c r="C11" s="182" t="s">
        <v>2643</v>
      </c>
      <c r="D11" s="183" t="s">
        <v>2644</v>
      </c>
      <c r="E11" s="183" t="s">
        <v>2645</v>
      </c>
    </row>
    <row r="12" spans="2:5" x14ac:dyDescent="0.25">
      <c r="B12" s="184">
        <v>45231</v>
      </c>
      <c r="C12" s="185">
        <v>85.359800000000007</v>
      </c>
      <c r="D12" s="185">
        <v>0.31</v>
      </c>
      <c r="E12" s="185">
        <v>0.31</v>
      </c>
    </row>
    <row r="13" spans="2:5" x14ac:dyDescent="0.25">
      <c r="B13" s="184">
        <v>45266</v>
      </c>
      <c r="C13" s="185">
        <v>91.639600000000002</v>
      </c>
      <c r="D13" s="185">
        <v>0.33</v>
      </c>
      <c r="E13" s="185">
        <v>0.33</v>
      </c>
    </row>
    <row r="14" spans="2:5" x14ac:dyDescent="0.25">
      <c r="B14" s="184">
        <v>45294</v>
      </c>
      <c r="C14" s="185">
        <v>93.881100000000004</v>
      </c>
      <c r="D14" s="185">
        <v>0.34</v>
      </c>
      <c r="E14" s="185">
        <v>0.34</v>
      </c>
    </row>
    <row r="15" spans="2:5" x14ac:dyDescent="0.25">
      <c r="B15" s="184">
        <v>45329</v>
      </c>
      <c r="C15" s="185">
        <v>95.542199999999994</v>
      </c>
      <c r="D15" s="185">
        <v>0.34</v>
      </c>
      <c r="E15" s="185">
        <v>0.34</v>
      </c>
    </row>
    <row r="16" spans="2:5" x14ac:dyDescent="0.25">
      <c r="B16" s="184">
        <v>45357</v>
      </c>
      <c r="C16" s="185">
        <v>97.638000000000005</v>
      </c>
      <c r="D16" s="185">
        <v>0.34</v>
      </c>
      <c r="E16" s="185">
        <v>0.34</v>
      </c>
    </row>
    <row r="17" spans="2:5" x14ac:dyDescent="0.25">
      <c r="B17" s="184">
        <v>45385</v>
      </c>
      <c r="C17" s="185">
        <v>98.343500000000006</v>
      </c>
      <c r="D17" s="185">
        <v>0.34</v>
      </c>
      <c r="E17" s="185">
        <v>0.34</v>
      </c>
    </row>
    <row r="19" spans="2:5" x14ac:dyDescent="0.25">
      <c r="B19" s="207" t="s">
        <v>2647</v>
      </c>
      <c r="C19" s="207"/>
      <c r="D19" s="207"/>
      <c r="E19" s="207"/>
    </row>
    <row r="20" spans="2:5" s="165" customFormat="1" ht="45" x14ac:dyDescent="0.2">
      <c r="B20" s="181" t="s">
        <v>2642</v>
      </c>
      <c r="C20" s="182" t="s">
        <v>2643</v>
      </c>
      <c r="D20" s="183" t="s">
        <v>2644</v>
      </c>
      <c r="E20" s="183" t="s">
        <v>2645</v>
      </c>
    </row>
    <row r="21" spans="2:5" s="166" customFormat="1" x14ac:dyDescent="0.25">
      <c r="B21" s="186" t="s">
        <v>2648</v>
      </c>
      <c r="C21" s="187">
        <v>1003.5288</v>
      </c>
      <c r="D21" s="188">
        <v>5.4249999999999998</v>
      </c>
      <c r="E21" s="188">
        <v>5.4249999999999998</v>
      </c>
    </row>
    <row r="22" spans="2:5" s="166" customFormat="1" x14ac:dyDescent="0.25">
      <c r="B22" s="186" t="s">
        <v>2649</v>
      </c>
      <c r="C22" s="187">
        <v>1003.5288</v>
      </c>
      <c r="D22" s="188">
        <v>5.7343000000000011</v>
      </c>
      <c r="E22" s="188">
        <v>5.7343000000000011</v>
      </c>
    </row>
    <row r="23" spans="2:5" s="166" customFormat="1" x14ac:dyDescent="0.25">
      <c r="B23" s="186" t="s">
        <v>2650</v>
      </c>
      <c r="C23" s="187">
        <v>1003.5288</v>
      </c>
      <c r="D23" s="188">
        <v>5.9729999999999999</v>
      </c>
      <c r="E23" s="188">
        <v>5.9729999999999999</v>
      </c>
    </row>
    <row r="24" spans="2:5" s="166" customFormat="1" x14ac:dyDescent="0.25">
      <c r="B24" s="186" t="s">
        <v>2651</v>
      </c>
      <c r="C24" s="187">
        <v>1003.5288</v>
      </c>
      <c r="D24" s="188">
        <v>5.9229000000000003</v>
      </c>
      <c r="E24" s="188">
        <v>5.9229000000000003</v>
      </c>
    </row>
    <row r="25" spans="2:5" s="166" customFormat="1" x14ac:dyDescent="0.25">
      <c r="B25" s="186" t="s">
        <v>2652</v>
      </c>
      <c r="C25" s="187">
        <v>1003.5288</v>
      </c>
      <c r="D25" s="188">
        <v>6.0448999999999993</v>
      </c>
      <c r="E25" s="188">
        <v>6.0448999999999993</v>
      </c>
    </row>
    <row r="26" spans="2:5" s="166" customFormat="1" x14ac:dyDescent="0.25">
      <c r="B26" s="186" t="s">
        <v>2653</v>
      </c>
      <c r="C26" s="187">
        <v>1003.5288</v>
      </c>
      <c r="D26" s="188">
        <v>6.2857999999999992</v>
      </c>
      <c r="E26" s="188">
        <v>6.2857999999999992</v>
      </c>
    </row>
    <row r="28" spans="2:5" x14ac:dyDescent="0.25">
      <c r="B28" s="207" t="s">
        <v>2654</v>
      </c>
      <c r="C28" s="207"/>
      <c r="D28" s="207"/>
      <c r="E28" s="207"/>
    </row>
    <row r="29" spans="2:5" s="165" customFormat="1" ht="45" x14ac:dyDescent="0.2">
      <c r="B29" s="181" t="s">
        <v>2642</v>
      </c>
      <c r="C29" s="182" t="s">
        <v>2643</v>
      </c>
      <c r="D29" s="183" t="s">
        <v>2644</v>
      </c>
      <c r="E29" s="183" t="s">
        <v>2645</v>
      </c>
    </row>
    <row r="30" spans="2:5" s="166" customFormat="1" x14ac:dyDescent="0.25">
      <c r="B30" s="186" t="s">
        <v>2648</v>
      </c>
      <c r="C30" s="187">
        <v>1003.5316</v>
      </c>
      <c r="D30" s="188">
        <v>5.6368999999999989</v>
      </c>
      <c r="E30" s="188">
        <v>5.6368999999999989</v>
      </c>
    </row>
    <row r="31" spans="2:5" s="166" customFormat="1" x14ac:dyDescent="0.25">
      <c r="B31" s="186" t="s">
        <v>2649</v>
      </c>
      <c r="C31" s="187">
        <v>1003.5316</v>
      </c>
      <c r="D31" s="188">
        <v>6.0928000000000004</v>
      </c>
      <c r="E31" s="188">
        <v>6.0928000000000004</v>
      </c>
    </row>
    <row r="32" spans="2:5" s="166" customFormat="1" x14ac:dyDescent="0.25">
      <c r="B32" s="186" t="s">
        <v>2650</v>
      </c>
      <c r="C32" s="187">
        <v>1003.5316</v>
      </c>
      <c r="D32" s="188">
        <v>6.5037999999999991</v>
      </c>
      <c r="E32" s="188">
        <v>6.5037999999999991</v>
      </c>
    </row>
    <row r="33" spans="2:5" s="166" customFormat="1" x14ac:dyDescent="0.25">
      <c r="B33" s="186" t="s">
        <v>2651</v>
      </c>
      <c r="C33" s="187">
        <v>1003.5316</v>
      </c>
      <c r="D33" s="188">
        <v>6.4212000000000007</v>
      </c>
      <c r="E33" s="188">
        <v>6.4212000000000007</v>
      </c>
    </row>
    <row r="34" spans="2:5" s="166" customFormat="1" x14ac:dyDescent="0.25">
      <c r="B34" s="186" t="s">
        <v>2652</v>
      </c>
      <c r="C34" s="187">
        <v>1003.5316</v>
      </c>
      <c r="D34" s="188">
        <v>6.3027999999999995</v>
      </c>
      <c r="E34" s="188">
        <v>6.3027999999999995</v>
      </c>
    </row>
    <row r="35" spans="2:5" s="166" customFormat="1" x14ac:dyDescent="0.25">
      <c r="B35" s="186" t="s">
        <v>2653</v>
      </c>
      <c r="C35" s="187">
        <v>1003.5316</v>
      </c>
      <c r="D35" s="188">
        <v>7.0073999999999996</v>
      </c>
      <c r="E35" s="188">
        <v>7.0073999999999996</v>
      </c>
    </row>
    <row r="36" spans="2:5" x14ac:dyDescent="0.25">
      <c r="C36" s="189"/>
      <c r="D36" s="190"/>
      <c r="E36" s="190"/>
    </row>
    <row r="37" spans="2:5" x14ac:dyDescent="0.25">
      <c r="B37" s="206" t="s">
        <v>2655</v>
      </c>
      <c r="C37" s="206"/>
      <c r="D37" s="206"/>
      <c r="E37" s="206"/>
    </row>
    <row r="38" spans="2:5" s="165" customFormat="1" ht="45" x14ac:dyDescent="0.2">
      <c r="B38" s="181" t="s">
        <v>2642</v>
      </c>
      <c r="C38" s="182" t="s">
        <v>2643</v>
      </c>
      <c r="D38" s="183" t="s">
        <v>2644</v>
      </c>
      <c r="E38" s="183" t="s">
        <v>2645</v>
      </c>
    </row>
    <row r="39" spans="2:5" x14ac:dyDescent="0.25">
      <c r="B39" s="184">
        <v>45237</v>
      </c>
      <c r="C39" s="185">
        <v>1008.0658</v>
      </c>
      <c r="D39" s="185">
        <v>1.6194999999999999</v>
      </c>
      <c r="E39" s="185">
        <v>1.6194999999999999</v>
      </c>
    </row>
    <row r="40" spans="2:5" x14ac:dyDescent="0.25">
      <c r="B40" s="184">
        <v>45245</v>
      </c>
      <c r="C40" s="185">
        <v>1008.0658</v>
      </c>
      <c r="D40" s="185">
        <v>1.4218999999999999</v>
      </c>
      <c r="E40" s="185">
        <v>1.4218999999999999</v>
      </c>
    </row>
    <row r="41" spans="2:5" x14ac:dyDescent="0.25">
      <c r="B41" s="184">
        <v>45251</v>
      </c>
      <c r="C41" s="185">
        <v>1008.0658</v>
      </c>
      <c r="D41" s="185">
        <v>0.79279999999999995</v>
      </c>
      <c r="E41" s="185">
        <v>0.79279999999999995</v>
      </c>
    </row>
    <row r="42" spans="2:5" x14ac:dyDescent="0.25">
      <c r="B42" s="184">
        <v>45258</v>
      </c>
      <c r="C42" s="185">
        <v>1008.0658</v>
      </c>
      <c r="D42" s="185">
        <v>1.2838000000000001</v>
      </c>
      <c r="E42" s="185">
        <v>1.2838000000000001</v>
      </c>
    </row>
    <row r="43" spans="2:5" x14ac:dyDescent="0.25">
      <c r="B43" s="184">
        <v>45265</v>
      </c>
      <c r="C43" s="185">
        <v>1008.0658</v>
      </c>
      <c r="D43" s="185">
        <v>1.1795</v>
      </c>
      <c r="E43" s="185">
        <v>1.1795</v>
      </c>
    </row>
    <row r="44" spans="2:5" x14ac:dyDescent="0.25">
      <c r="B44" s="184">
        <v>45272</v>
      </c>
      <c r="C44" s="185">
        <v>1008.0658</v>
      </c>
      <c r="D44" s="185">
        <v>1.0065999999999999</v>
      </c>
      <c r="E44" s="185">
        <v>1.0065999999999999</v>
      </c>
    </row>
    <row r="45" spans="2:5" x14ac:dyDescent="0.25">
      <c r="B45" s="184">
        <v>45279</v>
      </c>
      <c r="C45" s="185">
        <v>1008.0658</v>
      </c>
      <c r="D45" s="185">
        <v>1.7190000000000001</v>
      </c>
      <c r="E45" s="185">
        <v>1.7190000000000001</v>
      </c>
    </row>
    <row r="46" spans="2:5" x14ac:dyDescent="0.25">
      <c r="B46" s="184">
        <v>45286</v>
      </c>
      <c r="C46" s="185">
        <v>1008.0658</v>
      </c>
      <c r="D46" s="185">
        <v>1.411</v>
      </c>
      <c r="E46" s="185">
        <v>1.411</v>
      </c>
    </row>
    <row r="47" spans="2:5" x14ac:dyDescent="0.25">
      <c r="B47" s="184">
        <v>45293</v>
      </c>
      <c r="C47" s="185">
        <v>1008.0658</v>
      </c>
      <c r="D47" s="185">
        <v>1.4054</v>
      </c>
      <c r="E47" s="185">
        <v>1.4054</v>
      </c>
    </row>
    <row r="48" spans="2:5" x14ac:dyDescent="0.25">
      <c r="B48" s="184">
        <v>45300</v>
      </c>
      <c r="C48" s="185">
        <v>1008.0658</v>
      </c>
      <c r="D48" s="185">
        <v>1.3609</v>
      </c>
      <c r="E48" s="185">
        <v>1.3609</v>
      </c>
    </row>
    <row r="49" spans="2:5" x14ac:dyDescent="0.25">
      <c r="B49" s="184">
        <v>45307</v>
      </c>
      <c r="C49" s="185">
        <v>1008.0658</v>
      </c>
      <c r="D49" s="185">
        <v>1.4373</v>
      </c>
      <c r="E49" s="185">
        <v>1.4373</v>
      </c>
    </row>
    <row r="50" spans="2:5" x14ac:dyDescent="0.25">
      <c r="B50" s="184">
        <v>45314</v>
      </c>
      <c r="C50" s="185">
        <v>1008.0658</v>
      </c>
      <c r="D50" s="185">
        <v>1.2028000000000001</v>
      </c>
      <c r="E50" s="185">
        <v>1.2028000000000001</v>
      </c>
    </row>
    <row r="51" spans="2:5" x14ac:dyDescent="0.25">
      <c r="B51" s="184">
        <v>45321</v>
      </c>
      <c r="C51" s="185">
        <v>1008.0658</v>
      </c>
      <c r="D51" s="185">
        <v>1.1408</v>
      </c>
      <c r="E51" s="185">
        <v>1.1408</v>
      </c>
    </row>
    <row r="52" spans="2:5" x14ac:dyDescent="0.25">
      <c r="B52" s="184">
        <v>45328</v>
      </c>
      <c r="C52" s="185">
        <v>1008.0658</v>
      </c>
      <c r="D52" s="185">
        <v>1.8084</v>
      </c>
      <c r="E52" s="185">
        <v>1.8084</v>
      </c>
    </row>
    <row r="53" spans="2:5" x14ac:dyDescent="0.25">
      <c r="B53" s="184">
        <v>45335</v>
      </c>
      <c r="C53" s="185">
        <v>1008.0658</v>
      </c>
      <c r="D53" s="185">
        <v>0.80169999999999997</v>
      </c>
      <c r="E53" s="185">
        <v>0.80169999999999997</v>
      </c>
    </row>
    <row r="54" spans="2:5" x14ac:dyDescent="0.25">
      <c r="B54" s="184">
        <v>45342</v>
      </c>
      <c r="C54" s="185">
        <v>1008.0658</v>
      </c>
      <c r="D54" s="185">
        <v>1.5448999999999999</v>
      </c>
      <c r="E54" s="185">
        <v>1.5448999999999999</v>
      </c>
    </row>
    <row r="55" spans="2:5" x14ac:dyDescent="0.25">
      <c r="B55" s="184">
        <v>45349</v>
      </c>
      <c r="C55" s="185">
        <v>1008.0658</v>
      </c>
      <c r="D55" s="185">
        <v>1.5668</v>
      </c>
      <c r="E55" s="185">
        <v>1.5668</v>
      </c>
    </row>
    <row r="56" spans="2:5" x14ac:dyDescent="0.25">
      <c r="B56" s="184">
        <v>45356</v>
      </c>
      <c r="C56" s="185">
        <v>1008.0658</v>
      </c>
      <c r="D56" s="185">
        <v>1.3631</v>
      </c>
      <c r="E56" s="185">
        <v>1.3631</v>
      </c>
    </row>
    <row r="57" spans="2:5" x14ac:dyDescent="0.25">
      <c r="B57" s="184">
        <v>45363</v>
      </c>
      <c r="C57" s="185">
        <v>1008.0658</v>
      </c>
      <c r="D57" s="185">
        <v>1.6748000000000001</v>
      </c>
      <c r="E57" s="185">
        <v>1.6748000000000001</v>
      </c>
    </row>
    <row r="58" spans="2:5" x14ac:dyDescent="0.25">
      <c r="B58" s="184">
        <v>45370</v>
      </c>
      <c r="C58" s="185">
        <v>1008.0658</v>
      </c>
      <c r="D58" s="185">
        <v>1.1767000000000001</v>
      </c>
      <c r="E58" s="185">
        <v>1.1767000000000001</v>
      </c>
    </row>
    <row r="59" spans="2:5" x14ac:dyDescent="0.25">
      <c r="B59" s="184">
        <v>45377</v>
      </c>
      <c r="C59" s="185">
        <v>1008.0658</v>
      </c>
      <c r="D59" s="185">
        <v>1.2464999999999999</v>
      </c>
      <c r="E59" s="185">
        <v>1.2464999999999999</v>
      </c>
    </row>
    <row r="60" spans="2:5" x14ac:dyDescent="0.25">
      <c r="B60" s="184">
        <v>45384</v>
      </c>
      <c r="C60" s="185">
        <v>1008.0658</v>
      </c>
      <c r="D60" s="185">
        <v>2.5424000000000002</v>
      </c>
      <c r="E60" s="185">
        <v>2.5424000000000002</v>
      </c>
    </row>
    <row r="61" spans="2:5" x14ac:dyDescent="0.25">
      <c r="B61" s="184">
        <v>45392</v>
      </c>
      <c r="C61" s="185">
        <v>1008.0658</v>
      </c>
      <c r="D61" s="185">
        <v>1.7955000000000001</v>
      </c>
      <c r="E61" s="185">
        <v>1.7955000000000001</v>
      </c>
    </row>
    <row r="62" spans="2:5" x14ac:dyDescent="0.25">
      <c r="B62" s="184">
        <v>45398</v>
      </c>
      <c r="C62" s="185">
        <v>1008.0658</v>
      </c>
      <c r="D62" s="185">
        <v>0.9788</v>
      </c>
      <c r="E62" s="185">
        <v>0.9788</v>
      </c>
    </row>
    <row r="63" spans="2:5" x14ac:dyDescent="0.25">
      <c r="B63" s="184">
        <v>45405</v>
      </c>
      <c r="C63" s="185">
        <v>1008.0658</v>
      </c>
      <c r="D63" s="185">
        <v>1.2162999999999999</v>
      </c>
      <c r="E63" s="185">
        <v>1.2162999999999999</v>
      </c>
    </row>
    <row r="64" spans="2:5" x14ac:dyDescent="0.25">
      <c r="B64" s="184">
        <v>45412</v>
      </c>
      <c r="C64" s="185">
        <v>1008.0658</v>
      </c>
      <c r="D64" s="185">
        <v>0.86729999999999996</v>
      </c>
      <c r="E64" s="185">
        <v>0.86729999999999996</v>
      </c>
    </row>
    <row r="65" spans="2:5" x14ac:dyDescent="0.25">
      <c r="B65" s="191"/>
      <c r="C65" s="192"/>
      <c r="D65" s="192"/>
      <c r="E65" s="192"/>
    </row>
    <row r="66" spans="2:5" x14ac:dyDescent="0.25">
      <c r="B66" s="191"/>
      <c r="C66" s="192"/>
      <c r="D66" s="192"/>
      <c r="E66" s="192"/>
    </row>
    <row r="67" spans="2:5" x14ac:dyDescent="0.25">
      <c r="B67" s="206" t="s">
        <v>2656</v>
      </c>
      <c r="C67" s="206"/>
      <c r="D67" s="206"/>
      <c r="E67" s="206"/>
    </row>
    <row r="68" spans="2:5" s="165" customFormat="1" ht="45" x14ac:dyDescent="0.2">
      <c r="B68" s="181" t="s">
        <v>2642</v>
      </c>
      <c r="C68" s="182" t="s">
        <v>2643</v>
      </c>
      <c r="D68" s="183" t="s">
        <v>2644</v>
      </c>
      <c r="E68" s="183" t="s">
        <v>2645</v>
      </c>
    </row>
    <row r="69" spans="2:5" x14ac:dyDescent="0.25">
      <c r="B69" s="184">
        <v>45237</v>
      </c>
      <c r="C69" s="185">
        <v>1008.0658</v>
      </c>
      <c r="D69" s="185">
        <v>1.6645000000000001</v>
      </c>
      <c r="E69" s="185">
        <v>1.6645000000000001</v>
      </c>
    </row>
    <row r="70" spans="2:5" x14ac:dyDescent="0.25">
      <c r="B70" s="184">
        <v>45245</v>
      </c>
      <c r="C70" s="185">
        <v>1008.0658</v>
      </c>
      <c r="D70" s="185">
        <v>1.4875</v>
      </c>
      <c r="E70" s="185">
        <v>1.4875</v>
      </c>
    </row>
    <row r="71" spans="2:5" x14ac:dyDescent="0.25">
      <c r="B71" s="184">
        <v>45251</v>
      </c>
      <c r="C71" s="185">
        <v>1008.0658</v>
      </c>
      <c r="D71" s="185">
        <v>0.84179999999999999</v>
      </c>
      <c r="E71" s="185">
        <v>0.84179999999999999</v>
      </c>
    </row>
    <row r="72" spans="2:5" x14ac:dyDescent="0.25">
      <c r="B72" s="184">
        <v>45258</v>
      </c>
      <c r="C72" s="185">
        <v>1008.0658</v>
      </c>
      <c r="D72" s="185">
        <v>1.3406</v>
      </c>
      <c r="E72" s="185">
        <v>1.3406</v>
      </c>
    </row>
    <row r="73" spans="2:5" x14ac:dyDescent="0.25">
      <c r="B73" s="184">
        <v>45265</v>
      </c>
      <c r="C73" s="185">
        <v>1008.0658</v>
      </c>
      <c r="D73" s="185">
        <v>1.2371000000000001</v>
      </c>
      <c r="E73" s="185">
        <v>1.2371000000000001</v>
      </c>
    </row>
    <row r="74" spans="2:5" x14ac:dyDescent="0.25">
      <c r="B74" s="184">
        <v>45272</v>
      </c>
      <c r="C74" s="185">
        <v>1008.0658</v>
      </c>
      <c r="D74" s="185">
        <v>1.0647</v>
      </c>
      <c r="E74" s="185">
        <v>1.0647</v>
      </c>
    </row>
    <row r="75" spans="2:5" x14ac:dyDescent="0.25">
      <c r="B75" s="184">
        <v>45279</v>
      </c>
      <c r="C75" s="185">
        <v>1008.0658</v>
      </c>
      <c r="D75" s="185">
        <v>1.7777000000000001</v>
      </c>
      <c r="E75" s="185">
        <v>1.7777000000000001</v>
      </c>
    </row>
    <row r="76" spans="2:5" x14ac:dyDescent="0.25">
      <c r="B76" s="184">
        <v>45286</v>
      </c>
      <c r="C76" s="185">
        <v>1008.0658</v>
      </c>
      <c r="D76" s="185">
        <v>1.4742999999999999</v>
      </c>
      <c r="E76" s="185">
        <v>1.4742999999999999</v>
      </c>
    </row>
    <row r="77" spans="2:5" x14ac:dyDescent="0.25">
      <c r="B77" s="184">
        <v>45293</v>
      </c>
      <c r="C77" s="185">
        <v>1008.0658</v>
      </c>
      <c r="D77" s="185">
        <v>1.4699</v>
      </c>
      <c r="E77" s="185">
        <v>1.4699</v>
      </c>
    </row>
    <row r="78" spans="2:5" x14ac:dyDescent="0.25">
      <c r="B78" s="184">
        <v>45300</v>
      </c>
      <c r="C78" s="185">
        <v>1008.0658</v>
      </c>
      <c r="D78" s="185">
        <v>1.4265000000000001</v>
      </c>
      <c r="E78" s="185">
        <v>1.4265000000000001</v>
      </c>
    </row>
    <row r="79" spans="2:5" x14ac:dyDescent="0.25">
      <c r="B79" s="184">
        <v>45307</v>
      </c>
      <c r="C79" s="185">
        <v>1008.0658</v>
      </c>
      <c r="D79" s="185">
        <v>1.5003</v>
      </c>
      <c r="E79" s="185">
        <v>1.5003</v>
      </c>
    </row>
    <row r="80" spans="2:5" x14ac:dyDescent="0.25">
      <c r="B80" s="184">
        <v>45314</v>
      </c>
      <c r="C80" s="185">
        <v>1008.0658</v>
      </c>
      <c r="D80" s="185">
        <v>1.2652000000000001</v>
      </c>
      <c r="E80" s="185">
        <v>1.2652000000000001</v>
      </c>
    </row>
    <row r="81" spans="2:5" x14ac:dyDescent="0.25">
      <c r="B81" s="184">
        <v>45321</v>
      </c>
      <c r="C81" s="185">
        <v>1008.0658</v>
      </c>
      <c r="D81" s="185">
        <v>1.2031000000000001</v>
      </c>
      <c r="E81" s="185">
        <v>1.2031000000000001</v>
      </c>
    </row>
    <row r="82" spans="2:5" x14ac:dyDescent="0.25">
      <c r="B82" s="184">
        <v>45328</v>
      </c>
      <c r="C82" s="185">
        <v>1008.0658</v>
      </c>
      <c r="D82" s="185">
        <v>1.8732</v>
      </c>
      <c r="E82" s="185">
        <v>1.8732</v>
      </c>
    </row>
    <row r="83" spans="2:5" x14ac:dyDescent="0.25">
      <c r="B83" s="184">
        <v>45335</v>
      </c>
      <c r="C83" s="185">
        <v>1008.0658</v>
      </c>
      <c r="D83" s="185">
        <v>0.86739999999999995</v>
      </c>
      <c r="E83" s="185">
        <v>0.86739999999999995</v>
      </c>
    </row>
    <row r="84" spans="2:5" x14ac:dyDescent="0.25">
      <c r="B84" s="184">
        <v>45342</v>
      </c>
      <c r="C84" s="185">
        <v>1008.0658</v>
      </c>
      <c r="D84" s="185">
        <v>1.8452999999999999</v>
      </c>
      <c r="E84" s="185">
        <v>1.8452999999999999</v>
      </c>
    </row>
    <row r="85" spans="2:5" x14ac:dyDescent="0.25">
      <c r="B85" s="184">
        <v>45349</v>
      </c>
      <c r="C85" s="185">
        <v>1008.0658</v>
      </c>
      <c r="D85" s="185">
        <v>1.6322000000000001</v>
      </c>
      <c r="E85" s="185">
        <v>1.6322000000000001</v>
      </c>
    </row>
    <row r="86" spans="2:5" x14ac:dyDescent="0.25">
      <c r="B86" s="184">
        <v>45356</v>
      </c>
      <c r="C86" s="185">
        <v>1008.0658</v>
      </c>
      <c r="D86" s="185">
        <v>1.4291</v>
      </c>
      <c r="E86" s="185">
        <v>1.4291</v>
      </c>
    </row>
    <row r="87" spans="2:5" x14ac:dyDescent="0.25">
      <c r="B87" s="184">
        <v>45363</v>
      </c>
      <c r="C87" s="185">
        <v>1008.0658</v>
      </c>
      <c r="D87" s="185">
        <v>1.7392000000000001</v>
      </c>
      <c r="E87" s="185">
        <v>1.7392000000000001</v>
      </c>
    </row>
    <row r="88" spans="2:5" x14ac:dyDescent="0.25">
      <c r="B88" s="184">
        <v>45370</v>
      </c>
      <c r="C88" s="185">
        <v>1008.0658</v>
      </c>
      <c r="D88" s="185">
        <v>1.2419</v>
      </c>
      <c r="E88" s="185">
        <v>1.2419</v>
      </c>
    </row>
    <row r="89" spans="2:5" x14ac:dyDescent="0.25">
      <c r="B89" s="184">
        <v>45377</v>
      </c>
      <c r="C89" s="185">
        <v>1008.0658</v>
      </c>
      <c r="D89" s="185">
        <v>1.3117000000000001</v>
      </c>
      <c r="E89" s="185">
        <v>1.3117000000000001</v>
      </c>
    </row>
    <row r="90" spans="2:5" x14ac:dyDescent="0.25">
      <c r="B90" s="184">
        <v>45384</v>
      </c>
      <c r="C90" s="185">
        <v>1008.0658</v>
      </c>
      <c r="D90" s="185">
        <v>3.1084999999999998</v>
      </c>
      <c r="E90" s="185">
        <v>3.1084999999999998</v>
      </c>
    </row>
    <row r="91" spans="2:5" x14ac:dyDescent="0.25">
      <c r="B91" s="184">
        <v>45392</v>
      </c>
      <c r="C91" s="185">
        <v>1008.0658</v>
      </c>
      <c r="D91" s="185">
        <v>1.8703000000000001</v>
      </c>
      <c r="E91" s="185">
        <v>1.8703000000000001</v>
      </c>
    </row>
    <row r="92" spans="2:5" x14ac:dyDescent="0.25">
      <c r="B92" s="184">
        <v>45398</v>
      </c>
      <c r="C92" s="185">
        <v>1008.0658</v>
      </c>
      <c r="D92" s="185">
        <v>1.0347999999999999</v>
      </c>
      <c r="E92" s="185">
        <v>1.0347999999999999</v>
      </c>
    </row>
    <row r="93" spans="2:5" x14ac:dyDescent="0.25">
      <c r="B93" s="184">
        <v>45405</v>
      </c>
      <c r="C93" s="185">
        <v>1008.0658</v>
      </c>
      <c r="D93" s="185">
        <v>1.2817000000000001</v>
      </c>
      <c r="E93" s="185">
        <v>1.2817000000000001</v>
      </c>
    </row>
    <row r="94" spans="2:5" x14ac:dyDescent="0.25">
      <c r="B94" s="184">
        <v>45412</v>
      </c>
      <c r="C94" s="185">
        <v>1008.0658</v>
      </c>
      <c r="D94" s="185">
        <v>0.93230000000000002</v>
      </c>
      <c r="E94" s="185">
        <v>0.93230000000000002</v>
      </c>
    </row>
    <row r="95" spans="2:5" x14ac:dyDescent="0.25">
      <c r="B95" s="191"/>
      <c r="C95" s="192"/>
      <c r="D95" s="192"/>
      <c r="E95" s="192"/>
    </row>
    <row r="96" spans="2:5" x14ac:dyDescent="0.25">
      <c r="B96" s="191"/>
      <c r="C96" s="192"/>
      <c r="D96" s="192"/>
      <c r="E96" s="192"/>
    </row>
    <row r="97" spans="2:5" x14ac:dyDescent="0.25">
      <c r="B97" s="206" t="s">
        <v>2657</v>
      </c>
      <c r="C97" s="206"/>
      <c r="D97" s="206"/>
      <c r="E97" s="206"/>
    </row>
    <row r="98" spans="2:5" s="165" customFormat="1" ht="45" x14ac:dyDescent="0.2">
      <c r="B98" s="181" t="s">
        <v>2642</v>
      </c>
      <c r="C98" s="182" t="s">
        <v>2643</v>
      </c>
      <c r="D98" s="183" t="s">
        <v>2644</v>
      </c>
      <c r="E98" s="183" t="s">
        <v>2645</v>
      </c>
    </row>
    <row r="99" spans="2:5" x14ac:dyDescent="0.25">
      <c r="B99" s="184">
        <v>45231</v>
      </c>
      <c r="C99" s="185">
        <v>15.4552</v>
      </c>
      <c r="D99" s="185">
        <v>5.1999999999999998E-2</v>
      </c>
      <c r="E99" s="185">
        <v>5.1999999999999998E-2</v>
      </c>
    </row>
    <row r="100" spans="2:5" x14ac:dyDescent="0.25">
      <c r="B100" s="184">
        <v>45266</v>
      </c>
      <c r="C100" s="185">
        <v>15.987500000000001</v>
      </c>
      <c r="D100" s="185">
        <v>5.2999999999999999E-2</v>
      </c>
      <c r="E100" s="185">
        <v>5.2999999999999999E-2</v>
      </c>
    </row>
    <row r="101" spans="2:5" x14ac:dyDescent="0.25">
      <c r="B101" s="184">
        <v>45294</v>
      </c>
      <c r="C101" s="185">
        <v>16.194700000000001</v>
      </c>
      <c r="D101" s="185">
        <v>5.3999999999999999E-2</v>
      </c>
      <c r="E101" s="185">
        <v>5.3999999999999999E-2</v>
      </c>
    </row>
    <row r="102" spans="2:5" x14ac:dyDescent="0.25">
      <c r="B102" s="184">
        <v>45329</v>
      </c>
      <c r="C102" s="185">
        <v>16.397099999999998</v>
      </c>
      <c r="D102" s="185">
        <v>5.3999999999999999E-2</v>
      </c>
      <c r="E102" s="185">
        <v>5.3999999999999999E-2</v>
      </c>
    </row>
    <row r="103" spans="2:5" x14ac:dyDescent="0.25">
      <c r="B103" s="184">
        <v>45357</v>
      </c>
      <c r="C103" s="185">
        <v>16.5688</v>
      </c>
      <c r="D103" s="185">
        <v>5.5E-2</v>
      </c>
      <c r="E103" s="185">
        <v>5.5E-2</v>
      </c>
    </row>
    <row r="104" spans="2:5" x14ac:dyDescent="0.25">
      <c r="B104" s="184">
        <v>45385</v>
      </c>
      <c r="C104" s="185">
        <v>16.6069</v>
      </c>
      <c r="D104" s="185">
        <v>5.5E-2</v>
      </c>
      <c r="E104" s="185">
        <v>5.5E-2</v>
      </c>
    </row>
    <row r="105" spans="2:5" x14ac:dyDescent="0.25">
      <c r="B105" s="191"/>
      <c r="C105" s="192"/>
      <c r="D105" s="192"/>
      <c r="E105" s="192"/>
    </row>
    <row r="106" spans="2:5" x14ac:dyDescent="0.25">
      <c r="B106" s="206" t="s">
        <v>2658</v>
      </c>
      <c r="C106" s="206"/>
      <c r="D106" s="206"/>
      <c r="E106" s="206"/>
    </row>
    <row r="107" spans="2:5" s="165" customFormat="1" ht="45" x14ac:dyDescent="0.2">
      <c r="B107" s="181" t="s">
        <v>2642</v>
      </c>
      <c r="C107" s="182" t="s">
        <v>2643</v>
      </c>
      <c r="D107" s="183" t="s">
        <v>2644</v>
      </c>
      <c r="E107" s="183" t="s">
        <v>2645</v>
      </c>
    </row>
    <row r="108" spans="2:5" x14ac:dyDescent="0.25">
      <c r="B108" s="184">
        <v>45231</v>
      </c>
      <c r="C108" s="185">
        <v>18.4878</v>
      </c>
      <c r="D108" s="185">
        <v>5.1999999999999998E-2</v>
      </c>
      <c r="E108" s="185">
        <v>5.1999999999999998E-2</v>
      </c>
    </row>
    <row r="109" spans="2:5" x14ac:dyDescent="0.25">
      <c r="B109" s="184">
        <v>45266</v>
      </c>
      <c r="C109" s="185">
        <v>19.1479</v>
      </c>
      <c r="D109" s="185">
        <v>5.2999999999999999E-2</v>
      </c>
      <c r="E109" s="185">
        <v>5.2999999999999999E-2</v>
      </c>
    </row>
    <row r="110" spans="2:5" x14ac:dyDescent="0.25">
      <c r="B110" s="184">
        <v>45294</v>
      </c>
      <c r="C110" s="185">
        <v>19.417100000000001</v>
      </c>
      <c r="D110" s="185">
        <v>5.3999999999999999E-2</v>
      </c>
      <c r="E110" s="185">
        <v>5.3999999999999999E-2</v>
      </c>
    </row>
    <row r="111" spans="2:5" x14ac:dyDescent="0.25">
      <c r="B111" s="184">
        <v>45329</v>
      </c>
      <c r="C111" s="185">
        <v>19.684100000000001</v>
      </c>
      <c r="D111" s="185">
        <v>5.3999999999999999E-2</v>
      </c>
      <c r="E111" s="185">
        <v>5.3999999999999999E-2</v>
      </c>
    </row>
    <row r="112" spans="2:5" x14ac:dyDescent="0.25">
      <c r="B112" s="184">
        <v>45357</v>
      </c>
      <c r="C112" s="185">
        <v>19.911799999999999</v>
      </c>
      <c r="D112" s="185">
        <v>5.5E-2</v>
      </c>
      <c r="E112" s="185">
        <v>5.5E-2</v>
      </c>
    </row>
    <row r="113" spans="2:5" x14ac:dyDescent="0.25">
      <c r="B113" s="184">
        <v>45385</v>
      </c>
      <c r="C113" s="185">
        <v>19.979600000000001</v>
      </c>
      <c r="D113" s="185">
        <v>5.5E-2</v>
      </c>
      <c r="E113" s="185">
        <v>5.5E-2</v>
      </c>
    </row>
    <row r="115" spans="2:5" x14ac:dyDescent="0.25">
      <c r="B115" s="206" t="s">
        <v>2659</v>
      </c>
      <c r="C115" s="206"/>
      <c r="D115" s="206"/>
      <c r="E115" s="206"/>
    </row>
    <row r="116" spans="2:5" s="165" customFormat="1" ht="45" x14ac:dyDescent="0.2">
      <c r="B116" s="181" t="s">
        <v>2642</v>
      </c>
      <c r="C116" s="182" t="s">
        <v>2643</v>
      </c>
      <c r="D116" s="183" t="s">
        <v>2644</v>
      </c>
      <c r="E116" s="183" t="s">
        <v>2645</v>
      </c>
    </row>
    <row r="117" spans="2:5" s="166" customFormat="1" x14ac:dyDescent="0.25">
      <c r="B117" s="186" t="s">
        <v>2648</v>
      </c>
      <c r="C117" s="193">
        <v>1114.52</v>
      </c>
      <c r="D117" s="185">
        <v>6.4190000000000005</v>
      </c>
      <c r="E117" s="185">
        <v>6.4190000000000005</v>
      </c>
    </row>
    <row r="118" spans="2:5" s="166" customFormat="1" x14ac:dyDescent="0.25">
      <c r="B118" s="186" t="s">
        <v>2649</v>
      </c>
      <c r="C118" s="193">
        <v>1114.52</v>
      </c>
      <c r="D118" s="185">
        <v>6.5227000000000013</v>
      </c>
      <c r="E118" s="185">
        <v>6.5227000000000013</v>
      </c>
    </row>
    <row r="119" spans="2:5" s="166" customFormat="1" x14ac:dyDescent="0.25">
      <c r="B119" s="186" t="s">
        <v>2650</v>
      </c>
      <c r="C119" s="193">
        <v>1114.52</v>
      </c>
      <c r="D119" s="185">
        <v>7.1599000000000013</v>
      </c>
      <c r="E119" s="185">
        <v>7.1599000000000013</v>
      </c>
    </row>
    <row r="120" spans="2:5" s="166" customFormat="1" x14ac:dyDescent="0.25">
      <c r="B120" s="186" t="s">
        <v>2651</v>
      </c>
      <c r="C120" s="193">
        <v>1114.52</v>
      </c>
      <c r="D120" s="185">
        <v>7.0142999999999978</v>
      </c>
      <c r="E120" s="185">
        <v>7.0142999999999978</v>
      </c>
    </row>
    <row r="121" spans="2:5" s="166" customFormat="1" x14ac:dyDescent="0.25">
      <c r="B121" s="186" t="s">
        <v>2652</v>
      </c>
      <c r="C121" s="193">
        <v>1114.52</v>
      </c>
      <c r="D121" s="185">
        <v>7.9486000000000008</v>
      </c>
      <c r="E121" s="185">
        <v>7.9486000000000008</v>
      </c>
    </row>
    <row r="122" spans="2:5" s="166" customFormat="1" x14ac:dyDescent="0.25">
      <c r="B122" s="186" t="s">
        <v>2653</v>
      </c>
      <c r="C122" s="193">
        <v>1114.52</v>
      </c>
      <c r="D122" s="185">
        <v>7.3990999999999989</v>
      </c>
      <c r="E122" s="185">
        <v>7.3990999999999989</v>
      </c>
    </row>
    <row r="123" spans="2:5" s="166" customFormat="1" x14ac:dyDescent="0.25">
      <c r="B123" s="194"/>
      <c r="C123" s="195"/>
      <c r="D123" s="192"/>
      <c r="E123" s="192"/>
    </row>
    <row r="125" spans="2:5" x14ac:dyDescent="0.25">
      <c r="B125" s="206" t="s">
        <v>2660</v>
      </c>
      <c r="C125" s="206"/>
      <c r="D125" s="206"/>
      <c r="E125" s="206"/>
    </row>
    <row r="126" spans="2:5" s="165" customFormat="1" ht="45" x14ac:dyDescent="0.2">
      <c r="B126" s="181" t="s">
        <v>2642</v>
      </c>
      <c r="C126" s="182" t="s">
        <v>2643</v>
      </c>
      <c r="D126" s="183" t="s">
        <v>2644</v>
      </c>
      <c r="E126" s="183" t="s">
        <v>2645</v>
      </c>
    </row>
    <row r="127" spans="2:5" x14ac:dyDescent="0.25">
      <c r="B127" s="186" t="s">
        <v>2648</v>
      </c>
      <c r="C127" s="193">
        <v>1114.52</v>
      </c>
      <c r="D127" s="185">
        <v>6.6415999999999986</v>
      </c>
      <c r="E127" s="185">
        <v>6.6415999999999986</v>
      </c>
    </row>
    <row r="128" spans="2:5" x14ac:dyDescent="0.25">
      <c r="B128" s="186" t="s">
        <v>2649</v>
      </c>
      <c r="C128" s="193">
        <v>1114.52</v>
      </c>
      <c r="D128" s="185">
        <v>6.6307</v>
      </c>
      <c r="E128" s="185">
        <v>6.6307</v>
      </c>
    </row>
    <row r="129" spans="2:5" x14ac:dyDescent="0.25">
      <c r="B129" s="186" t="s">
        <v>2650</v>
      </c>
      <c r="C129" s="193">
        <v>1114.52</v>
      </c>
      <c r="D129" s="185">
        <v>7.3777999999999988</v>
      </c>
      <c r="E129" s="185">
        <v>7.3777999999999988</v>
      </c>
    </row>
    <row r="130" spans="2:5" x14ac:dyDescent="0.25">
      <c r="B130" s="186" t="s">
        <v>2651</v>
      </c>
      <c r="C130" s="193">
        <v>1114.52</v>
      </c>
      <c r="D130" s="185">
        <v>7.2866999999999997</v>
      </c>
      <c r="E130" s="185">
        <v>7.2866999999999997</v>
      </c>
    </row>
    <row r="131" spans="2:5" x14ac:dyDescent="0.25">
      <c r="B131" s="186" t="s">
        <v>2652</v>
      </c>
      <c r="C131" s="193">
        <v>1114.52</v>
      </c>
      <c r="D131" s="185">
        <v>8.1722999999999999</v>
      </c>
      <c r="E131" s="185">
        <v>8.1722999999999999</v>
      </c>
    </row>
    <row r="132" spans="2:5" x14ac:dyDescent="0.25">
      <c r="B132" s="186" t="s">
        <v>2653</v>
      </c>
      <c r="C132" s="193">
        <v>1114.52</v>
      </c>
      <c r="D132" s="185">
        <v>7.5019</v>
      </c>
      <c r="E132" s="185">
        <v>7.5019</v>
      </c>
    </row>
    <row r="133" spans="2:5" x14ac:dyDescent="0.25">
      <c r="B133" s="196"/>
      <c r="C133" s="189"/>
    </row>
    <row r="134" spans="2:5" x14ac:dyDescent="0.25">
      <c r="B134" s="206" t="s">
        <v>2661</v>
      </c>
      <c r="C134" s="206"/>
      <c r="D134" s="206"/>
      <c r="E134" s="206"/>
    </row>
    <row r="135" spans="2:5" s="165" customFormat="1" ht="45" x14ac:dyDescent="0.2">
      <c r="B135" s="181" t="s">
        <v>2642</v>
      </c>
      <c r="C135" s="182" t="s">
        <v>2643</v>
      </c>
      <c r="D135" s="183" t="s">
        <v>2644</v>
      </c>
      <c r="E135" s="183" t="s">
        <v>2645</v>
      </c>
    </row>
    <row r="136" spans="2:5" x14ac:dyDescent="0.25">
      <c r="B136" s="186" t="s">
        <v>2648</v>
      </c>
      <c r="C136" s="193">
        <v>1001.5157</v>
      </c>
      <c r="D136" s="185">
        <v>5.6545999999999994</v>
      </c>
      <c r="E136" s="185">
        <v>5.6545999999999994</v>
      </c>
    </row>
    <row r="137" spans="2:5" x14ac:dyDescent="0.25">
      <c r="B137" s="186" t="s">
        <v>2649</v>
      </c>
      <c r="C137" s="193">
        <v>1001.5157</v>
      </c>
      <c r="D137" s="185">
        <v>6.1207999999999982</v>
      </c>
      <c r="E137" s="185">
        <v>6.1207999999999982</v>
      </c>
    </row>
    <row r="138" spans="2:5" x14ac:dyDescent="0.25">
      <c r="B138" s="186" t="s">
        <v>2650</v>
      </c>
      <c r="C138" s="193">
        <v>1001.5157</v>
      </c>
      <c r="D138" s="185">
        <v>5.9978000000000007</v>
      </c>
      <c r="E138" s="185">
        <v>5.9978000000000007</v>
      </c>
    </row>
    <row r="139" spans="2:5" x14ac:dyDescent="0.25">
      <c r="B139" s="186" t="s">
        <v>2651</v>
      </c>
      <c r="C139" s="193">
        <v>1001.5157</v>
      </c>
      <c r="D139" s="185">
        <v>5.8202000000000016</v>
      </c>
      <c r="E139" s="185">
        <v>5.8202000000000016</v>
      </c>
    </row>
    <row r="140" spans="2:5" x14ac:dyDescent="0.25">
      <c r="B140" s="186" t="s">
        <v>2652</v>
      </c>
      <c r="C140" s="193">
        <v>1001.5157</v>
      </c>
      <c r="D140" s="185">
        <v>6.3776999999999981</v>
      </c>
      <c r="E140" s="185">
        <v>6.3776999999999981</v>
      </c>
    </row>
    <row r="141" spans="2:5" x14ac:dyDescent="0.25">
      <c r="B141" s="186" t="s">
        <v>2653</v>
      </c>
      <c r="C141" s="193">
        <v>1001.5157</v>
      </c>
      <c r="D141" s="185">
        <v>6.1044999999999998</v>
      </c>
      <c r="E141" s="185">
        <v>6.1044999999999998</v>
      </c>
    </row>
    <row r="142" spans="2:5" x14ac:dyDescent="0.25">
      <c r="B142" s="168"/>
      <c r="C142" s="190"/>
      <c r="D142" s="190"/>
      <c r="E142" s="190"/>
    </row>
    <row r="143" spans="2:5" x14ac:dyDescent="0.25">
      <c r="B143" s="206" t="s">
        <v>2662</v>
      </c>
      <c r="C143" s="206"/>
      <c r="D143" s="206"/>
      <c r="E143" s="206"/>
    </row>
    <row r="144" spans="2:5" s="165" customFormat="1" ht="45" x14ac:dyDescent="0.2">
      <c r="B144" s="181" t="s">
        <v>2642</v>
      </c>
      <c r="C144" s="182" t="s">
        <v>2643</v>
      </c>
      <c r="D144" s="183" t="s">
        <v>2644</v>
      </c>
      <c r="E144" s="183" t="s">
        <v>2645</v>
      </c>
    </row>
    <row r="145" spans="2:5" x14ac:dyDescent="0.25">
      <c r="B145" s="186" t="s">
        <v>2648</v>
      </c>
      <c r="C145" s="193">
        <v>1001.5187</v>
      </c>
      <c r="D145" s="185">
        <v>5.7504000000000008</v>
      </c>
      <c r="E145" s="185">
        <v>5.7504000000000008</v>
      </c>
    </row>
    <row r="146" spans="2:5" x14ac:dyDescent="0.25">
      <c r="B146" s="186" t="s">
        <v>2649</v>
      </c>
      <c r="C146" s="193">
        <v>1001.5187</v>
      </c>
      <c r="D146" s="185">
        <v>6.2527000000000017</v>
      </c>
      <c r="E146" s="185">
        <v>6.2527000000000017</v>
      </c>
    </row>
    <row r="147" spans="2:5" x14ac:dyDescent="0.25">
      <c r="B147" s="186" t="s">
        <v>2650</v>
      </c>
      <c r="C147" s="193">
        <v>1001.5187</v>
      </c>
      <c r="D147" s="185">
        <v>6.1037999999999988</v>
      </c>
      <c r="E147" s="185">
        <v>6.1037999999999988</v>
      </c>
    </row>
    <row r="148" spans="2:5" x14ac:dyDescent="0.25">
      <c r="B148" s="186" t="s">
        <v>2651</v>
      </c>
      <c r="C148" s="193">
        <v>1001.5187</v>
      </c>
      <c r="D148" s="185">
        <v>5.9134999999999991</v>
      </c>
      <c r="E148" s="185">
        <v>5.9134999999999991</v>
      </c>
    </row>
    <row r="149" spans="2:5" x14ac:dyDescent="0.25">
      <c r="B149" s="186" t="s">
        <v>2652</v>
      </c>
      <c r="C149" s="193">
        <v>1001.5187</v>
      </c>
      <c r="D149" s="185">
        <v>6.4772000000000016</v>
      </c>
      <c r="E149" s="185">
        <v>6.4772000000000016</v>
      </c>
    </row>
    <row r="150" spans="2:5" x14ac:dyDescent="0.25">
      <c r="B150" s="186" t="s">
        <v>2653</v>
      </c>
      <c r="C150" s="193">
        <v>1001.5187</v>
      </c>
      <c r="D150" s="185">
        <v>6.2008000000000001</v>
      </c>
      <c r="E150" s="185">
        <v>6.2008000000000001</v>
      </c>
    </row>
    <row r="151" spans="2:5" x14ac:dyDescent="0.25">
      <c r="B151" s="197"/>
      <c r="C151" s="190"/>
      <c r="D151" s="190"/>
      <c r="E151" s="190"/>
    </row>
    <row r="152" spans="2:5" x14ac:dyDescent="0.25">
      <c r="B152" s="206" t="s">
        <v>2663</v>
      </c>
      <c r="C152" s="206"/>
      <c r="D152" s="206"/>
      <c r="E152" s="206"/>
    </row>
    <row r="153" spans="2:5" s="165" customFormat="1" ht="45" x14ac:dyDescent="0.2">
      <c r="B153" s="181" t="s">
        <v>2642</v>
      </c>
      <c r="C153" s="182" t="s">
        <v>2643</v>
      </c>
      <c r="D153" s="183" t="s">
        <v>2644</v>
      </c>
      <c r="E153" s="183" t="s">
        <v>2645</v>
      </c>
    </row>
    <row r="154" spans="2:5" ht="15" customHeight="1" x14ac:dyDescent="0.25">
      <c r="B154" s="198">
        <v>45231</v>
      </c>
      <c r="C154" s="193">
        <v>1000</v>
      </c>
      <c r="D154" s="185">
        <v>0.18</v>
      </c>
      <c r="E154" s="185">
        <v>0.18</v>
      </c>
    </row>
    <row r="155" spans="2:5" ht="15" customHeight="1" x14ac:dyDescent="0.25">
      <c r="B155" s="198">
        <v>45232</v>
      </c>
      <c r="C155" s="193">
        <v>1000.0001</v>
      </c>
      <c r="D155" s="185">
        <v>0.1789</v>
      </c>
      <c r="E155" s="185">
        <v>0.1789</v>
      </c>
    </row>
    <row r="156" spans="2:5" ht="15" customHeight="1" x14ac:dyDescent="0.25">
      <c r="B156" s="198">
        <v>45233</v>
      </c>
      <c r="C156" s="193">
        <v>1000</v>
      </c>
      <c r="D156" s="185">
        <v>0.17180000000000001</v>
      </c>
      <c r="E156" s="185">
        <v>0.17180000000000001</v>
      </c>
    </row>
    <row r="157" spans="2:5" ht="15" customHeight="1" x14ac:dyDescent="0.25">
      <c r="B157" s="198">
        <v>45234</v>
      </c>
      <c r="C157" s="193">
        <v>1000</v>
      </c>
      <c r="D157" s="185">
        <v>0.18260000000000001</v>
      </c>
      <c r="E157" s="185">
        <v>0.18260000000000001</v>
      </c>
    </row>
    <row r="158" spans="2:5" ht="15" customHeight="1" x14ac:dyDescent="0.25">
      <c r="B158" s="198">
        <v>45235</v>
      </c>
      <c r="C158" s="193">
        <v>1000</v>
      </c>
      <c r="D158" s="185">
        <v>0.18260000000000001</v>
      </c>
      <c r="E158" s="185">
        <v>0.18260000000000001</v>
      </c>
    </row>
    <row r="159" spans="2:5" ht="15" customHeight="1" x14ac:dyDescent="0.25">
      <c r="B159" s="198">
        <v>45236</v>
      </c>
      <c r="C159" s="193">
        <v>1000</v>
      </c>
      <c r="D159" s="185">
        <v>0.17949999999999999</v>
      </c>
      <c r="E159" s="185">
        <v>0.17949999999999999</v>
      </c>
    </row>
    <row r="160" spans="2:5" ht="15" customHeight="1" x14ac:dyDescent="0.25">
      <c r="B160" s="198">
        <v>45237</v>
      </c>
      <c r="C160" s="193">
        <v>1000</v>
      </c>
      <c r="D160" s="185">
        <v>0.17960000000000001</v>
      </c>
      <c r="E160" s="185">
        <v>0.17960000000000001</v>
      </c>
    </row>
    <row r="161" spans="2:5" ht="15" customHeight="1" x14ac:dyDescent="0.25">
      <c r="B161" s="198">
        <v>45238</v>
      </c>
      <c r="C161" s="193">
        <v>1000</v>
      </c>
      <c r="D161" s="185">
        <v>0.17979999999999999</v>
      </c>
      <c r="E161" s="185">
        <v>0.17979999999999999</v>
      </c>
    </row>
    <row r="162" spans="2:5" ht="15" customHeight="1" x14ac:dyDescent="0.25">
      <c r="B162" s="198">
        <v>45239</v>
      </c>
      <c r="C162" s="193">
        <v>1000</v>
      </c>
      <c r="D162" s="185">
        <v>0.17949999999999999</v>
      </c>
      <c r="E162" s="185">
        <v>0.17949999999999999</v>
      </c>
    </row>
    <row r="163" spans="2:5" ht="15" customHeight="1" x14ac:dyDescent="0.25">
      <c r="B163" s="198">
        <v>45240</v>
      </c>
      <c r="C163" s="193">
        <v>1000</v>
      </c>
      <c r="D163" s="185">
        <v>0.1812</v>
      </c>
      <c r="E163" s="185">
        <v>0.1812</v>
      </c>
    </row>
    <row r="164" spans="2:5" ht="15" customHeight="1" x14ac:dyDescent="0.25">
      <c r="B164" s="198">
        <v>45241</v>
      </c>
      <c r="C164" s="193">
        <v>1000</v>
      </c>
      <c r="D164" s="185">
        <v>0.18210000000000001</v>
      </c>
      <c r="E164" s="185">
        <v>0.18210000000000001</v>
      </c>
    </row>
    <row r="165" spans="2:5" ht="15" customHeight="1" x14ac:dyDescent="0.25">
      <c r="B165" s="198">
        <v>45242</v>
      </c>
      <c r="C165" s="193">
        <v>1000</v>
      </c>
      <c r="D165" s="185">
        <v>0.18210000000000001</v>
      </c>
      <c r="E165" s="185">
        <v>0.18210000000000001</v>
      </c>
    </row>
    <row r="166" spans="2:5" ht="15" customHeight="1" x14ac:dyDescent="0.25">
      <c r="B166" s="198">
        <v>45243</v>
      </c>
      <c r="C166" s="193">
        <v>1000</v>
      </c>
      <c r="D166" s="185">
        <v>0.1807</v>
      </c>
      <c r="E166" s="185">
        <v>0.1807</v>
      </c>
    </row>
    <row r="167" spans="2:5" ht="15" customHeight="1" x14ac:dyDescent="0.25">
      <c r="B167" s="198">
        <v>45244</v>
      </c>
      <c r="C167" s="193">
        <v>1000</v>
      </c>
      <c r="D167" s="185">
        <v>0.18079999999999999</v>
      </c>
      <c r="E167" s="185">
        <v>0.18079999999999999</v>
      </c>
    </row>
    <row r="168" spans="2:5" ht="15" customHeight="1" x14ac:dyDescent="0.25">
      <c r="B168" s="198">
        <v>45245</v>
      </c>
      <c r="C168" s="193">
        <v>1000</v>
      </c>
      <c r="D168" s="185">
        <v>0.1804</v>
      </c>
      <c r="E168" s="185">
        <v>0.1804</v>
      </c>
    </row>
    <row r="169" spans="2:5" ht="15" customHeight="1" x14ac:dyDescent="0.25">
      <c r="B169" s="198">
        <v>45246</v>
      </c>
      <c r="C169" s="193">
        <v>1000</v>
      </c>
      <c r="D169" s="185">
        <v>0.18079999999999999</v>
      </c>
      <c r="E169" s="185">
        <v>0.18079999999999999</v>
      </c>
    </row>
    <row r="170" spans="2:5" ht="15" customHeight="1" x14ac:dyDescent="0.25">
      <c r="B170" s="198">
        <v>45247</v>
      </c>
      <c r="C170" s="193">
        <v>1000</v>
      </c>
      <c r="D170" s="185">
        <v>0.18060000000000001</v>
      </c>
      <c r="E170" s="185">
        <v>0.18060000000000001</v>
      </c>
    </row>
    <row r="171" spans="2:5" ht="15" customHeight="1" x14ac:dyDescent="0.25">
      <c r="B171" s="198">
        <v>45248</v>
      </c>
      <c r="C171" s="193">
        <v>1000</v>
      </c>
      <c r="D171" s="185">
        <v>0.18160000000000001</v>
      </c>
      <c r="E171" s="185">
        <v>0.18160000000000001</v>
      </c>
    </row>
    <row r="172" spans="2:5" ht="15" customHeight="1" x14ac:dyDescent="0.25">
      <c r="B172" s="198">
        <v>45249</v>
      </c>
      <c r="C172" s="193">
        <v>1000</v>
      </c>
      <c r="D172" s="185">
        <v>0.18149999999999999</v>
      </c>
      <c r="E172" s="185">
        <v>0.18149999999999999</v>
      </c>
    </row>
    <row r="173" spans="2:5" ht="15" customHeight="1" x14ac:dyDescent="0.25">
      <c r="B173" s="198">
        <v>45250</v>
      </c>
      <c r="C173" s="193">
        <v>1000</v>
      </c>
      <c r="D173" s="185">
        <v>0.18049999999999999</v>
      </c>
      <c r="E173" s="185">
        <v>0.18049999999999999</v>
      </c>
    </row>
    <row r="174" spans="2:5" ht="15" customHeight="1" x14ac:dyDescent="0.25">
      <c r="B174" s="198">
        <v>45251</v>
      </c>
      <c r="C174" s="193">
        <v>1000</v>
      </c>
      <c r="D174" s="185">
        <v>0.18029999999999999</v>
      </c>
      <c r="E174" s="185">
        <v>0.18029999999999999</v>
      </c>
    </row>
    <row r="175" spans="2:5" ht="15" customHeight="1" x14ac:dyDescent="0.25">
      <c r="B175" s="198">
        <v>45252</v>
      </c>
      <c r="C175" s="193">
        <v>1000</v>
      </c>
      <c r="D175" s="185">
        <v>0.18090000000000001</v>
      </c>
      <c r="E175" s="185">
        <v>0.18090000000000001</v>
      </c>
    </row>
    <row r="176" spans="2:5" ht="15" customHeight="1" x14ac:dyDescent="0.25">
      <c r="B176" s="198">
        <v>45253</v>
      </c>
      <c r="C176" s="193">
        <v>1000</v>
      </c>
      <c r="D176" s="185">
        <v>0.18090000000000001</v>
      </c>
      <c r="E176" s="185">
        <v>0.18090000000000001</v>
      </c>
    </row>
    <row r="177" spans="2:5" ht="15" customHeight="1" x14ac:dyDescent="0.25">
      <c r="B177" s="198">
        <v>45254</v>
      </c>
      <c r="C177" s="193">
        <v>1000</v>
      </c>
      <c r="D177" s="185">
        <v>0.1794</v>
      </c>
      <c r="E177" s="185">
        <v>0.1794</v>
      </c>
    </row>
    <row r="178" spans="2:5" ht="15" customHeight="1" x14ac:dyDescent="0.25">
      <c r="B178" s="198">
        <v>45255</v>
      </c>
      <c r="C178" s="193">
        <v>1000</v>
      </c>
      <c r="D178" s="185">
        <v>0.18210000000000001</v>
      </c>
      <c r="E178" s="185">
        <v>0.18210000000000001</v>
      </c>
    </row>
    <row r="179" spans="2:5" ht="15" customHeight="1" x14ac:dyDescent="0.25">
      <c r="B179" s="198">
        <v>45256</v>
      </c>
      <c r="C179" s="193">
        <v>1000</v>
      </c>
      <c r="D179" s="185">
        <v>0.182</v>
      </c>
      <c r="E179" s="185">
        <v>0.182</v>
      </c>
    </row>
    <row r="180" spans="2:5" ht="15" customHeight="1" x14ac:dyDescent="0.25">
      <c r="B180" s="198">
        <v>45257</v>
      </c>
      <c r="C180" s="193">
        <v>1000</v>
      </c>
      <c r="D180" s="185">
        <v>0.182</v>
      </c>
      <c r="E180" s="185">
        <v>0.182</v>
      </c>
    </row>
    <row r="181" spans="2:5" ht="15" customHeight="1" x14ac:dyDescent="0.25">
      <c r="B181" s="198">
        <v>45258</v>
      </c>
      <c r="C181" s="193">
        <v>1000</v>
      </c>
      <c r="D181" s="185">
        <v>0.1804</v>
      </c>
      <c r="E181" s="185">
        <v>0.1804</v>
      </c>
    </row>
    <row r="182" spans="2:5" ht="15" customHeight="1" x14ac:dyDescent="0.25">
      <c r="B182" s="198">
        <v>45259</v>
      </c>
      <c r="C182" s="193">
        <v>1000</v>
      </c>
      <c r="D182" s="185">
        <v>0.18060000000000001</v>
      </c>
      <c r="E182" s="185">
        <v>0.18060000000000001</v>
      </c>
    </row>
    <row r="183" spans="2:5" ht="15" customHeight="1" x14ac:dyDescent="0.25">
      <c r="B183" s="198">
        <v>45260</v>
      </c>
      <c r="C183" s="193">
        <v>1000.0001999999999</v>
      </c>
      <c r="D183" s="185">
        <v>0.1792</v>
      </c>
      <c r="E183" s="185">
        <v>0.1792</v>
      </c>
    </row>
    <row r="184" spans="2:5" ht="15" customHeight="1" x14ac:dyDescent="0.25">
      <c r="B184" s="198">
        <v>45261</v>
      </c>
      <c r="C184" s="193">
        <v>1000</v>
      </c>
      <c r="D184" s="185">
        <v>0.17979999999999999</v>
      </c>
      <c r="E184" s="185">
        <v>0.17979999999999999</v>
      </c>
    </row>
    <row r="185" spans="2:5" ht="15" customHeight="1" x14ac:dyDescent="0.25">
      <c r="B185" s="198">
        <v>45262</v>
      </c>
      <c r="C185" s="193">
        <v>1000</v>
      </c>
      <c r="D185" s="185">
        <v>0.1804</v>
      </c>
      <c r="E185" s="185">
        <v>0.1804</v>
      </c>
    </row>
    <row r="186" spans="2:5" ht="15" customHeight="1" x14ac:dyDescent="0.25">
      <c r="B186" s="198">
        <v>45263</v>
      </c>
      <c r="C186" s="193">
        <v>1000</v>
      </c>
      <c r="D186" s="185">
        <v>0.18029999999999999</v>
      </c>
      <c r="E186" s="185">
        <v>0.18029999999999999</v>
      </c>
    </row>
    <row r="187" spans="2:5" ht="15" customHeight="1" x14ac:dyDescent="0.25">
      <c r="B187" s="198">
        <v>45264</v>
      </c>
      <c r="C187" s="193">
        <v>1000</v>
      </c>
      <c r="D187" s="185">
        <v>0.1792</v>
      </c>
      <c r="E187" s="185">
        <v>0.1792</v>
      </c>
    </row>
    <row r="188" spans="2:5" ht="15" customHeight="1" x14ac:dyDescent="0.25">
      <c r="B188" s="198">
        <v>45265</v>
      </c>
      <c r="C188" s="193">
        <v>1000</v>
      </c>
      <c r="D188" s="185">
        <v>0.1792</v>
      </c>
      <c r="E188" s="185">
        <v>0.1792</v>
      </c>
    </row>
    <row r="189" spans="2:5" ht="15" customHeight="1" x14ac:dyDescent="0.25">
      <c r="B189" s="198">
        <v>45266</v>
      </c>
      <c r="C189" s="193">
        <v>1000.0001999999999</v>
      </c>
      <c r="D189" s="185">
        <v>0.17899999999999999</v>
      </c>
      <c r="E189" s="185">
        <v>0.17899999999999999</v>
      </c>
    </row>
    <row r="190" spans="2:5" ht="15" customHeight="1" x14ac:dyDescent="0.25">
      <c r="B190" s="198">
        <v>45267</v>
      </c>
      <c r="C190" s="193">
        <v>1000.0001999999999</v>
      </c>
      <c r="D190" s="185">
        <v>0.17879999999999999</v>
      </c>
      <c r="E190" s="185">
        <v>0.17879999999999999</v>
      </c>
    </row>
    <row r="191" spans="2:5" ht="15" customHeight="1" x14ac:dyDescent="0.25">
      <c r="B191" s="198">
        <v>45268</v>
      </c>
      <c r="C191" s="193">
        <v>1000.0005</v>
      </c>
      <c r="D191" s="185">
        <v>0.17910000000000001</v>
      </c>
      <c r="E191" s="185">
        <v>0.17910000000000001</v>
      </c>
    </row>
    <row r="192" spans="2:5" ht="15" customHeight="1" x14ac:dyDescent="0.25">
      <c r="B192" s="198">
        <v>45269</v>
      </c>
      <c r="C192" s="193">
        <v>1000.0005</v>
      </c>
      <c r="D192" s="185">
        <v>0.18010000000000001</v>
      </c>
      <c r="E192" s="185">
        <v>0.18010000000000001</v>
      </c>
    </row>
    <row r="193" spans="2:5" ht="15" customHeight="1" x14ac:dyDescent="0.25">
      <c r="B193" s="198">
        <v>45270</v>
      </c>
      <c r="C193" s="193">
        <v>1000.0004</v>
      </c>
      <c r="D193" s="185">
        <v>0.18</v>
      </c>
      <c r="E193" s="185">
        <v>0.18</v>
      </c>
    </row>
    <row r="194" spans="2:5" ht="15" customHeight="1" x14ac:dyDescent="0.25">
      <c r="B194" s="198">
        <v>45271</v>
      </c>
      <c r="C194" s="193">
        <v>1000.0001999999999</v>
      </c>
      <c r="D194" s="185">
        <v>0.216</v>
      </c>
      <c r="E194" s="185">
        <v>0.216</v>
      </c>
    </row>
    <row r="195" spans="2:5" ht="15" customHeight="1" x14ac:dyDescent="0.25">
      <c r="B195" s="198">
        <v>45272</v>
      </c>
      <c r="C195" s="193">
        <v>1000.0001999999999</v>
      </c>
      <c r="D195" s="185">
        <v>0.17979999999999999</v>
      </c>
      <c r="E195" s="185">
        <v>0.17979999999999999</v>
      </c>
    </row>
    <row r="196" spans="2:5" ht="15" customHeight="1" x14ac:dyDescent="0.25">
      <c r="B196" s="198">
        <v>45273</v>
      </c>
      <c r="C196" s="193">
        <v>1000.0005</v>
      </c>
      <c r="D196" s="185">
        <v>0.17949999999999999</v>
      </c>
      <c r="E196" s="185">
        <v>0.17949999999999999</v>
      </c>
    </row>
    <row r="197" spans="2:5" ht="15" customHeight="1" x14ac:dyDescent="0.25">
      <c r="B197" s="198">
        <v>45274</v>
      </c>
      <c r="C197" s="193">
        <v>1000</v>
      </c>
      <c r="D197" s="185">
        <v>0.17960000000000001</v>
      </c>
      <c r="E197" s="185">
        <v>0.17960000000000001</v>
      </c>
    </row>
    <row r="198" spans="2:5" ht="15" customHeight="1" x14ac:dyDescent="0.25">
      <c r="B198" s="198">
        <v>45275</v>
      </c>
      <c r="C198" s="193">
        <v>1000</v>
      </c>
      <c r="D198" s="185">
        <v>0.17730000000000001</v>
      </c>
      <c r="E198" s="185">
        <v>0.17730000000000001</v>
      </c>
    </row>
    <row r="199" spans="2:5" ht="15" customHeight="1" x14ac:dyDescent="0.25">
      <c r="B199" s="198">
        <v>45276</v>
      </c>
      <c r="C199" s="193">
        <v>1000.0001</v>
      </c>
      <c r="D199" s="185">
        <v>0.1777</v>
      </c>
      <c r="E199" s="185">
        <v>0.1777</v>
      </c>
    </row>
    <row r="200" spans="2:5" ht="15" customHeight="1" x14ac:dyDescent="0.25">
      <c r="B200" s="198">
        <v>45277</v>
      </c>
      <c r="C200" s="193">
        <v>1000</v>
      </c>
      <c r="D200" s="185">
        <v>0.1777</v>
      </c>
      <c r="E200" s="185">
        <v>0.1777</v>
      </c>
    </row>
    <row r="201" spans="2:5" ht="15" customHeight="1" x14ac:dyDescent="0.25">
      <c r="B201" s="198">
        <v>45278</v>
      </c>
      <c r="C201" s="193">
        <v>1000.0005</v>
      </c>
      <c r="D201" s="185">
        <v>0.17960000000000001</v>
      </c>
      <c r="E201" s="185">
        <v>0.17960000000000001</v>
      </c>
    </row>
    <row r="202" spans="2:5" ht="15" customHeight="1" x14ac:dyDescent="0.25">
      <c r="B202" s="198">
        <v>45279</v>
      </c>
      <c r="C202" s="193">
        <v>1000</v>
      </c>
      <c r="D202" s="185">
        <v>0.1804</v>
      </c>
      <c r="E202" s="185">
        <v>0.1804</v>
      </c>
    </row>
    <row r="203" spans="2:5" ht="15" customHeight="1" x14ac:dyDescent="0.25">
      <c r="B203" s="198">
        <v>45280</v>
      </c>
      <c r="C203" s="193">
        <v>1000</v>
      </c>
      <c r="D203" s="185">
        <v>0.17929999999999999</v>
      </c>
      <c r="E203" s="185">
        <v>0.17929999999999999</v>
      </c>
    </row>
    <row r="204" spans="2:5" ht="15" customHeight="1" x14ac:dyDescent="0.25">
      <c r="B204" s="198">
        <v>45281</v>
      </c>
      <c r="C204" s="193">
        <v>1000.0001</v>
      </c>
      <c r="D204" s="185">
        <v>0.1812</v>
      </c>
      <c r="E204" s="185">
        <v>0.1812</v>
      </c>
    </row>
    <row r="205" spans="2:5" ht="15" customHeight="1" x14ac:dyDescent="0.25">
      <c r="B205" s="198">
        <v>45282</v>
      </c>
      <c r="C205" s="193">
        <v>1000</v>
      </c>
      <c r="D205" s="185">
        <v>0.17979999999999999</v>
      </c>
      <c r="E205" s="185">
        <v>0.17979999999999999</v>
      </c>
    </row>
    <row r="206" spans="2:5" ht="15" customHeight="1" x14ac:dyDescent="0.25">
      <c r="B206" s="198">
        <v>45283</v>
      </c>
      <c r="C206" s="193">
        <v>1000</v>
      </c>
      <c r="D206" s="185">
        <v>0.18090000000000001</v>
      </c>
      <c r="E206" s="185">
        <v>0.18090000000000001</v>
      </c>
    </row>
    <row r="207" spans="2:5" ht="15" customHeight="1" x14ac:dyDescent="0.25">
      <c r="B207" s="198">
        <v>45284</v>
      </c>
      <c r="C207" s="193">
        <v>1000</v>
      </c>
      <c r="D207" s="185">
        <v>0.18090000000000001</v>
      </c>
      <c r="E207" s="185">
        <v>0.18090000000000001</v>
      </c>
    </row>
    <row r="208" spans="2:5" ht="15" customHeight="1" x14ac:dyDescent="0.25">
      <c r="B208" s="198">
        <v>45285</v>
      </c>
      <c r="C208" s="193">
        <v>1000</v>
      </c>
      <c r="D208" s="185">
        <v>0.18090000000000001</v>
      </c>
      <c r="E208" s="185">
        <v>0.18090000000000001</v>
      </c>
    </row>
    <row r="209" spans="2:5" ht="15" customHeight="1" x14ac:dyDescent="0.25">
      <c r="B209" s="198">
        <v>45286</v>
      </c>
      <c r="C209" s="193">
        <v>1000</v>
      </c>
      <c r="D209" s="185">
        <v>0.1804</v>
      </c>
      <c r="E209" s="185">
        <v>0.1804</v>
      </c>
    </row>
    <row r="210" spans="2:5" ht="15" customHeight="1" x14ac:dyDescent="0.25">
      <c r="B210" s="198">
        <v>45287</v>
      </c>
      <c r="C210" s="193">
        <v>1000</v>
      </c>
      <c r="D210" s="185">
        <v>0.18029999999999999</v>
      </c>
      <c r="E210" s="185">
        <v>0.18029999999999999</v>
      </c>
    </row>
    <row r="211" spans="2:5" ht="15" customHeight="1" x14ac:dyDescent="0.25">
      <c r="B211" s="198">
        <v>45288</v>
      </c>
      <c r="C211" s="193">
        <v>1000.0004</v>
      </c>
      <c r="D211" s="185">
        <v>0.18060000000000001</v>
      </c>
      <c r="E211" s="185">
        <v>0.18060000000000001</v>
      </c>
    </row>
    <row r="212" spans="2:5" ht="15" customHeight="1" x14ac:dyDescent="0.25">
      <c r="B212" s="198">
        <v>45289</v>
      </c>
      <c r="C212" s="193">
        <v>1000.0025000000001</v>
      </c>
      <c r="D212" s="185">
        <v>0.18079999999999999</v>
      </c>
      <c r="E212" s="185">
        <v>0.18079999999999999</v>
      </c>
    </row>
    <row r="213" spans="2:5" ht="15" customHeight="1" x14ac:dyDescent="0.25">
      <c r="B213" s="198">
        <v>45290</v>
      </c>
      <c r="C213" s="193">
        <v>1000.0023</v>
      </c>
      <c r="D213" s="185">
        <v>0.18210000000000001</v>
      </c>
      <c r="E213" s="185">
        <v>0.18210000000000001</v>
      </c>
    </row>
    <row r="214" spans="2:5" ht="15" customHeight="1" x14ac:dyDescent="0.25">
      <c r="B214" s="198">
        <v>45291</v>
      </c>
      <c r="C214" s="193">
        <v>1000.0021</v>
      </c>
      <c r="D214" s="185">
        <v>0.18210000000000001</v>
      </c>
      <c r="E214" s="185">
        <v>0.18210000000000001</v>
      </c>
    </row>
    <row r="215" spans="2:5" ht="15" customHeight="1" x14ac:dyDescent="0.25">
      <c r="B215" s="198">
        <v>45292</v>
      </c>
      <c r="C215" s="193">
        <v>1000.0015</v>
      </c>
      <c r="D215" s="185">
        <v>0.18099999999999999</v>
      </c>
      <c r="E215" s="185">
        <v>0.18099999999999999</v>
      </c>
    </row>
    <row r="216" spans="2:5" ht="15" customHeight="1" x14ac:dyDescent="0.25">
      <c r="B216" s="198">
        <v>45293</v>
      </c>
      <c r="C216" s="193">
        <v>1000.0013</v>
      </c>
      <c r="D216" s="185">
        <v>0.17910000000000001</v>
      </c>
      <c r="E216" s="185">
        <v>0.17910000000000001</v>
      </c>
    </row>
    <row r="217" spans="2:5" ht="15" customHeight="1" x14ac:dyDescent="0.25">
      <c r="B217" s="198">
        <v>45294</v>
      </c>
      <c r="C217" s="193">
        <v>1000.0015</v>
      </c>
      <c r="D217" s="185">
        <v>0.17960000000000001</v>
      </c>
      <c r="E217" s="185">
        <v>0.17960000000000001</v>
      </c>
    </row>
    <row r="218" spans="2:5" ht="15" customHeight="1" x14ac:dyDescent="0.25">
      <c r="B218" s="198">
        <v>45295</v>
      </c>
      <c r="C218" s="193">
        <v>1000.0013</v>
      </c>
      <c r="D218" s="185">
        <v>0.1782</v>
      </c>
      <c r="E218" s="185">
        <v>0.1782</v>
      </c>
    </row>
    <row r="219" spans="2:5" ht="15" customHeight="1" x14ac:dyDescent="0.25">
      <c r="B219" s="198">
        <v>45296</v>
      </c>
      <c r="C219" s="193">
        <v>1000.0014</v>
      </c>
      <c r="D219" s="185">
        <v>0.17860000000000001</v>
      </c>
      <c r="E219" s="185">
        <v>0.17860000000000001</v>
      </c>
    </row>
    <row r="220" spans="2:5" ht="15" customHeight="1" x14ac:dyDescent="0.25">
      <c r="B220" s="198">
        <v>45297</v>
      </c>
      <c r="C220" s="193">
        <v>1000.0013</v>
      </c>
      <c r="D220" s="185">
        <v>0.1794</v>
      </c>
      <c r="E220" s="185">
        <v>0.1794</v>
      </c>
    </row>
    <row r="221" spans="2:5" ht="15" customHeight="1" x14ac:dyDescent="0.25">
      <c r="B221" s="198">
        <v>45298</v>
      </c>
      <c r="C221" s="193">
        <v>1000.0012</v>
      </c>
      <c r="D221" s="185">
        <v>0.1794</v>
      </c>
      <c r="E221" s="185">
        <v>0.1794</v>
      </c>
    </row>
    <row r="222" spans="2:5" ht="15" customHeight="1" x14ac:dyDescent="0.25">
      <c r="B222" s="198">
        <v>45299</v>
      </c>
      <c r="C222" s="193">
        <v>1000.001</v>
      </c>
      <c r="D222" s="185">
        <v>0.1799</v>
      </c>
      <c r="E222" s="185">
        <v>0.1799</v>
      </c>
    </row>
    <row r="223" spans="2:5" ht="15" customHeight="1" x14ac:dyDescent="0.25">
      <c r="B223" s="198">
        <v>45300</v>
      </c>
      <c r="C223" s="193">
        <v>1000.0008</v>
      </c>
      <c r="D223" s="185">
        <v>0.1797</v>
      </c>
      <c r="E223" s="185">
        <v>0.1797</v>
      </c>
    </row>
    <row r="224" spans="2:5" ht="15" customHeight="1" x14ac:dyDescent="0.25">
      <c r="B224" s="198">
        <v>45301</v>
      </c>
      <c r="C224" s="193">
        <v>1000.0007000000001</v>
      </c>
      <c r="D224" s="185">
        <v>0.17960000000000001</v>
      </c>
      <c r="E224" s="185">
        <v>0.17960000000000001</v>
      </c>
    </row>
    <row r="225" spans="2:5" ht="15" customHeight="1" x14ac:dyDescent="0.25">
      <c r="B225" s="198">
        <v>45302</v>
      </c>
      <c r="C225" s="193">
        <v>1000.0008</v>
      </c>
      <c r="D225" s="185">
        <v>0.17949999999999999</v>
      </c>
      <c r="E225" s="185">
        <v>0.17949999999999999</v>
      </c>
    </row>
    <row r="226" spans="2:5" ht="15" customHeight="1" x14ac:dyDescent="0.25">
      <c r="B226" s="198">
        <v>45303</v>
      </c>
      <c r="C226" s="193">
        <v>1000.0005</v>
      </c>
      <c r="D226" s="185">
        <v>0.1787</v>
      </c>
      <c r="E226" s="185">
        <v>0.1787</v>
      </c>
    </row>
    <row r="227" spans="2:5" ht="15" customHeight="1" x14ac:dyDescent="0.25">
      <c r="B227" s="198">
        <v>45304</v>
      </c>
      <c r="C227" s="193">
        <v>1000.0004</v>
      </c>
      <c r="D227" s="185">
        <v>0.17910000000000001</v>
      </c>
      <c r="E227" s="185">
        <v>0.17910000000000001</v>
      </c>
    </row>
    <row r="228" spans="2:5" ht="15" customHeight="1" x14ac:dyDescent="0.25">
      <c r="B228" s="198">
        <v>45305</v>
      </c>
      <c r="C228" s="193">
        <v>1000.0003</v>
      </c>
      <c r="D228" s="185">
        <v>0.17910000000000001</v>
      </c>
      <c r="E228" s="185">
        <v>0.17910000000000001</v>
      </c>
    </row>
    <row r="229" spans="2:5" ht="15" customHeight="1" x14ac:dyDescent="0.25">
      <c r="B229" s="198">
        <v>45306</v>
      </c>
      <c r="C229" s="193">
        <v>1000.0004</v>
      </c>
      <c r="D229" s="185">
        <v>0.1794</v>
      </c>
      <c r="E229" s="185">
        <v>0.1794</v>
      </c>
    </row>
    <row r="230" spans="2:5" ht="15" customHeight="1" x14ac:dyDescent="0.25">
      <c r="B230" s="198">
        <v>45307</v>
      </c>
      <c r="C230" s="193">
        <v>1000.0004</v>
      </c>
      <c r="D230" s="185">
        <v>0.1797</v>
      </c>
      <c r="E230" s="185">
        <v>0.1797</v>
      </c>
    </row>
    <row r="231" spans="2:5" ht="15" customHeight="1" x14ac:dyDescent="0.25">
      <c r="B231" s="198">
        <v>45308</v>
      </c>
      <c r="C231" s="193">
        <v>1000.0001999999999</v>
      </c>
      <c r="D231" s="185">
        <v>0.17979999999999999</v>
      </c>
      <c r="E231" s="185">
        <v>0.17979999999999999</v>
      </c>
    </row>
    <row r="232" spans="2:5" ht="15" customHeight="1" x14ac:dyDescent="0.25">
      <c r="B232" s="198">
        <v>45309</v>
      </c>
      <c r="C232" s="193">
        <v>1000.0007000000001</v>
      </c>
      <c r="D232" s="185">
        <v>0.18</v>
      </c>
      <c r="E232" s="185">
        <v>0.18</v>
      </c>
    </row>
    <row r="233" spans="2:5" ht="15" customHeight="1" x14ac:dyDescent="0.25">
      <c r="B233" s="198">
        <v>45310</v>
      </c>
      <c r="C233" s="193">
        <v>1000.0001</v>
      </c>
      <c r="D233" s="185">
        <v>0.18029999999999999</v>
      </c>
      <c r="E233" s="185">
        <v>0.18029999999999999</v>
      </c>
    </row>
    <row r="234" spans="2:5" ht="15" customHeight="1" x14ac:dyDescent="0.25">
      <c r="B234" s="198">
        <v>45311</v>
      </c>
      <c r="C234" s="193">
        <v>1000</v>
      </c>
      <c r="D234" s="185">
        <v>0.18110000000000001</v>
      </c>
      <c r="E234" s="185">
        <v>0.18110000000000001</v>
      </c>
    </row>
    <row r="235" spans="2:5" ht="15" customHeight="1" x14ac:dyDescent="0.25">
      <c r="B235" s="198">
        <v>45312</v>
      </c>
      <c r="C235" s="193">
        <v>1000</v>
      </c>
      <c r="D235" s="185">
        <v>0.18140000000000001</v>
      </c>
      <c r="E235" s="185">
        <v>0.18140000000000001</v>
      </c>
    </row>
    <row r="236" spans="2:5" ht="15" customHeight="1" x14ac:dyDescent="0.25">
      <c r="B236" s="198">
        <v>45313</v>
      </c>
      <c r="C236" s="193">
        <v>1000</v>
      </c>
      <c r="D236" s="185">
        <v>0.1797</v>
      </c>
      <c r="E236" s="185">
        <v>0.1797</v>
      </c>
    </row>
    <row r="237" spans="2:5" ht="15" customHeight="1" x14ac:dyDescent="0.25">
      <c r="B237" s="198">
        <v>45314</v>
      </c>
      <c r="C237" s="193">
        <v>1000</v>
      </c>
      <c r="D237" s="185">
        <v>0.18790000000000001</v>
      </c>
      <c r="E237" s="185">
        <v>0.18790000000000001</v>
      </c>
    </row>
    <row r="238" spans="2:5" ht="15" customHeight="1" x14ac:dyDescent="0.25">
      <c r="B238" s="198">
        <v>45315</v>
      </c>
      <c r="C238" s="193">
        <v>1000</v>
      </c>
      <c r="D238" s="185">
        <v>0.18010000000000001</v>
      </c>
      <c r="E238" s="185">
        <v>0.18010000000000001</v>
      </c>
    </row>
    <row r="239" spans="2:5" ht="15" customHeight="1" x14ac:dyDescent="0.25">
      <c r="B239" s="198">
        <v>45316</v>
      </c>
      <c r="C239" s="193">
        <v>1000</v>
      </c>
      <c r="D239" s="185">
        <v>0.18</v>
      </c>
      <c r="E239" s="185">
        <v>0.18</v>
      </c>
    </row>
    <row r="240" spans="2:5" ht="15" customHeight="1" x14ac:dyDescent="0.25">
      <c r="B240" s="198">
        <v>45317</v>
      </c>
      <c r="C240" s="193">
        <v>1000</v>
      </c>
      <c r="D240" s="185">
        <v>0.18079999999999999</v>
      </c>
      <c r="E240" s="185">
        <v>0.18079999999999999</v>
      </c>
    </row>
    <row r="241" spans="2:5" ht="15" customHeight="1" x14ac:dyDescent="0.25">
      <c r="B241" s="198">
        <v>45318</v>
      </c>
      <c r="C241" s="193">
        <v>1000</v>
      </c>
      <c r="D241" s="185">
        <v>0.18090000000000001</v>
      </c>
      <c r="E241" s="185">
        <v>0.18090000000000001</v>
      </c>
    </row>
    <row r="242" spans="2:5" ht="15" customHeight="1" x14ac:dyDescent="0.25">
      <c r="B242" s="198">
        <v>45319</v>
      </c>
      <c r="C242" s="193">
        <v>1000</v>
      </c>
      <c r="D242" s="185">
        <v>0.18079999999999999</v>
      </c>
      <c r="E242" s="185">
        <v>0.18079999999999999</v>
      </c>
    </row>
    <row r="243" spans="2:5" ht="15" customHeight="1" x14ac:dyDescent="0.25">
      <c r="B243" s="198">
        <v>45320</v>
      </c>
      <c r="C243" s="193">
        <v>1000.0004</v>
      </c>
      <c r="D243" s="185">
        <v>0.18060000000000001</v>
      </c>
      <c r="E243" s="185">
        <v>0.18060000000000001</v>
      </c>
    </row>
    <row r="244" spans="2:5" ht="15" customHeight="1" x14ac:dyDescent="0.25">
      <c r="B244" s="198">
        <v>45321</v>
      </c>
      <c r="C244" s="193">
        <v>1000.0003</v>
      </c>
      <c r="D244" s="185">
        <v>0.17929999999999999</v>
      </c>
      <c r="E244" s="185">
        <v>0.17929999999999999</v>
      </c>
    </row>
    <row r="245" spans="2:5" ht="15" customHeight="1" x14ac:dyDescent="0.25">
      <c r="B245" s="198">
        <v>45322</v>
      </c>
      <c r="C245" s="193">
        <v>1000.0005</v>
      </c>
      <c r="D245" s="185">
        <v>0.17910000000000001</v>
      </c>
      <c r="E245" s="185">
        <v>0.17910000000000001</v>
      </c>
    </row>
    <row r="246" spans="2:5" ht="15" customHeight="1" x14ac:dyDescent="0.25">
      <c r="B246" s="198">
        <v>45323</v>
      </c>
      <c r="C246" s="193">
        <v>1000.0011</v>
      </c>
      <c r="D246" s="185">
        <v>0.1736</v>
      </c>
      <c r="E246" s="185">
        <v>0.1736</v>
      </c>
    </row>
    <row r="247" spans="2:5" ht="15" customHeight="1" x14ac:dyDescent="0.25">
      <c r="B247" s="198">
        <v>45324</v>
      </c>
      <c r="C247" s="193">
        <v>1000.0028</v>
      </c>
      <c r="D247" s="185">
        <v>0.1706</v>
      </c>
      <c r="E247" s="185">
        <v>0.1706</v>
      </c>
    </row>
    <row r="248" spans="2:5" ht="15" customHeight="1" x14ac:dyDescent="0.25">
      <c r="B248" s="198">
        <v>45325</v>
      </c>
      <c r="C248" s="193">
        <v>1000.0024</v>
      </c>
      <c r="D248" s="185">
        <v>0.17199999999999999</v>
      </c>
      <c r="E248" s="185">
        <v>0.17199999999999999</v>
      </c>
    </row>
    <row r="249" spans="2:5" ht="15" customHeight="1" x14ac:dyDescent="0.25">
      <c r="B249" s="198">
        <v>45326</v>
      </c>
      <c r="C249" s="193">
        <v>1000.0021</v>
      </c>
      <c r="D249" s="185">
        <v>0.1719</v>
      </c>
      <c r="E249" s="185">
        <v>0.1719</v>
      </c>
    </row>
    <row r="250" spans="2:5" ht="15" customHeight="1" x14ac:dyDescent="0.25">
      <c r="B250" s="198">
        <v>45327</v>
      </c>
      <c r="C250" s="193">
        <v>1000.0041</v>
      </c>
      <c r="D250" s="185">
        <v>0.16850000000000001</v>
      </c>
      <c r="E250" s="185">
        <v>0.16850000000000001</v>
      </c>
    </row>
    <row r="251" spans="2:5" ht="15" customHeight="1" x14ac:dyDescent="0.25">
      <c r="B251" s="198">
        <v>45328</v>
      </c>
      <c r="C251" s="193">
        <v>1000.0023</v>
      </c>
      <c r="D251" s="185">
        <v>0.16980000000000001</v>
      </c>
      <c r="E251" s="185">
        <v>0.16980000000000001</v>
      </c>
    </row>
    <row r="252" spans="2:5" ht="15" customHeight="1" x14ac:dyDescent="0.25">
      <c r="B252" s="198">
        <v>45329</v>
      </c>
      <c r="C252" s="193">
        <v>1000.0023</v>
      </c>
      <c r="D252" s="185">
        <v>0.17100000000000001</v>
      </c>
      <c r="E252" s="185">
        <v>0.17100000000000001</v>
      </c>
    </row>
    <row r="253" spans="2:5" ht="15" customHeight="1" x14ac:dyDescent="0.25">
      <c r="B253" s="198">
        <v>45330</v>
      </c>
      <c r="C253" s="193">
        <v>1000.0021</v>
      </c>
      <c r="D253" s="185">
        <v>0.17730000000000001</v>
      </c>
      <c r="E253" s="185">
        <v>0.17730000000000001</v>
      </c>
    </row>
    <row r="254" spans="2:5" ht="15" customHeight="1" x14ac:dyDescent="0.25">
      <c r="B254" s="198">
        <v>45331</v>
      </c>
      <c r="C254" s="193">
        <v>1000.0021</v>
      </c>
      <c r="D254" s="185">
        <v>0.17949999999999999</v>
      </c>
      <c r="E254" s="185">
        <v>0.17949999999999999</v>
      </c>
    </row>
    <row r="255" spans="2:5" ht="15" customHeight="1" x14ac:dyDescent="0.25">
      <c r="B255" s="198">
        <v>45332</v>
      </c>
      <c r="C255" s="193">
        <v>1000.0018</v>
      </c>
      <c r="D255" s="185">
        <v>0.18060000000000001</v>
      </c>
      <c r="E255" s="185">
        <v>0.18060000000000001</v>
      </c>
    </row>
    <row r="256" spans="2:5" ht="15" customHeight="1" x14ac:dyDescent="0.25">
      <c r="B256" s="198">
        <v>45333</v>
      </c>
      <c r="C256" s="193">
        <v>1000.0017</v>
      </c>
      <c r="D256" s="185">
        <v>0.18049999999999999</v>
      </c>
      <c r="E256" s="185">
        <v>0.18049999999999999</v>
      </c>
    </row>
    <row r="257" spans="2:5" ht="15" customHeight="1" x14ac:dyDescent="0.25">
      <c r="B257" s="198">
        <v>45334</v>
      </c>
      <c r="C257" s="193">
        <v>1000.0001999999999</v>
      </c>
      <c r="D257" s="185">
        <v>0.1799</v>
      </c>
      <c r="E257" s="185">
        <v>0.1799</v>
      </c>
    </row>
    <row r="258" spans="2:5" ht="15" customHeight="1" x14ac:dyDescent="0.25">
      <c r="B258" s="198">
        <v>45335</v>
      </c>
      <c r="C258" s="193">
        <v>1000.0003</v>
      </c>
      <c r="D258" s="185">
        <v>0.17829999999999999</v>
      </c>
      <c r="E258" s="185">
        <v>0.17829999999999999</v>
      </c>
    </row>
    <row r="259" spans="2:5" ht="15" customHeight="1" x14ac:dyDescent="0.25">
      <c r="B259" s="198">
        <v>45336</v>
      </c>
      <c r="C259" s="193">
        <v>1000</v>
      </c>
      <c r="D259" s="185">
        <v>0.1774</v>
      </c>
      <c r="E259" s="185">
        <v>0.1774</v>
      </c>
    </row>
    <row r="260" spans="2:5" ht="15" customHeight="1" x14ac:dyDescent="0.25">
      <c r="B260" s="198">
        <v>45337</v>
      </c>
      <c r="C260" s="193">
        <v>1000</v>
      </c>
      <c r="D260" s="185">
        <v>0.17710000000000001</v>
      </c>
      <c r="E260" s="185">
        <v>0.17710000000000001</v>
      </c>
    </row>
    <row r="261" spans="2:5" ht="15" customHeight="1" x14ac:dyDescent="0.25">
      <c r="B261" s="198">
        <v>45338</v>
      </c>
      <c r="C261" s="193">
        <v>1000.0005</v>
      </c>
      <c r="D261" s="185">
        <v>0.17660000000000001</v>
      </c>
      <c r="E261" s="185">
        <v>0.17660000000000001</v>
      </c>
    </row>
    <row r="262" spans="2:5" ht="15" customHeight="1" x14ac:dyDescent="0.25">
      <c r="B262" s="198">
        <v>45339</v>
      </c>
      <c r="C262" s="193">
        <v>1000.0004</v>
      </c>
      <c r="D262" s="185">
        <v>0.17730000000000001</v>
      </c>
      <c r="E262" s="185">
        <v>0.17730000000000001</v>
      </c>
    </row>
    <row r="263" spans="2:5" ht="15" customHeight="1" x14ac:dyDescent="0.25">
      <c r="B263" s="198">
        <v>45340</v>
      </c>
      <c r="C263" s="193">
        <v>1000.0001999999999</v>
      </c>
      <c r="D263" s="185">
        <v>0.17730000000000001</v>
      </c>
      <c r="E263" s="185">
        <v>0.17730000000000001</v>
      </c>
    </row>
    <row r="264" spans="2:5" ht="15" customHeight="1" x14ac:dyDescent="0.25">
      <c r="B264" s="198">
        <v>45341</v>
      </c>
      <c r="C264" s="193">
        <v>1000.0003</v>
      </c>
      <c r="D264" s="185">
        <v>0.1772</v>
      </c>
      <c r="E264" s="185">
        <v>0.1772</v>
      </c>
    </row>
    <row r="265" spans="2:5" ht="15" customHeight="1" x14ac:dyDescent="0.25">
      <c r="B265" s="198">
        <v>45342</v>
      </c>
      <c r="C265" s="193">
        <v>1000.0003</v>
      </c>
      <c r="D265" s="185">
        <v>0.1724</v>
      </c>
      <c r="E265" s="185">
        <v>0.1724</v>
      </c>
    </row>
    <row r="266" spans="2:5" ht="15" customHeight="1" x14ac:dyDescent="0.25">
      <c r="B266" s="198">
        <v>45343</v>
      </c>
      <c r="C266" s="193">
        <v>1000.0004</v>
      </c>
      <c r="D266" s="185">
        <v>0.17269999999999999</v>
      </c>
      <c r="E266" s="185">
        <v>0.17269999999999999</v>
      </c>
    </row>
    <row r="267" spans="2:5" ht="15" customHeight="1" x14ac:dyDescent="0.25">
      <c r="B267" s="198">
        <v>45344</v>
      </c>
      <c r="C267" s="193">
        <v>1000.0006</v>
      </c>
      <c r="D267" s="185">
        <v>0.1701</v>
      </c>
      <c r="E267" s="185">
        <v>0.1701</v>
      </c>
    </row>
    <row r="268" spans="2:5" ht="15" customHeight="1" x14ac:dyDescent="0.25">
      <c r="B268" s="198">
        <v>45345</v>
      </c>
      <c r="C268" s="193">
        <v>1000.0001999999999</v>
      </c>
      <c r="D268" s="185">
        <v>0.17749999999999999</v>
      </c>
      <c r="E268" s="185">
        <v>0.17749999999999999</v>
      </c>
    </row>
    <row r="269" spans="2:5" ht="15" customHeight="1" x14ac:dyDescent="0.25">
      <c r="B269" s="198">
        <v>45346</v>
      </c>
      <c r="C269" s="193">
        <v>1000.0001999999999</v>
      </c>
      <c r="D269" s="185">
        <v>0.1784</v>
      </c>
      <c r="E269" s="185">
        <v>0.1784</v>
      </c>
    </row>
    <row r="270" spans="2:5" ht="15" customHeight="1" x14ac:dyDescent="0.25">
      <c r="B270" s="198">
        <v>45347</v>
      </c>
      <c r="C270" s="193">
        <v>1000.0001999999999</v>
      </c>
      <c r="D270" s="185">
        <v>0.1784</v>
      </c>
      <c r="E270" s="185">
        <v>0.1784</v>
      </c>
    </row>
    <row r="271" spans="2:5" ht="15" customHeight="1" x14ac:dyDescent="0.25">
      <c r="B271" s="198">
        <v>45348</v>
      </c>
      <c r="C271" s="193">
        <v>1000</v>
      </c>
      <c r="D271" s="185">
        <v>0.1784</v>
      </c>
      <c r="E271" s="185">
        <v>0.1784</v>
      </c>
    </row>
    <row r="272" spans="2:5" ht="15" customHeight="1" x14ac:dyDescent="0.25">
      <c r="B272" s="198">
        <v>45349</v>
      </c>
      <c r="C272" s="193">
        <v>1000.0001</v>
      </c>
      <c r="D272" s="185">
        <v>0.1739</v>
      </c>
      <c r="E272" s="185">
        <v>0.1739</v>
      </c>
    </row>
    <row r="273" spans="2:5" ht="15" customHeight="1" x14ac:dyDescent="0.25">
      <c r="B273" s="198">
        <v>45350</v>
      </c>
      <c r="C273" s="193">
        <v>1000.0001999999999</v>
      </c>
      <c r="D273" s="185">
        <v>0.16930000000000001</v>
      </c>
      <c r="E273" s="185">
        <v>0.16930000000000001</v>
      </c>
    </row>
    <row r="274" spans="2:5" ht="15" customHeight="1" x14ac:dyDescent="0.25">
      <c r="B274" s="198">
        <v>45351</v>
      </c>
      <c r="C274" s="193">
        <v>1000.0003</v>
      </c>
      <c r="D274" s="185">
        <v>0.1769</v>
      </c>
      <c r="E274" s="185">
        <v>0.1769</v>
      </c>
    </row>
    <row r="275" spans="2:5" ht="15" customHeight="1" x14ac:dyDescent="0.25">
      <c r="B275" s="198">
        <v>45352</v>
      </c>
      <c r="C275" s="193">
        <v>1000.0003</v>
      </c>
      <c r="D275" s="185">
        <v>0.1716</v>
      </c>
      <c r="E275" s="185">
        <v>0.1716</v>
      </c>
    </row>
    <row r="276" spans="2:5" ht="15" customHeight="1" x14ac:dyDescent="0.25">
      <c r="B276" s="198">
        <v>45353</v>
      </c>
      <c r="C276" s="193">
        <v>1000.0003</v>
      </c>
      <c r="D276" s="185">
        <v>0.17249999999999999</v>
      </c>
      <c r="E276" s="185">
        <v>0.17249999999999999</v>
      </c>
    </row>
    <row r="277" spans="2:5" ht="15" customHeight="1" x14ac:dyDescent="0.25">
      <c r="B277" s="198">
        <v>45354</v>
      </c>
      <c r="C277" s="193">
        <v>1000.0001999999999</v>
      </c>
      <c r="D277" s="185">
        <v>0.17249999999999999</v>
      </c>
      <c r="E277" s="185">
        <v>0.17249999999999999</v>
      </c>
    </row>
    <row r="278" spans="2:5" ht="15" customHeight="1" x14ac:dyDescent="0.25">
      <c r="B278" s="198">
        <v>45355</v>
      </c>
      <c r="C278" s="193">
        <v>1000</v>
      </c>
      <c r="D278" s="185">
        <v>0.1704</v>
      </c>
      <c r="E278" s="185">
        <v>0.1704</v>
      </c>
    </row>
    <row r="279" spans="2:5" ht="15" customHeight="1" x14ac:dyDescent="0.25">
      <c r="B279" s="198">
        <v>45356</v>
      </c>
      <c r="C279" s="193">
        <v>1000</v>
      </c>
      <c r="D279" s="185">
        <v>0.16969999999999999</v>
      </c>
      <c r="E279" s="185">
        <v>0.16969999999999999</v>
      </c>
    </row>
    <row r="280" spans="2:5" ht="15" customHeight="1" x14ac:dyDescent="0.25">
      <c r="B280" s="198">
        <v>45357</v>
      </c>
      <c r="C280" s="193">
        <v>1000</v>
      </c>
      <c r="D280" s="185">
        <v>0.1691</v>
      </c>
      <c r="E280" s="185">
        <v>0.1691</v>
      </c>
    </row>
    <row r="281" spans="2:5" ht="15" customHeight="1" x14ac:dyDescent="0.25">
      <c r="B281" s="198">
        <v>45358</v>
      </c>
      <c r="C281" s="193">
        <v>1000</v>
      </c>
      <c r="D281" s="185">
        <v>0.17660000000000001</v>
      </c>
      <c r="E281" s="185">
        <v>0.17660000000000001</v>
      </c>
    </row>
    <row r="282" spans="2:5" ht="15" customHeight="1" x14ac:dyDescent="0.25">
      <c r="B282" s="198">
        <v>45359</v>
      </c>
      <c r="C282" s="193">
        <v>1000</v>
      </c>
      <c r="D282" s="185">
        <v>0.17730000000000001</v>
      </c>
      <c r="E282" s="185">
        <v>0.17730000000000001</v>
      </c>
    </row>
    <row r="283" spans="2:5" ht="15" customHeight="1" x14ac:dyDescent="0.25">
      <c r="B283" s="198">
        <v>45360</v>
      </c>
      <c r="C283" s="193">
        <v>1000</v>
      </c>
      <c r="D283" s="185">
        <v>0.1772</v>
      </c>
      <c r="E283" s="185">
        <v>0.1772</v>
      </c>
    </row>
    <row r="284" spans="2:5" ht="15" customHeight="1" x14ac:dyDescent="0.25">
      <c r="B284" s="198">
        <v>45361</v>
      </c>
      <c r="C284" s="193">
        <v>1000</v>
      </c>
      <c r="D284" s="185">
        <v>0.1772</v>
      </c>
      <c r="E284" s="185">
        <v>0.1772</v>
      </c>
    </row>
    <row r="285" spans="2:5" ht="15" customHeight="1" x14ac:dyDescent="0.25">
      <c r="B285" s="198">
        <v>45362</v>
      </c>
      <c r="C285" s="193">
        <v>1000</v>
      </c>
      <c r="D285" s="185">
        <v>0.1764</v>
      </c>
      <c r="E285" s="185">
        <v>0.1764</v>
      </c>
    </row>
    <row r="286" spans="2:5" ht="15" customHeight="1" x14ac:dyDescent="0.25">
      <c r="B286" s="198">
        <v>45363</v>
      </c>
      <c r="C286" s="193">
        <v>1000</v>
      </c>
      <c r="D286" s="185">
        <v>0.1719</v>
      </c>
      <c r="E286" s="185">
        <v>0.1719</v>
      </c>
    </row>
    <row r="287" spans="2:5" ht="15" customHeight="1" x14ac:dyDescent="0.25">
      <c r="B287" s="198">
        <v>45364</v>
      </c>
      <c r="C287" s="193">
        <v>1000.0001999999999</v>
      </c>
      <c r="D287" s="185">
        <v>0.1696</v>
      </c>
      <c r="E287" s="185">
        <v>0.1696</v>
      </c>
    </row>
    <row r="288" spans="2:5" ht="15" customHeight="1" x14ac:dyDescent="0.25">
      <c r="B288" s="198">
        <v>45365</v>
      </c>
      <c r="C288" s="193">
        <v>1000</v>
      </c>
      <c r="D288" s="185">
        <v>0.16900000000000001</v>
      </c>
      <c r="E288" s="185">
        <v>0.16900000000000001</v>
      </c>
    </row>
    <row r="289" spans="2:5" ht="15" customHeight="1" x14ac:dyDescent="0.25">
      <c r="B289" s="198">
        <v>45366</v>
      </c>
      <c r="C289" s="193">
        <v>1000</v>
      </c>
      <c r="D289" s="185">
        <v>0.17630000000000001</v>
      </c>
      <c r="E289" s="185">
        <v>0.17630000000000001</v>
      </c>
    </row>
    <row r="290" spans="2:5" ht="15" customHeight="1" x14ac:dyDescent="0.25">
      <c r="B290" s="198">
        <v>45367</v>
      </c>
      <c r="C290" s="193">
        <v>1000</v>
      </c>
      <c r="D290" s="185">
        <v>0.1792</v>
      </c>
      <c r="E290" s="185">
        <v>0.1792</v>
      </c>
    </row>
    <row r="291" spans="2:5" ht="15" customHeight="1" x14ac:dyDescent="0.25">
      <c r="B291" s="198">
        <v>45368</v>
      </c>
      <c r="C291" s="193">
        <v>1000.0001999999999</v>
      </c>
      <c r="D291" s="185">
        <v>0.17910000000000001</v>
      </c>
      <c r="E291" s="185">
        <v>0.17910000000000001</v>
      </c>
    </row>
    <row r="292" spans="2:5" ht="15" customHeight="1" x14ac:dyDescent="0.25">
      <c r="B292" s="198">
        <v>45369</v>
      </c>
      <c r="C292" s="193">
        <v>1000.0004</v>
      </c>
      <c r="D292" s="185">
        <v>0.17519999999999999</v>
      </c>
      <c r="E292" s="185">
        <v>0.17519999999999999</v>
      </c>
    </row>
    <row r="293" spans="2:5" ht="15" customHeight="1" x14ac:dyDescent="0.25">
      <c r="B293" s="198">
        <v>45370</v>
      </c>
      <c r="C293" s="193">
        <v>1000</v>
      </c>
      <c r="D293" s="185">
        <v>0.1709</v>
      </c>
      <c r="E293" s="185">
        <v>0.1709</v>
      </c>
    </row>
    <row r="294" spans="2:5" ht="15" customHeight="1" x14ac:dyDescent="0.25">
      <c r="B294" s="198">
        <v>45371</v>
      </c>
      <c r="C294" s="193">
        <v>1000</v>
      </c>
      <c r="D294" s="185">
        <v>0.1706</v>
      </c>
      <c r="E294" s="185">
        <v>0.1706</v>
      </c>
    </row>
    <row r="295" spans="2:5" ht="15" customHeight="1" x14ac:dyDescent="0.25">
      <c r="B295" s="198">
        <v>45372</v>
      </c>
      <c r="C295" s="193">
        <v>1000</v>
      </c>
      <c r="D295" s="185">
        <v>0.1802</v>
      </c>
      <c r="E295" s="185">
        <v>0.1802</v>
      </c>
    </row>
    <row r="296" spans="2:5" ht="15" customHeight="1" x14ac:dyDescent="0.25">
      <c r="B296" s="198">
        <v>45373</v>
      </c>
      <c r="C296" s="193">
        <v>1000</v>
      </c>
      <c r="D296" s="185">
        <v>0.18029999999999999</v>
      </c>
      <c r="E296" s="185">
        <v>0.18029999999999999</v>
      </c>
    </row>
    <row r="297" spans="2:5" ht="15" customHeight="1" x14ac:dyDescent="0.25">
      <c r="B297" s="198">
        <v>45374</v>
      </c>
      <c r="C297" s="193">
        <v>1000</v>
      </c>
      <c r="D297" s="185">
        <v>0.1812</v>
      </c>
      <c r="E297" s="185">
        <v>0.1812</v>
      </c>
    </row>
    <row r="298" spans="2:5" ht="15" customHeight="1" x14ac:dyDescent="0.25">
      <c r="B298" s="198">
        <v>45375</v>
      </c>
      <c r="C298" s="193">
        <v>1000</v>
      </c>
      <c r="D298" s="185">
        <v>0.18140000000000001</v>
      </c>
      <c r="E298" s="185">
        <v>0.18140000000000001</v>
      </c>
    </row>
    <row r="299" spans="2:5" ht="15" customHeight="1" x14ac:dyDescent="0.25">
      <c r="B299" s="198">
        <v>45376</v>
      </c>
      <c r="C299" s="193">
        <v>1000</v>
      </c>
      <c r="D299" s="185">
        <v>0.1812</v>
      </c>
      <c r="E299" s="185">
        <v>0.1812</v>
      </c>
    </row>
    <row r="300" spans="2:5" ht="15" customHeight="1" x14ac:dyDescent="0.25">
      <c r="B300" s="198">
        <v>45377</v>
      </c>
      <c r="C300" s="193">
        <v>1000</v>
      </c>
      <c r="D300" s="185">
        <v>0.17180000000000001</v>
      </c>
      <c r="E300" s="185">
        <v>0.17180000000000001</v>
      </c>
    </row>
    <row r="301" spans="2:5" ht="15" customHeight="1" x14ac:dyDescent="0.25">
      <c r="B301" s="198">
        <v>45378</v>
      </c>
      <c r="C301" s="193">
        <v>1000</v>
      </c>
      <c r="D301" s="185">
        <v>0.17419999999999999</v>
      </c>
      <c r="E301" s="185">
        <v>0.17419999999999999</v>
      </c>
    </row>
    <row r="302" spans="2:5" ht="15" customHeight="1" x14ac:dyDescent="0.25">
      <c r="B302" s="198">
        <v>45379</v>
      </c>
      <c r="C302" s="193">
        <v>1000.0236</v>
      </c>
      <c r="D302" s="185">
        <v>0.20730000000000001</v>
      </c>
      <c r="E302" s="185">
        <v>0.20730000000000001</v>
      </c>
    </row>
    <row r="303" spans="2:5" ht="15" customHeight="1" x14ac:dyDescent="0.25">
      <c r="B303" s="198">
        <v>45380</v>
      </c>
      <c r="C303" s="193">
        <v>1000.0223999999999</v>
      </c>
      <c r="D303" s="185">
        <v>0.19</v>
      </c>
      <c r="E303" s="185">
        <v>0.19</v>
      </c>
    </row>
    <row r="304" spans="2:5" ht="15" customHeight="1" x14ac:dyDescent="0.25">
      <c r="B304" s="198">
        <v>45381</v>
      </c>
      <c r="C304" s="193">
        <v>1000.0212</v>
      </c>
      <c r="D304" s="185">
        <v>0.18990000000000001</v>
      </c>
      <c r="E304" s="185">
        <v>0.18990000000000001</v>
      </c>
    </row>
    <row r="305" spans="2:5" ht="15" customHeight="1" x14ac:dyDescent="0.25">
      <c r="B305" s="198">
        <v>45382</v>
      </c>
      <c r="C305" s="193">
        <v>1000.02</v>
      </c>
      <c r="D305" s="185">
        <v>0.18990000000000001</v>
      </c>
      <c r="E305" s="185">
        <v>0.18990000000000001</v>
      </c>
    </row>
    <row r="306" spans="2:5" ht="15" customHeight="1" x14ac:dyDescent="0.25">
      <c r="B306" s="198">
        <v>45383</v>
      </c>
      <c r="C306" s="193">
        <v>1000.0189</v>
      </c>
      <c r="D306" s="185">
        <v>0.18990000000000001</v>
      </c>
      <c r="E306" s="185">
        <v>0.18990000000000001</v>
      </c>
    </row>
    <row r="307" spans="2:5" ht="15" customHeight="1" x14ac:dyDescent="0.25">
      <c r="B307" s="198">
        <v>45384</v>
      </c>
      <c r="C307" s="193">
        <v>1000.0105</v>
      </c>
      <c r="D307" s="185">
        <v>0.17680000000000001</v>
      </c>
      <c r="E307" s="185">
        <v>0.17680000000000001</v>
      </c>
    </row>
    <row r="308" spans="2:5" ht="15" customHeight="1" x14ac:dyDescent="0.25">
      <c r="B308" s="198">
        <v>45385</v>
      </c>
      <c r="C308" s="193">
        <v>1000.0069</v>
      </c>
      <c r="D308" s="185">
        <v>0.17330000000000001</v>
      </c>
      <c r="E308" s="185">
        <v>0.17330000000000001</v>
      </c>
    </row>
    <row r="309" spans="2:5" ht="15" customHeight="1" x14ac:dyDescent="0.25">
      <c r="B309" s="198">
        <v>45386</v>
      </c>
      <c r="C309" s="193">
        <v>1000.0077</v>
      </c>
      <c r="D309" s="185">
        <v>0.17219999999999999</v>
      </c>
      <c r="E309" s="185">
        <v>0.17219999999999999</v>
      </c>
    </row>
    <row r="310" spans="2:5" ht="15" customHeight="1" x14ac:dyDescent="0.25">
      <c r="B310" s="198">
        <v>45387</v>
      </c>
      <c r="C310" s="193">
        <v>1000.0091</v>
      </c>
      <c r="D310" s="185">
        <v>0.17199999999999999</v>
      </c>
      <c r="E310" s="185">
        <v>0.17199999999999999</v>
      </c>
    </row>
    <row r="311" spans="2:5" ht="15" customHeight="1" x14ac:dyDescent="0.25">
      <c r="B311" s="198">
        <v>45388</v>
      </c>
      <c r="C311" s="193">
        <v>1000.0083</v>
      </c>
      <c r="D311" s="185">
        <v>0.17349999999999999</v>
      </c>
      <c r="E311" s="185">
        <v>0.17349999999999999</v>
      </c>
    </row>
    <row r="312" spans="2:5" ht="15" customHeight="1" x14ac:dyDescent="0.25">
      <c r="B312" s="198">
        <v>45389</v>
      </c>
      <c r="C312" s="193">
        <v>1000.0074</v>
      </c>
      <c r="D312" s="185">
        <v>0.1736</v>
      </c>
      <c r="E312" s="185">
        <v>0.1736</v>
      </c>
    </row>
    <row r="313" spans="2:5" ht="15" customHeight="1" x14ac:dyDescent="0.25">
      <c r="B313" s="198">
        <v>45390</v>
      </c>
      <c r="C313" s="193">
        <v>1000.0062</v>
      </c>
      <c r="D313" s="185">
        <v>0.17230000000000001</v>
      </c>
      <c r="E313" s="185">
        <v>0.17230000000000001</v>
      </c>
    </row>
    <row r="314" spans="2:5" ht="15" customHeight="1" x14ac:dyDescent="0.25">
      <c r="B314" s="198">
        <v>45391</v>
      </c>
      <c r="C314" s="193">
        <v>1000.0055</v>
      </c>
      <c r="D314" s="185">
        <v>0.1736</v>
      </c>
      <c r="E314" s="185">
        <v>0.1736</v>
      </c>
    </row>
    <row r="315" spans="2:5" ht="15" customHeight="1" x14ac:dyDescent="0.25">
      <c r="B315" s="198">
        <v>45392</v>
      </c>
      <c r="C315" s="193">
        <v>1000.0053</v>
      </c>
      <c r="D315" s="185">
        <v>0.1802</v>
      </c>
      <c r="E315" s="185">
        <v>0.1802</v>
      </c>
    </row>
    <row r="316" spans="2:5" ht="15" customHeight="1" x14ac:dyDescent="0.25">
      <c r="B316" s="198">
        <v>45393</v>
      </c>
      <c r="C316" s="193">
        <v>1000.0049</v>
      </c>
      <c r="D316" s="185">
        <v>0.1757</v>
      </c>
      <c r="E316" s="185">
        <v>0.1757</v>
      </c>
    </row>
    <row r="317" spans="2:5" ht="15" customHeight="1" x14ac:dyDescent="0.25">
      <c r="B317" s="198">
        <v>45394</v>
      </c>
      <c r="C317" s="193">
        <v>1000.0042</v>
      </c>
      <c r="D317" s="185">
        <v>0.17449999999999999</v>
      </c>
      <c r="E317" s="185">
        <v>0.17449999999999999</v>
      </c>
    </row>
    <row r="318" spans="2:5" ht="15" customHeight="1" x14ac:dyDescent="0.25">
      <c r="B318" s="198">
        <v>45395</v>
      </c>
      <c r="C318" s="193">
        <v>1000.0038</v>
      </c>
      <c r="D318" s="185">
        <v>0.17519999999999999</v>
      </c>
      <c r="E318" s="185">
        <v>0.17519999999999999</v>
      </c>
    </row>
    <row r="319" spans="2:5" ht="15" customHeight="1" x14ac:dyDescent="0.25">
      <c r="B319" s="198">
        <v>45396</v>
      </c>
      <c r="C319" s="193">
        <v>1000.0034000000001</v>
      </c>
      <c r="D319" s="185">
        <v>0.17519999999999999</v>
      </c>
      <c r="E319" s="185">
        <v>0.17519999999999999</v>
      </c>
    </row>
    <row r="320" spans="2:5" ht="15" customHeight="1" x14ac:dyDescent="0.25">
      <c r="B320" s="198">
        <v>45397</v>
      </c>
      <c r="C320" s="193">
        <v>1000.0041</v>
      </c>
      <c r="D320" s="185">
        <v>0.17150000000000001</v>
      </c>
      <c r="E320" s="185">
        <v>0.17150000000000001</v>
      </c>
    </row>
    <row r="321" spans="2:5" ht="15" customHeight="1" x14ac:dyDescent="0.25">
      <c r="B321" s="198">
        <v>45398</v>
      </c>
      <c r="C321" s="193">
        <v>1000.0035</v>
      </c>
      <c r="D321" s="185">
        <v>0.17</v>
      </c>
      <c r="E321" s="185">
        <v>0.17</v>
      </c>
    </row>
    <row r="322" spans="2:5" ht="15" customHeight="1" x14ac:dyDescent="0.25">
      <c r="B322" s="198">
        <v>45399</v>
      </c>
      <c r="C322" s="193">
        <v>1000.0031</v>
      </c>
      <c r="D322" s="185">
        <v>0.1709</v>
      </c>
      <c r="E322" s="185">
        <v>0.1709</v>
      </c>
    </row>
    <row r="323" spans="2:5" ht="15" customHeight="1" x14ac:dyDescent="0.25">
      <c r="B323" s="198">
        <v>45400</v>
      </c>
      <c r="C323" s="193">
        <v>1000.0024</v>
      </c>
      <c r="D323" s="185">
        <v>0.17</v>
      </c>
      <c r="E323" s="185">
        <v>0.17</v>
      </c>
    </row>
    <row r="324" spans="2:5" ht="15" customHeight="1" x14ac:dyDescent="0.25">
      <c r="B324" s="198">
        <v>45401</v>
      </c>
      <c r="C324" s="193">
        <v>1000.002</v>
      </c>
      <c r="D324" s="185">
        <v>0.1706</v>
      </c>
      <c r="E324" s="185">
        <v>0.1706</v>
      </c>
    </row>
    <row r="325" spans="2:5" ht="15" customHeight="1" x14ac:dyDescent="0.25">
      <c r="B325" s="198">
        <v>45402</v>
      </c>
      <c r="C325" s="193">
        <v>1000.0015</v>
      </c>
      <c r="D325" s="185">
        <v>0.17069999999999999</v>
      </c>
      <c r="E325" s="185">
        <v>0.17069999999999999</v>
      </c>
    </row>
    <row r="326" spans="2:5" ht="15" customHeight="1" x14ac:dyDescent="0.25">
      <c r="B326" s="198">
        <v>45403</v>
      </c>
      <c r="C326" s="193">
        <v>1000.0012</v>
      </c>
      <c r="D326" s="185">
        <v>0.17169999999999999</v>
      </c>
      <c r="E326" s="185">
        <v>0.17169999999999999</v>
      </c>
    </row>
    <row r="327" spans="2:5" ht="15" customHeight="1" x14ac:dyDescent="0.25">
      <c r="B327" s="198">
        <v>45404</v>
      </c>
      <c r="C327" s="193">
        <v>1000.0001</v>
      </c>
      <c r="D327" s="185">
        <v>0.17430000000000001</v>
      </c>
      <c r="E327" s="185">
        <v>0.17430000000000001</v>
      </c>
    </row>
    <row r="328" spans="2:5" ht="15" customHeight="1" x14ac:dyDescent="0.25">
      <c r="B328" s="198">
        <v>45405</v>
      </c>
      <c r="C328" s="193">
        <v>1000</v>
      </c>
      <c r="D328" s="185">
        <v>0.1767</v>
      </c>
      <c r="E328" s="185">
        <v>0.1767</v>
      </c>
    </row>
    <row r="329" spans="2:5" ht="15" customHeight="1" x14ac:dyDescent="0.25">
      <c r="B329" s="198">
        <v>45406</v>
      </c>
      <c r="C329" s="193">
        <v>1000</v>
      </c>
      <c r="D329" s="185">
        <v>0.1782</v>
      </c>
      <c r="E329" s="185">
        <v>0.1782</v>
      </c>
    </row>
    <row r="330" spans="2:5" ht="15" customHeight="1" x14ac:dyDescent="0.25">
      <c r="B330" s="198">
        <v>45407</v>
      </c>
      <c r="C330" s="193">
        <v>1000</v>
      </c>
      <c r="D330" s="185">
        <v>0.1784</v>
      </c>
      <c r="E330" s="185">
        <v>0.1784</v>
      </c>
    </row>
    <row r="331" spans="2:5" ht="15" customHeight="1" x14ac:dyDescent="0.25">
      <c r="B331" s="198">
        <v>45408</v>
      </c>
      <c r="C331" s="193">
        <v>1000</v>
      </c>
      <c r="D331" s="185">
        <v>0.17780000000000001</v>
      </c>
      <c r="E331" s="185">
        <v>0.17780000000000001</v>
      </c>
    </row>
    <row r="332" spans="2:5" ht="15" customHeight="1" x14ac:dyDescent="0.25">
      <c r="B332" s="198">
        <v>45409</v>
      </c>
      <c r="C332" s="193">
        <v>1000</v>
      </c>
      <c r="D332" s="185">
        <v>0.17860000000000001</v>
      </c>
      <c r="E332" s="185">
        <v>0.17860000000000001</v>
      </c>
    </row>
    <row r="333" spans="2:5" ht="15" customHeight="1" x14ac:dyDescent="0.25">
      <c r="B333" s="198">
        <v>45410</v>
      </c>
      <c r="C333" s="193">
        <v>1000</v>
      </c>
      <c r="D333" s="185">
        <v>0.17860000000000001</v>
      </c>
      <c r="E333" s="185">
        <v>0.17860000000000001</v>
      </c>
    </row>
    <row r="334" spans="2:5" ht="15" customHeight="1" x14ac:dyDescent="0.25">
      <c r="B334" s="198">
        <v>45411</v>
      </c>
      <c r="C334" s="193">
        <v>1000</v>
      </c>
      <c r="D334" s="185">
        <v>0.17829999999999999</v>
      </c>
      <c r="E334" s="185">
        <v>0.17829999999999999</v>
      </c>
    </row>
    <row r="335" spans="2:5" ht="15" customHeight="1" x14ac:dyDescent="0.25">
      <c r="B335" s="198">
        <v>45412</v>
      </c>
      <c r="C335" s="193">
        <v>1000.0006</v>
      </c>
      <c r="D335" s="185">
        <v>0.1774</v>
      </c>
      <c r="E335" s="185">
        <v>0.1774</v>
      </c>
    </row>
    <row r="336" spans="2:5" ht="15" customHeight="1" x14ac:dyDescent="0.25">
      <c r="B336" s="196"/>
      <c r="C336" s="199"/>
      <c r="D336" s="190" t="s">
        <v>2664</v>
      </c>
      <c r="E336" s="190"/>
    </row>
    <row r="337" spans="2:5" x14ac:dyDescent="0.25">
      <c r="B337" s="206" t="s">
        <v>2665</v>
      </c>
      <c r="C337" s="206"/>
      <c r="D337" s="206"/>
      <c r="E337" s="206"/>
    </row>
    <row r="338" spans="2:5" s="165" customFormat="1" ht="45" x14ac:dyDescent="0.2">
      <c r="B338" s="181" t="s">
        <v>2642</v>
      </c>
      <c r="C338" s="182" t="s">
        <v>2643</v>
      </c>
      <c r="D338" s="183" t="s">
        <v>2644</v>
      </c>
      <c r="E338" s="183" t="s">
        <v>2645</v>
      </c>
    </row>
    <row r="339" spans="2:5" s="166" customFormat="1" x14ac:dyDescent="0.25">
      <c r="B339" s="198">
        <v>45231</v>
      </c>
      <c r="C339" s="193">
        <v>1000</v>
      </c>
      <c r="D339" s="185">
        <v>0.182</v>
      </c>
      <c r="E339" s="185">
        <v>0.182</v>
      </c>
    </row>
    <row r="340" spans="2:5" s="166" customFormat="1" x14ac:dyDescent="0.25">
      <c r="B340" s="198">
        <v>45232</v>
      </c>
      <c r="C340" s="193">
        <v>1000.0001</v>
      </c>
      <c r="D340" s="185">
        <v>0.18229999999999999</v>
      </c>
      <c r="E340" s="185">
        <v>0.18229999999999999</v>
      </c>
    </row>
    <row r="341" spans="2:5" s="166" customFormat="1" x14ac:dyDescent="0.25">
      <c r="B341" s="198">
        <v>45233</v>
      </c>
      <c r="C341" s="193">
        <v>1000</v>
      </c>
      <c r="D341" s="185">
        <v>0.17530000000000001</v>
      </c>
      <c r="E341" s="185">
        <v>0.17530000000000001</v>
      </c>
    </row>
    <row r="342" spans="2:5" s="166" customFormat="1" x14ac:dyDescent="0.25">
      <c r="B342" s="198">
        <v>45234</v>
      </c>
      <c r="C342" s="193">
        <v>1000</v>
      </c>
      <c r="D342" s="185">
        <v>0.1862</v>
      </c>
      <c r="E342" s="185">
        <v>0.1862</v>
      </c>
    </row>
    <row r="343" spans="2:5" s="166" customFormat="1" x14ac:dyDescent="0.25">
      <c r="B343" s="198">
        <v>45235</v>
      </c>
      <c r="C343" s="193">
        <v>1000</v>
      </c>
      <c r="D343" s="185">
        <v>0.18609999999999999</v>
      </c>
      <c r="E343" s="185">
        <v>0.18609999999999999</v>
      </c>
    </row>
    <row r="344" spans="2:5" s="166" customFormat="1" x14ac:dyDescent="0.25">
      <c r="B344" s="198">
        <v>45236</v>
      </c>
      <c r="C344" s="193">
        <v>1000</v>
      </c>
      <c r="D344" s="185">
        <v>0.17960000000000001</v>
      </c>
      <c r="E344" s="185">
        <v>0.17960000000000001</v>
      </c>
    </row>
    <row r="345" spans="2:5" s="166" customFormat="1" x14ac:dyDescent="0.25">
      <c r="B345" s="198">
        <v>45237</v>
      </c>
      <c r="C345" s="193">
        <v>1000</v>
      </c>
      <c r="D345" s="185">
        <v>0.182</v>
      </c>
      <c r="E345" s="185">
        <v>0.182</v>
      </c>
    </row>
    <row r="346" spans="2:5" s="166" customFormat="1" x14ac:dyDescent="0.25">
      <c r="B346" s="198">
        <v>45238</v>
      </c>
      <c r="C346" s="193">
        <v>1000</v>
      </c>
      <c r="D346" s="185">
        <v>0.18240000000000001</v>
      </c>
      <c r="E346" s="185">
        <v>0.18240000000000001</v>
      </c>
    </row>
    <row r="347" spans="2:5" s="166" customFormat="1" x14ac:dyDescent="0.25">
      <c r="B347" s="198">
        <v>45239</v>
      </c>
      <c r="C347" s="193">
        <v>1000</v>
      </c>
      <c r="D347" s="185">
        <v>0.18210000000000001</v>
      </c>
      <c r="E347" s="185">
        <v>0.18210000000000001</v>
      </c>
    </row>
    <row r="348" spans="2:5" s="166" customFormat="1" x14ac:dyDescent="0.25">
      <c r="B348" s="198">
        <v>45240</v>
      </c>
      <c r="C348" s="193">
        <v>1000</v>
      </c>
      <c r="D348" s="185">
        <v>0.18340000000000001</v>
      </c>
      <c r="E348" s="185">
        <v>0.18340000000000001</v>
      </c>
    </row>
    <row r="349" spans="2:5" s="166" customFormat="1" x14ac:dyDescent="0.25">
      <c r="B349" s="198">
        <v>45241</v>
      </c>
      <c r="C349" s="193">
        <v>1000</v>
      </c>
      <c r="D349" s="185">
        <v>0.1852</v>
      </c>
      <c r="E349" s="185">
        <v>0.1852</v>
      </c>
    </row>
    <row r="350" spans="2:5" s="166" customFormat="1" x14ac:dyDescent="0.25">
      <c r="B350" s="198">
        <v>45242</v>
      </c>
      <c r="C350" s="193">
        <v>1000</v>
      </c>
      <c r="D350" s="185">
        <v>0.1852</v>
      </c>
      <c r="E350" s="185">
        <v>0.1852</v>
      </c>
    </row>
    <row r="351" spans="2:5" s="166" customFormat="1" x14ac:dyDescent="0.25">
      <c r="B351" s="198">
        <v>45243</v>
      </c>
      <c r="C351" s="193">
        <v>1000</v>
      </c>
      <c r="D351" s="185">
        <v>0.18029999999999999</v>
      </c>
      <c r="E351" s="185">
        <v>0.18029999999999999</v>
      </c>
    </row>
    <row r="352" spans="2:5" s="166" customFormat="1" x14ac:dyDescent="0.25">
      <c r="B352" s="198">
        <v>45244</v>
      </c>
      <c r="C352" s="193">
        <v>1000</v>
      </c>
      <c r="D352" s="185">
        <v>0.18410000000000001</v>
      </c>
      <c r="E352" s="185">
        <v>0.18410000000000001</v>
      </c>
    </row>
    <row r="353" spans="2:5" s="166" customFormat="1" x14ac:dyDescent="0.25">
      <c r="B353" s="198">
        <v>45245</v>
      </c>
      <c r="C353" s="193">
        <v>1000</v>
      </c>
      <c r="D353" s="185">
        <v>0.1822</v>
      </c>
      <c r="E353" s="185">
        <v>0.1822</v>
      </c>
    </row>
    <row r="354" spans="2:5" s="166" customFormat="1" x14ac:dyDescent="0.25">
      <c r="B354" s="198">
        <v>45246</v>
      </c>
      <c r="C354" s="193">
        <v>1000</v>
      </c>
      <c r="D354" s="185">
        <v>0.18379999999999999</v>
      </c>
      <c r="E354" s="185">
        <v>0.18379999999999999</v>
      </c>
    </row>
    <row r="355" spans="2:5" s="166" customFormat="1" x14ac:dyDescent="0.25">
      <c r="B355" s="198">
        <v>45247</v>
      </c>
      <c r="C355" s="193">
        <v>1000</v>
      </c>
      <c r="D355" s="185">
        <v>0.18110000000000001</v>
      </c>
      <c r="E355" s="185">
        <v>0.18110000000000001</v>
      </c>
    </row>
    <row r="356" spans="2:5" s="166" customFormat="1" x14ac:dyDescent="0.25">
      <c r="B356" s="198">
        <v>45248</v>
      </c>
      <c r="C356" s="193">
        <v>1000</v>
      </c>
      <c r="D356" s="185">
        <v>0.185</v>
      </c>
      <c r="E356" s="185">
        <v>0.185</v>
      </c>
    </row>
    <row r="357" spans="2:5" s="166" customFormat="1" x14ac:dyDescent="0.25">
      <c r="B357" s="198">
        <v>45249</v>
      </c>
      <c r="C357" s="193">
        <v>1000</v>
      </c>
      <c r="D357" s="185">
        <v>0.18490000000000001</v>
      </c>
      <c r="E357" s="185">
        <v>0.18490000000000001</v>
      </c>
    </row>
    <row r="358" spans="2:5" s="166" customFormat="1" x14ac:dyDescent="0.25">
      <c r="B358" s="198">
        <v>45250</v>
      </c>
      <c r="C358" s="193">
        <v>1000</v>
      </c>
      <c r="D358" s="185">
        <v>0.18179999999999999</v>
      </c>
      <c r="E358" s="185">
        <v>0.18179999999999999</v>
      </c>
    </row>
    <row r="359" spans="2:5" s="166" customFormat="1" x14ac:dyDescent="0.25">
      <c r="B359" s="198">
        <v>45251</v>
      </c>
      <c r="C359" s="193">
        <v>1000</v>
      </c>
      <c r="D359" s="185">
        <v>0.18379999999999999</v>
      </c>
      <c r="E359" s="185">
        <v>0.18379999999999999</v>
      </c>
    </row>
    <row r="360" spans="2:5" s="166" customFormat="1" x14ac:dyDescent="0.25">
      <c r="B360" s="198">
        <v>45252</v>
      </c>
      <c r="C360" s="193">
        <v>1000</v>
      </c>
      <c r="D360" s="185">
        <v>0.1832</v>
      </c>
      <c r="E360" s="185">
        <v>0.1832</v>
      </c>
    </row>
    <row r="361" spans="2:5" s="166" customFormat="1" x14ac:dyDescent="0.25">
      <c r="B361" s="198">
        <v>45253</v>
      </c>
      <c r="C361" s="193">
        <v>1000</v>
      </c>
      <c r="D361" s="185">
        <v>0.18229999999999999</v>
      </c>
      <c r="E361" s="185">
        <v>0.18229999999999999</v>
      </c>
    </row>
    <row r="362" spans="2:5" s="166" customFormat="1" x14ac:dyDescent="0.25">
      <c r="B362" s="198">
        <v>45254</v>
      </c>
      <c r="C362" s="193">
        <v>1000</v>
      </c>
      <c r="D362" s="185">
        <v>0.18260000000000001</v>
      </c>
      <c r="E362" s="185">
        <v>0.18260000000000001</v>
      </c>
    </row>
    <row r="363" spans="2:5" s="166" customFormat="1" x14ac:dyDescent="0.25">
      <c r="B363" s="198">
        <v>45255</v>
      </c>
      <c r="C363" s="193">
        <v>1000</v>
      </c>
      <c r="D363" s="185">
        <v>0.18410000000000001</v>
      </c>
      <c r="E363" s="185">
        <v>0.18410000000000001</v>
      </c>
    </row>
    <row r="364" spans="2:5" s="166" customFormat="1" x14ac:dyDescent="0.25">
      <c r="B364" s="198">
        <v>45256</v>
      </c>
      <c r="C364" s="193">
        <v>1000</v>
      </c>
      <c r="D364" s="185">
        <v>0.18390000000000001</v>
      </c>
      <c r="E364" s="185">
        <v>0.18390000000000001</v>
      </c>
    </row>
    <row r="365" spans="2:5" s="166" customFormat="1" x14ac:dyDescent="0.25">
      <c r="B365" s="198">
        <v>45257</v>
      </c>
      <c r="C365" s="193">
        <v>1000</v>
      </c>
      <c r="D365" s="185">
        <v>0.184</v>
      </c>
      <c r="E365" s="185">
        <v>0.184</v>
      </c>
    </row>
    <row r="366" spans="2:5" s="166" customFormat="1" x14ac:dyDescent="0.25">
      <c r="B366" s="198">
        <v>45258</v>
      </c>
      <c r="C366" s="193">
        <v>1000</v>
      </c>
      <c r="D366" s="185">
        <v>0.1799</v>
      </c>
      <c r="E366" s="185">
        <v>0.1799</v>
      </c>
    </row>
    <row r="367" spans="2:5" s="166" customFormat="1" x14ac:dyDescent="0.25">
      <c r="B367" s="198">
        <v>45259</v>
      </c>
      <c r="C367" s="193">
        <v>1000</v>
      </c>
      <c r="D367" s="185">
        <v>0.18079999999999999</v>
      </c>
      <c r="E367" s="185">
        <v>0.18079999999999999</v>
      </c>
    </row>
    <row r="368" spans="2:5" s="166" customFormat="1" x14ac:dyDescent="0.25">
      <c r="B368" s="198">
        <v>45260</v>
      </c>
      <c r="C368" s="193">
        <v>1000.0001999999999</v>
      </c>
      <c r="D368" s="185">
        <v>0.17979999999999999</v>
      </c>
      <c r="E368" s="185">
        <v>0.17979999999999999</v>
      </c>
    </row>
    <row r="369" spans="2:5" s="166" customFormat="1" x14ac:dyDescent="0.25">
      <c r="B369" s="198">
        <v>45261</v>
      </c>
      <c r="C369" s="193">
        <v>1000</v>
      </c>
      <c r="D369" s="185">
        <v>0.17879999999999999</v>
      </c>
      <c r="E369" s="185">
        <v>0.17879999999999999</v>
      </c>
    </row>
    <row r="370" spans="2:5" s="166" customFormat="1" x14ac:dyDescent="0.25">
      <c r="B370" s="198">
        <v>45262</v>
      </c>
      <c r="C370" s="193">
        <v>1000</v>
      </c>
      <c r="D370" s="185">
        <v>0.17849999999999999</v>
      </c>
      <c r="E370" s="185">
        <v>0.17849999999999999</v>
      </c>
    </row>
    <row r="371" spans="2:5" s="166" customFormat="1" x14ac:dyDescent="0.25">
      <c r="B371" s="198">
        <v>45263</v>
      </c>
      <c r="C371" s="193">
        <v>1000</v>
      </c>
      <c r="D371" s="185">
        <v>0.1784</v>
      </c>
      <c r="E371" s="185">
        <v>0.1784</v>
      </c>
    </row>
    <row r="372" spans="2:5" s="166" customFormat="1" x14ac:dyDescent="0.25">
      <c r="B372" s="198">
        <v>45264</v>
      </c>
      <c r="C372" s="193">
        <v>1000</v>
      </c>
      <c r="D372" s="185">
        <v>0.17660000000000001</v>
      </c>
      <c r="E372" s="185">
        <v>0.17660000000000001</v>
      </c>
    </row>
    <row r="373" spans="2:5" s="166" customFormat="1" x14ac:dyDescent="0.25">
      <c r="B373" s="198">
        <v>45265</v>
      </c>
      <c r="C373" s="193">
        <v>1000.0001</v>
      </c>
      <c r="D373" s="185">
        <v>0.17829999999999999</v>
      </c>
      <c r="E373" s="185">
        <v>0.17829999999999999</v>
      </c>
    </row>
    <row r="374" spans="2:5" s="166" customFormat="1" x14ac:dyDescent="0.25">
      <c r="B374" s="198">
        <v>45266</v>
      </c>
      <c r="C374" s="193">
        <v>1000.0001999999999</v>
      </c>
      <c r="D374" s="185">
        <v>0.17780000000000001</v>
      </c>
      <c r="E374" s="185">
        <v>0.17780000000000001</v>
      </c>
    </row>
    <row r="375" spans="2:5" s="166" customFormat="1" x14ac:dyDescent="0.25">
      <c r="B375" s="198">
        <v>45267</v>
      </c>
      <c r="C375" s="193">
        <v>1000.0001999999999</v>
      </c>
      <c r="D375" s="185">
        <v>0.17660000000000001</v>
      </c>
      <c r="E375" s="185">
        <v>0.17660000000000001</v>
      </c>
    </row>
    <row r="376" spans="2:5" s="166" customFormat="1" x14ac:dyDescent="0.25">
      <c r="B376" s="198">
        <v>45268</v>
      </c>
      <c r="C376" s="193">
        <v>1000.0005</v>
      </c>
      <c r="D376" s="185">
        <v>0.1774</v>
      </c>
      <c r="E376" s="185">
        <v>0.1774</v>
      </c>
    </row>
    <row r="377" spans="2:5" s="166" customFormat="1" x14ac:dyDescent="0.25">
      <c r="B377" s="198">
        <v>45269</v>
      </c>
      <c r="C377" s="193">
        <v>1000.0004</v>
      </c>
      <c r="D377" s="185">
        <v>0.17879999999999999</v>
      </c>
      <c r="E377" s="185">
        <v>0.17879999999999999</v>
      </c>
    </row>
    <row r="378" spans="2:5" s="166" customFormat="1" x14ac:dyDescent="0.25">
      <c r="B378" s="198">
        <v>45270</v>
      </c>
      <c r="C378" s="193">
        <v>1000.0004</v>
      </c>
      <c r="D378" s="185">
        <v>0.1787</v>
      </c>
      <c r="E378" s="185">
        <v>0.1787</v>
      </c>
    </row>
    <row r="379" spans="2:5" s="166" customFormat="1" x14ac:dyDescent="0.25">
      <c r="B379" s="198">
        <v>45271</v>
      </c>
      <c r="C379" s="193">
        <v>1000.0001999999999</v>
      </c>
      <c r="D379" s="185">
        <v>0.214</v>
      </c>
      <c r="E379" s="185">
        <v>0.214</v>
      </c>
    </row>
    <row r="380" spans="2:5" s="166" customFormat="1" x14ac:dyDescent="0.25">
      <c r="B380" s="198">
        <v>45272</v>
      </c>
      <c r="C380" s="193">
        <v>1000.0003</v>
      </c>
      <c r="D380" s="185">
        <v>0.18090000000000001</v>
      </c>
      <c r="E380" s="185">
        <v>0.18090000000000001</v>
      </c>
    </row>
    <row r="381" spans="2:5" s="166" customFormat="1" x14ac:dyDescent="0.25">
      <c r="B381" s="198">
        <v>45273</v>
      </c>
      <c r="C381" s="193">
        <v>1000.0005</v>
      </c>
      <c r="D381" s="185">
        <v>0.17730000000000001</v>
      </c>
      <c r="E381" s="185">
        <v>0.17730000000000001</v>
      </c>
    </row>
    <row r="382" spans="2:5" s="166" customFormat="1" x14ac:dyDescent="0.25">
      <c r="B382" s="198">
        <v>45274</v>
      </c>
      <c r="C382" s="193">
        <v>1000</v>
      </c>
      <c r="D382" s="185">
        <v>0.1792</v>
      </c>
      <c r="E382" s="185">
        <v>0.1792</v>
      </c>
    </row>
    <row r="383" spans="2:5" s="166" customFormat="1" x14ac:dyDescent="0.25">
      <c r="B383" s="198">
        <v>45275</v>
      </c>
      <c r="C383" s="193">
        <v>1000.0001</v>
      </c>
      <c r="D383" s="185">
        <v>0.1764</v>
      </c>
      <c r="E383" s="185">
        <v>0.1764</v>
      </c>
    </row>
    <row r="384" spans="2:5" s="166" customFormat="1" x14ac:dyDescent="0.25">
      <c r="B384" s="198">
        <v>45276</v>
      </c>
      <c r="C384" s="193">
        <v>1000.0001</v>
      </c>
      <c r="D384" s="185">
        <v>0.17599999999999999</v>
      </c>
      <c r="E384" s="185">
        <v>0.17599999999999999</v>
      </c>
    </row>
    <row r="385" spans="2:5" s="166" customFormat="1" x14ac:dyDescent="0.25">
      <c r="B385" s="198">
        <v>45277</v>
      </c>
      <c r="C385" s="193">
        <v>1000</v>
      </c>
      <c r="D385" s="185">
        <v>0.17630000000000001</v>
      </c>
      <c r="E385" s="185">
        <v>0.17630000000000001</v>
      </c>
    </row>
    <row r="386" spans="2:5" s="166" customFormat="1" x14ac:dyDescent="0.25">
      <c r="B386" s="198">
        <v>45278</v>
      </c>
      <c r="C386" s="193">
        <v>1000.0005</v>
      </c>
      <c r="D386" s="185">
        <v>0.1784</v>
      </c>
      <c r="E386" s="185">
        <v>0.1784</v>
      </c>
    </row>
    <row r="387" spans="2:5" s="166" customFormat="1" x14ac:dyDescent="0.25">
      <c r="B387" s="198">
        <v>45279</v>
      </c>
      <c r="C387" s="193">
        <v>1000</v>
      </c>
      <c r="D387" s="185">
        <v>0.17849999999999999</v>
      </c>
      <c r="E387" s="185">
        <v>0.17849999999999999</v>
      </c>
    </row>
    <row r="388" spans="2:5" s="166" customFormat="1" x14ac:dyDescent="0.25">
      <c r="B388" s="198">
        <v>45280</v>
      </c>
      <c r="C388" s="193">
        <v>1000</v>
      </c>
      <c r="D388" s="185">
        <v>0.17699999999999999</v>
      </c>
      <c r="E388" s="185">
        <v>0.17699999999999999</v>
      </c>
    </row>
    <row r="389" spans="2:5" s="166" customFormat="1" x14ac:dyDescent="0.25">
      <c r="B389" s="198">
        <v>45281</v>
      </c>
      <c r="C389" s="193">
        <v>1000.0001</v>
      </c>
      <c r="D389" s="185">
        <v>0.18099999999999999</v>
      </c>
      <c r="E389" s="185">
        <v>0.18099999999999999</v>
      </c>
    </row>
    <row r="390" spans="2:5" s="166" customFormat="1" x14ac:dyDescent="0.25">
      <c r="B390" s="198">
        <v>45282</v>
      </c>
      <c r="C390" s="193">
        <v>1000</v>
      </c>
      <c r="D390" s="185">
        <v>0.17910000000000001</v>
      </c>
      <c r="E390" s="185">
        <v>0.17910000000000001</v>
      </c>
    </row>
    <row r="391" spans="2:5" s="166" customFormat="1" x14ac:dyDescent="0.25">
      <c r="B391" s="198">
        <v>45283</v>
      </c>
      <c r="C391" s="193">
        <v>1000</v>
      </c>
      <c r="D391" s="185">
        <v>0.18029999999999999</v>
      </c>
      <c r="E391" s="185">
        <v>0.18029999999999999</v>
      </c>
    </row>
    <row r="392" spans="2:5" s="166" customFormat="1" x14ac:dyDescent="0.25">
      <c r="B392" s="198">
        <v>45284</v>
      </c>
      <c r="C392" s="193">
        <v>1000</v>
      </c>
      <c r="D392" s="185">
        <v>0.18029999999999999</v>
      </c>
      <c r="E392" s="185">
        <v>0.18029999999999999</v>
      </c>
    </row>
    <row r="393" spans="2:5" s="166" customFormat="1" x14ac:dyDescent="0.25">
      <c r="B393" s="198">
        <v>45285</v>
      </c>
      <c r="C393" s="193">
        <v>1000</v>
      </c>
      <c r="D393" s="185">
        <v>0.1802</v>
      </c>
      <c r="E393" s="185">
        <v>0.1802</v>
      </c>
    </row>
    <row r="394" spans="2:5" s="166" customFormat="1" x14ac:dyDescent="0.25">
      <c r="B394" s="198">
        <v>45286</v>
      </c>
      <c r="C394" s="193">
        <v>1000</v>
      </c>
      <c r="D394" s="185">
        <v>0.18279999999999999</v>
      </c>
      <c r="E394" s="185">
        <v>0.18279999999999999</v>
      </c>
    </row>
    <row r="395" spans="2:5" s="166" customFormat="1" x14ac:dyDescent="0.25">
      <c r="B395" s="198">
        <v>45287</v>
      </c>
      <c r="C395" s="193">
        <v>1000</v>
      </c>
      <c r="D395" s="185">
        <v>0.17879999999999999</v>
      </c>
      <c r="E395" s="185">
        <v>0.17879999999999999</v>
      </c>
    </row>
    <row r="396" spans="2:5" s="166" customFormat="1" x14ac:dyDescent="0.25">
      <c r="B396" s="198">
        <v>45288</v>
      </c>
      <c r="C396" s="193">
        <v>1000.0004</v>
      </c>
      <c r="D396" s="185">
        <v>0.17899999999999999</v>
      </c>
      <c r="E396" s="185">
        <v>0.17899999999999999</v>
      </c>
    </row>
    <row r="397" spans="2:5" s="166" customFormat="1" x14ac:dyDescent="0.25">
      <c r="B397" s="198">
        <v>45289</v>
      </c>
      <c r="C397" s="193">
        <v>1000.0025000000001</v>
      </c>
      <c r="D397" s="185">
        <v>0.18459999999999999</v>
      </c>
      <c r="E397" s="185">
        <v>0.18459999999999999</v>
      </c>
    </row>
    <row r="398" spans="2:5" s="166" customFormat="1" x14ac:dyDescent="0.25">
      <c r="B398" s="198">
        <v>45290</v>
      </c>
      <c r="C398" s="193">
        <v>1000.0022</v>
      </c>
      <c r="D398" s="185">
        <v>0.18590000000000001</v>
      </c>
      <c r="E398" s="185">
        <v>0.18590000000000001</v>
      </c>
    </row>
    <row r="399" spans="2:5" s="166" customFormat="1" x14ac:dyDescent="0.25">
      <c r="B399" s="198">
        <v>45291</v>
      </c>
      <c r="C399" s="193">
        <v>1000.0021</v>
      </c>
      <c r="D399" s="185">
        <v>0.1857</v>
      </c>
      <c r="E399" s="185">
        <v>0.1857</v>
      </c>
    </row>
    <row r="400" spans="2:5" s="166" customFormat="1" x14ac:dyDescent="0.25">
      <c r="B400" s="198">
        <v>45292</v>
      </c>
      <c r="C400" s="193">
        <v>1000.0015</v>
      </c>
      <c r="D400" s="185">
        <v>0.18440000000000001</v>
      </c>
      <c r="E400" s="185">
        <v>0.18440000000000001</v>
      </c>
    </row>
    <row r="401" spans="2:5" s="166" customFormat="1" x14ac:dyDescent="0.25">
      <c r="B401" s="198">
        <v>45293</v>
      </c>
      <c r="C401" s="193">
        <v>1000.0013</v>
      </c>
      <c r="D401" s="185">
        <v>0.22559999999999999</v>
      </c>
      <c r="E401" s="185">
        <v>0.22559999999999999</v>
      </c>
    </row>
    <row r="402" spans="2:5" s="166" customFormat="1" x14ac:dyDescent="0.25">
      <c r="B402" s="198">
        <v>45294</v>
      </c>
      <c r="C402" s="193">
        <v>1000.0015</v>
      </c>
      <c r="D402" s="185">
        <v>0.18290000000000001</v>
      </c>
      <c r="E402" s="185">
        <v>0.18290000000000001</v>
      </c>
    </row>
    <row r="403" spans="2:5" s="166" customFormat="1" x14ac:dyDescent="0.25">
      <c r="B403" s="198">
        <v>45295</v>
      </c>
      <c r="C403" s="193">
        <v>1000.0013</v>
      </c>
      <c r="D403" s="185">
        <v>0.17979999999999999</v>
      </c>
      <c r="E403" s="185">
        <v>0.17979999999999999</v>
      </c>
    </row>
    <row r="404" spans="2:5" s="166" customFormat="1" x14ac:dyDescent="0.25">
      <c r="B404" s="198">
        <v>45296</v>
      </c>
      <c r="C404" s="193">
        <v>1000.0014</v>
      </c>
      <c r="D404" s="185">
        <v>0.17799999999999999</v>
      </c>
      <c r="E404" s="185">
        <v>0.17799999999999999</v>
      </c>
    </row>
    <row r="405" spans="2:5" s="166" customFormat="1" x14ac:dyDescent="0.25">
      <c r="B405" s="198">
        <v>45297</v>
      </c>
      <c r="C405" s="193">
        <v>1000.0013</v>
      </c>
      <c r="D405" s="185">
        <v>0.17749999999999999</v>
      </c>
      <c r="E405" s="185">
        <v>0.17749999999999999</v>
      </c>
    </row>
    <row r="406" spans="2:5" s="166" customFormat="1" x14ac:dyDescent="0.25">
      <c r="B406" s="198">
        <v>45298</v>
      </c>
      <c r="C406" s="193">
        <v>1000.0012</v>
      </c>
      <c r="D406" s="185">
        <v>0.1774</v>
      </c>
      <c r="E406" s="185">
        <v>0.1774</v>
      </c>
    </row>
    <row r="407" spans="2:5" s="166" customFormat="1" x14ac:dyDescent="0.25">
      <c r="B407" s="198">
        <v>45299</v>
      </c>
      <c r="C407" s="193">
        <v>1000.001</v>
      </c>
      <c r="D407" s="185">
        <v>0.17699999999999999</v>
      </c>
      <c r="E407" s="185">
        <v>0.17699999999999999</v>
      </c>
    </row>
    <row r="408" spans="2:5" s="166" customFormat="1" x14ac:dyDescent="0.25">
      <c r="B408" s="198">
        <v>45300</v>
      </c>
      <c r="C408" s="193">
        <v>1000.0008</v>
      </c>
      <c r="D408" s="185">
        <v>0.17860000000000001</v>
      </c>
      <c r="E408" s="185">
        <v>0.17860000000000001</v>
      </c>
    </row>
    <row r="409" spans="2:5" s="166" customFormat="1" x14ac:dyDescent="0.25">
      <c r="B409" s="198">
        <v>45301</v>
      </c>
      <c r="C409" s="193">
        <v>1000.0007000000001</v>
      </c>
      <c r="D409" s="185">
        <v>0.1794</v>
      </c>
      <c r="E409" s="185">
        <v>0.1794</v>
      </c>
    </row>
    <row r="410" spans="2:5" s="166" customFormat="1" x14ac:dyDescent="0.25">
      <c r="B410" s="198">
        <v>45302</v>
      </c>
      <c r="C410" s="193">
        <v>1000.0008</v>
      </c>
      <c r="D410" s="185">
        <v>0.17879999999999999</v>
      </c>
      <c r="E410" s="185">
        <v>0.17879999999999999</v>
      </c>
    </row>
    <row r="411" spans="2:5" s="166" customFormat="1" x14ac:dyDescent="0.25">
      <c r="B411" s="198">
        <v>45303</v>
      </c>
      <c r="C411" s="193">
        <v>1000.0004</v>
      </c>
      <c r="D411" s="185">
        <v>0.1772</v>
      </c>
      <c r="E411" s="185">
        <v>0.1772</v>
      </c>
    </row>
    <row r="412" spans="2:5" s="166" customFormat="1" x14ac:dyDescent="0.25">
      <c r="B412" s="198">
        <v>45304</v>
      </c>
      <c r="C412" s="193">
        <v>1000.0004</v>
      </c>
      <c r="D412" s="185">
        <v>0.1764</v>
      </c>
      <c r="E412" s="185">
        <v>0.1764</v>
      </c>
    </row>
    <row r="413" spans="2:5" s="166" customFormat="1" x14ac:dyDescent="0.25">
      <c r="B413" s="198">
        <v>45305</v>
      </c>
      <c r="C413" s="193">
        <v>1000.0003</v>
      </c>
      <c r="D413" s="185">
        <v>0.1764</v>
      </c>
      <c r="E413" s="185">
        <v>0.1764</v>
      </c>
    </row>
    <row r="414" spans="2:5" s="166" customFormat="1" x14ac:dyDescent="0.25">
      <c r="B414" s="198">
        <v>45306</v>
      </c>
      <c r="C414" s="193">
        <v>1000.0003</v>
      </c>
      <c r="D414" s="185">
        <v>0.1754</v>
      </c>
      <c r="E414" s="185">
        <v>0.1754</v>
      </c>
    </row>
    <row r="415" spans="2:5" s="166" customFormat="1" x14ac:dyDescent="0.25">
      <c r="B415" s="198">
        <v>45307</v>
      </c>
      <c r="C415" s="193">
        <v>1000.0003</v>
      </c>
      <c r="D415" s="185">
        <v>0.1774</v>
      </c>
      <c r="E415" s="185">
        <v>0.1774</v>
      </c>
    </row>
    <row r="416" spans="2:5" s="166" customFormat="1" x14ac:dyDescent="0.25">
      <c r="B416" s="198">
        <v>45308</v>
      </c>
      <c r="C416" s="193">
        <v>1000.0001999999999</v>
      </c>
      <c r="D416" s="185">
        <v>0.1784</v>
      </c>
      <c r="E416" s="185">
        <v>0.1784</v>
      </c>
    </row>
    <row r="417" spans="2:5" s="166" customFormat="1" x14ac:dyDescent="0.25">
      <c r="B417" s="198">
        <v>45309</v>
      </c>
      <c r="C417" s="193">
        <v>1000.0007000000001</v>
      </c>
      <c r="D417" s="185">
        <v>0.1787</v>
      </c>
      <c r="E417" s="185">
        <v>0.1787</v>
      </c>
    </row>
    <row r="418" spans="2:5" s="166" customFormat="1" x14ac:dyDescent="0.25">
      <c r="B418" s="198">
        <v>45310</v>
      </c>
      <c r="C418" s="193">
        <v>1000.0001</v>
      </c>
      <c r="D418" s="185">
        <v>0.17910000000000001</v>
      </c>
      <c r="E418" s="185">
        <v>0.17910000000000001</v>
      </c>
    </row>
    <row r="419" spans="2:5" s="166" customFormat="1" x14ac:dyDescent="0.25">
      <c r="B419" s="198">
        <v>45311</v>
      </c>
      <c r="C419" s="193">
        <v>1000</v>
      </c>
      <c r="D419" s="185">
        <v>0.17979999999999999</v>
      </c>
      <c r="E419" s="185">
        <v>0.17979999999999999</v>
      </c>
    </row>
    <row r="420" spans="2:5" s="166" customFormat="1" x14ac:dyDescent="0.25">
      <c r="B420" s="198">
        <v>45312</v>
      </c>
      <c r="C420" s="193">
        <v>1000</v>
      </c>
      <c r="D420" s="185">
        <v>0.18479999999999999</v>
      </c>
      <c r="E420" s="185">
        <v>0.18479999999999999</v>
      </c>
    </row>
    <row r="421" spans="2:5" s="166" customFormat="1" x14ac:dyDescent="0.25">
      <c r="B421" s="198">
        <v>45313</v>
      </c>
      <c r="C421" s="193">
        <v>1000</v>
      </c>
      <c r="D421" s="185">
        <v>0.17860000000000001</v>
      </c>
      <c r="E421" s="185">
        <v>0.17860000000000001</v>
      </c>
    </row>
    <row r="422" spans="2:5" s="166" customFormat="1" x14ac:dyDescent="0.25">
      <c r="B422" s="198">
        <v>45314</v>
      </c>
      <c r="C422" s="193">
        <v>1000</v>
      </c>
      <c r="D422" s="185">
        <v>0.18290000000000001</v>
      </c>
      <c r="E422" s="185">
        <v>0.18290000000000001</v>
      </c>
    </row>
    <row r="423" spans="2:5" s="166" customFormat="1" x14ac:dyDescent="0.25">
      <c r="B423" s="198">
        <v>45315</v>
      </c>
      <c r="C423" s="193">
        <v>1000</v>
      </c>
      <c r="D423" s="185">
        <v>0.18010000000000001</v>
      </c>
      <c r="E423" s="185">
        <v>0.18010000000000001</v>
      </c>
    </row>
    <row r="424" spans="2:5" s="166" customFormat="1" x14ac:dyDescent="0.25">
      <c r="B424" s="198">
        <v>45316</v>
      </c>
      <c r="C424" s="193">
        <v>1000</v>
      </c>
      <c r="D424" s="185">
        <v>0.18110000000000001</v>
      </c>
      <c r="E424" s="185">
        <v>0.18110000000000001</v>
      </c>
    </row>
    <row r="425" spans="2:5" s="166" customFormat="1" x14ac:dyDescent="0.25">
      <c r="B425" s="198">
        <v>45317</v>
      </c>
      <c r="C425" s="193">
        <v>1000</v>
      </c>
      <c r="D425" s="185">
        <v>0.1825</v>
      </c>
      <c r="E425" s="185">
        <v>0.1825</v>
      </c>
    </row>
    <row r="426" spans="2:5" s="166" customFormat="1" x14ac:dyDescent="0.25">
      <c r="B426" s="198">
        <v>45318</v>
      </c>
      <c r="C426" s="193">
        <v>1000</v>
      </c>
      <c r="D426" s="185">
        <v>0.18240000000000001</v>
      </c>
      <c r="E426" s="185">
        <v>0.18240000000000001</v>
      </c>
    </row>
    <row r="427" spans="2:5" s="166" customFormat="1" x14ac:dyDescent="0.25">
      <c r="B427" s="198">
        <v>45319</v>
      </c>
      <c r="C427" s="193">
        <v>1000</v>
      </c>
      <c r="D427" s="185">
        <v>0.1825</v>
      </c>
      <c r="E427" s="185">
        <v>0.1825</v>
      </c>
    </row>
    <row r="428" spans="2:5" s="166" customFormat="1" x14ac:dyDescent="0.25">
      <c r="B428" s="198">
        <v>45320</v>
      </c>
      <c r="C428" s="193">
        <v>1000.0004</v>
      </c>
      <c r="D428" s="185">
        <v>0.17929999999999999</v>
      </c>
      <c r="E428" s="185">
        <v>0.17929999999999999</v>
      </c>
    </row>
    <row r="429" spans="2:5" s="166" customFormat="1" x14ac:dyDescent="0.25">
      <c r="B429" s="198">
        <v>45321</v>
      </c>
      <c r="C429" s="193">
        <v>1000.0003</v>
      </c>
      <c r="D429" s="185">
        <v>0.17799999999999999</v>
      </c>
      <c r="E429" s="185">
        <v>0.17799999999999999</v>
      </c>
    </row>
    <row r="430" spans="2:5" s="166" customFormat="1" x14ac:dyDescent="0.25">
      <c r="B430" s="198">
        <v>45322</v>
      </c>
      <c r="C430" s="193">
        <v>1000.0004</v>
      </c>
      <c r="D430" s="185">
        <v>0.17680000000000001</v>
      </c>
      <c r="E430" s="185">
        <v>0.17680000000000001</v>
      </c>
    </row>
    <row r="431" spans="2:5" s="166" customFormat="1" x14ac:dyDescent="0.25">
      <c r="B431" s="198">
        <v>45323</v>
      </c>
      <c r="C431" s="193">
        <v>1000.0011</v>
      </c>
      <c r="D431" s="185">
        <v>0.17</v>
      </c>
      <c r="E431" s="185">
        <v>0.17</v>
      </c>
    </row>
    <row r="432" spans="2:5" s="166" customFormat="1" x14ac:dyDescent="0.25">
      <c r="B432" s="198">
        <v>45324</v>
      </c>
      <c r="C432" s="193">
        <v>1000.0027</v>
      </c>
      <c r="D432" s="185">
        <v>0.1691</v>
      </c>
      <c r="E432" s="185">
        <v>0.1691</v>
      </c>
    </row>
    <row r="433" spans="2:5" s="166" customFormat="1" x14ac:dyDescent="0.25">
      <c r="B433" s="198">
        <v>45325</v>
      </c>
      <c r="C433" s="193">
        <v>1000.0024</v>
      </c>
      <c r="D433" s="185">
        <v>0.1694</v>
      </c>
      <c r="E433" s="185">
        <v>0.1694</v>
      </c>
    </row>
    <row r="434" spans="2:5" s="166" customFormat="1" x14ac:dyDescent="0.25">
      <c r="B434" s="198">
        <v>45326</v>
      </c>
      <c r="C434" s="193">
        <v>1000.0021</v>
      </c>
      <c r="D434" s="185">
        <v>0.1694</v>
      </c>
      <c r="E434" s="185">
        <v>0.1694</v>
      </c>
    </row>
    <row r="435" spans="2:5" s="166" customFormat="1" x14ac:dyDescent="0.25">
      <c r="B435" s="198">
        <v>45327</v>
      </c>
      <c r="C435" s="193">
        <v>1000.0041</v>
      </c>
      <c r="D435" s="185">
        <v>0.16600000000000001</v>
      </c>
      <c r="E435" s="185">
        <v>0.16600000000000001</v>
      </c>
    </row>
    <row r="436" spans="2:5" s="166" customFormat="1" x14ac:dyDescent="0.25">
      <c r="B436" s="198">
        <v>45328</v>
      </c>
      <c r="C436" s="193">
        <v>1000.0023</v>
      </c>
      <c r="D436" s="185">
        <v>0.16700000000000001</v>
      </c>
      <c r="E436" s="185">
        <v>0.16700000000000001</v>
      </c>
    </row>
    <row r="437" spans="2:5" s="166" customFormat="1" x14ac:dyDescent="0.25">
      <c r="B437" s="198">
        <v>45329</v>
      </c>
      <c r="C437" s="193">
        <v>1000.0023</v>
      </c>
      <c r="D437" s="185">
        <v>0.16750000000000001</v>
      </c>
      <c r="E437" s="185">
        <v>0.16750000000000001</v>
      </c>
    </row>
    <row r="438" spans="2:5" s="166" customFormat="1" x14ac:dyDescent="0.25">
      <c r="B438" s="198">
        <v>45330</v>
      </c>
      <c r="C438" s="193">
        <v>1000.0021</v>
      </c>
      <c r="D438" s="185">
        <v>0.17230000000000001</v>
      </c>
      <c r="E438" s="185">
        <v>0.17230000000000001</v>
      </c>
    </row>
    <row r="439" spans="2:5" s="166" customFormat="1" x14ac:dyDescent="0.25">
      <c r="B439" s="198">
        <v>45331</v>
      </c>
      <c r="C439" s="193">
        <v>1000.002</v>
      </c>
      <c r="D439" s="185">
        <v>0.17879999999999999</v>
      </c>
      <c r="E439" s="185">
        <v>0.17879999999999999</v>
      </c>
    </row>
    <row r="440" spans="2:5" s="166" customFormat="1" x14ac:dyDescent="0.25">
      <c r="B440" s="198">
        <v>45332</v>
      </c>
      <c r="C440" s="193">
        <v>1000.0019</v>
      </c>
      <c r="D440" s="185">
        <v>0.18079999999999999</v>
      </c>
      <c r="E440" s="185">
        <v>0.18079999999999999</v>
      </c>
    </row>
    <row r="441" spans="2:5" s="166" customFormat="1" x14ac:dyDescent="0.25">
      <c r="B441" s="198">
        <v>45333</v>
      </c>
      <c r="C441" s="193">
        <v>1000.0016000000001</v>
      </c>
      <c r="D441" s="185">
        <v>0.18090000000000001</v>
      </c>
      <c r="E441" s="185">
        <v>0.18090000000000001</v>
      </c>
    </row>
    <row r="442" spans="2:5" s="166" customFormat="1" x14ac:dyDescent="0.25">
      <c r="B442" s="198">
        <v>45334</v>
      </c>
      <c r="C442" s="193">
        <v>1000.0003</v>
      </c>
      <c r="D442" s="185">
        <v>0.1767</v>
      </c>
      <c r="E442" s="185">
        <v>0.1767</v>
      </c>
    </row>
    <row r="443" spans="2:5" s="166" customFormat="1" x14ac:dyDescent="0.25">
      <c r="B443" s="198">
        <v>45335</v>
      </c>
      <c r="C443" s="193">
        <v>1000.0001999999999</v>
      </c>
      <c r="D443" s="185">
        <v>0.17630000000000001</v>
      </c>
      <c r="E443" s="185">
        <v>0.17630000000000001</v>
      </c>
    </row>
    <row r="444" spans="2:5" s="166" customFormat="1" x14ac:dyDescent="0.25">
      <c r="B444" s="198">
        <v>45336</v>
      </c>
      <c r="C444" s="193">
        <v>1000</v>
      </c>
      <c r="D444" s="185">
        <v>0.17449999999999999</v>
      </c>
      <c r="E444" s="185">
        <v>0.17449999999999999</v>
      </c>
    </row>
    <row r="445" spans="2:5" s="166" customFormat="1" x14ac:dyDescent="0.25">
      <c r="B445" s="198">
        <v>45337</v>
      </c>
      <c r="C445" s="193">
        <v>1000</v>
      </c>
      <c r="D445" s="185">
        <v>0.1741</v>
      </c>
      <c r="E445" s="185">
        <v>0.1741</v>
      </c>
    </row>
    <row r="446" spans="2:5" s="166" customFormat="1" x14ac:dyDescent="0.25">
      <c r="B446" s="198">
        <v>45338</v>
      </c>
      <c r="C446" s="193">
        <v>1000.0004</v>
      </c>
      <c r="D446" s="185">
        <v>0.17630000000000001</v>
      </c>
      <c r="E446" s="185">
        <v>0.17630000000000001</v>
      </c>
    </row>
    <row r="447" spans="2:5" s="166" customFormat="1" x14ac:dyDescent="0.25">
      <c r="B447" s="198">
        <v>45339</v>
      </c>
      <c r="C447" s="193">
        <v>1000.0003</v>
      </c>
      <c r="D447" s="185">
        <v>0.1736</v>
      </c>
      <c r="E447" s="185">
        <v>0.1736</v>
      </c>
    </row>
    <row r="448" spans="2:5" s="166" customFormat="1" x14ac:dyDescent="0.25">
      <c r="B448" s="198">
        <v>45340</v>
      </c>
      <c r="C448" s="193">
        <v>1000.0003</v>
      </c>
      <c r="D448" s="185">
        <v>0.17349999999999999</v>
      </c>
      <c r="E448" s="185">
        <v>0.17349999999999999</v>
      </c>
    </row>
    <row r="449" spans="2:5" s="166" customFormat="1" x14ac:dyDescent="0.25">
      <c r="B449" s="198">
        <v>45341</v>
      </c>
      <c r="C449" s="193">
        <v>1000.0001999999999</v>
      </c>
      <c r="D449" s="185">
        <v>0.1804</v>
      </c>
      <c r="E449" s="185">
        <v>0.1804</v>
      </c>
    </row>
    <row r="450" spans="2:5" s="166" customFormat="1" x14ac:dyDescent="0.25">
      <c r="B450" s="198">
        <v>45342</v>
      </c>
      <c r="C450" s="193">
        <v>1000.0003</v>
      </c>
      <c r="D450" s="185">
        <v>0.1704</v>
      </c>
      <c r="E450" s="185">
        <v>0.1704</v>
      </c>
    </row>
    <row r="451" spans="2:5" s="166" customFormat="1" x14ac:dyDescent="0.25">
      <c r="B451" s="198">
        <v>45343</v>
      </c>
      <c r="C451" s="193">
        <v>1000.0004</v>
      </c>
      <c r="D451" s="185">
        <v>0.17199999999999999</v>
      </c>
      <c r="E451" s="185">
        <v>0.17199999999999999</v>
      </c>
    </row>
    <row r="452" spans="2:5" s="166" customFormat="1" x14ac:dyDescent="0.25">
      <c r="B452" s="198">
        <v>45344</v>
      </c>
      <c r="C452" s="193">
        <v>1000.0006</v>
      </c>
      <c r="D452" s="185">
        <v>0.17030000000000001</v>
      </c>
      <c r="E452" s="185">
        <v>0.17030000000000001</v>
      </c>
    </row>
    <row r="453" spans="2:5" s="166" customFormat="1" x14ac:dyDescent="0.25">
      <c r="B453" s="198">
        <v>45345</v>
      </c>
      <c r="C453" s="193">
        <v>1000.0003</v>
      </c>
      <c r="D453" s="185">
        <v>0.17610000000000001</v>
      </c>
      <c r="E453" s="185">
        <v>0.17610000000000001</v>
      </c>
    </row>
    <row r="454" spans="2:5" s="166" customFormat="1" x14ac:dyDescent="0.25">
      <c r="B454" s="198">
        <v>45346</v>
      </c>
      <c r="C454" s="193">
        <v>1000.0001999999999</v>
      </c>
      <c r="D454" s="185">
        <v>0.17530000000000001</v>
      </c>
      <c r="E454" s="185">
        <v>0.17530000000000001</v>
      </c>
    </row>
    <row r="455" spans="2:5" s="166" customFormat="1" x14ac:dyDescent="0.25">
      <c r="B455" s="198">
        <v>45347</v>
      </c>
      <c r="C455" s="193">
        <v>1000.0001999999999</v>
      </c>
      <c r="D455" s="185">
        <v>0.17519999999999999</v>
      </c>
      <c r="E455" s="185">
        <v>0.17519999999999999</v>
      </c>
    </row>
    <row r="456" spans="2:5" s="166" customFormat="1" x14ac:dyDescent="0.25">
      <c r="B456" s="198">
        <v>45348</v>
      </c>
      <c r="C456" s="193">
        <v>1000</v>
      </c>
      <c r="D456" s="185">
        <v>0.17699999999999999</v>
      </c>
      <c r="E456" s="185">
        <v>0.17699999999999999</v>
      </c>
    </row>
    <row r="457" spans="2:5" s="166" customFormat="1" x14ac:dyDescent="0.25">
      <c r="B457" s="198">
        <v>45349</v>
      </c>
      <c r="C457" s="193">
        <v>1000.0001</v>
      </c>
      <c r="D457" s="185">
        <v>0.17130000000000001</v>
      </c>
      <c r="E457" s="185">
        <v>0.17130000000000001</v>
      </c>
    </row>
    <row r="458" spans="2:5" s="166" customFormat="1" x14ac:dyDescent="0.25">
      <c r="B458" s="198">
        <v>45350</v>
      </c>
      <c r="C458" s="193">
        <v>1000.0001999999999</v>
      </c>
      <c r="D458" s="185">
        <v>0.16800000000000001</v>
      </c>
      <c r="E458" s="185">
        <v>0.16800000000000001</v>
      </c>
    </row>
    <row r="459" spans="2:5" s="166" customFormat="1" x14ac:dyDescent="0.25">
      <c r="B459" s="198">
        <v>45351</v>
      </c>
      <c r="C459" s="193">
        <v>1000.0003</v>
      </c>
      <c r="D459" s="185">
        <v>0.17330000000000001</v>
      </c>
      <c r="E459" s="185">
        <v>0.17330000000000001</v>
      </c>
    </row>
    <row r="460" spans="2:5" s="166" customFormat="1" x14ac:dyDescent="0.25">
      <c r="B460" s="198">
        <v>45352</v>
      </c>
      <c r="C460" s="193">
        <v>1000.0003</v>
      </c>
      <c r="D460" s="185">
        <v>0.1711</v>
      </c>
      <c r="E460" s="185">
        <v>0.1711</v>
      </c>
    </row>
    <row r="461" spans="2:5" s="166" customFormat="1" x14ac:dyDescent="0.25">
      <c r="B461" s="198">
        <v>45353</v>
      </c>
      <c r="C461" s="193">
        <v>1000.0003</v>
      </c>
      <c r="D461" s="185">
        <v>0.17180000000000001</v>
      </c>
      <c r="E461" s="185">
        <v>0.17180000000000001</v>
      </c>
    </row>
    <row r="462" spans="2:5" s="166" customFormat="1" x14ac:dyDescent="0.25">
      <c r="B462" s="198">
        <v>45354</v>
      </c>
      <c r="C462" s="193">
        <v>1000.0001999999999</v>
      </c>
      <c r="D462" s="185">
        <v>0.17180000000000001</v>
      </c>
      <c r="E462" s="185">
        <v>0.17180000000000001</v>
      </c>
    </row>
    <row r="463" spans="2:5" s="166" customFormat="1" x14ac:dyDescent="0.25">
      <c r="B463" s="198">
        <v>45355</v>
      </c>
      <c r="C463" s="193">
        <v>1000</v>
      </c>
      <c r="D463" s="185">
        <v>0.1711</v>
      </c>
      <c r="E463" s="185">
        <v>0.1711</v>
      </c>
    </row>
    <row r="464" spans="2:5" s="166" customFormat="1" x14ac:dyDescent="0.25">
      <c r="B464" s="198">
        <v>45356</v>
      </c>
      <c r="C464" s="193">
        <v>1000</v>
      </c>
      <c r="D464" s="185">
        <v>0.16919999999999999</v>
      </c>
      <c r="E464" s="185">
        <v>0.16919999999999999</v>
      </c>
    </row>
    <row r="465" spans="2:5" s="166" customFormat="1" x14ac:dyDescent="0.25">
      <c r="B465" s="198">
        <v>45357</v>
      </c>
      <c r="C465" s="193">
        <v>1000</v>
      </c>
      <c r="D465" s="185">
        <v>0.16650000000000001</v>
      </c>
      <c r="E465" s="185">
        <v>0.16650000000000001</v>
      </c>
    </row>
    <row r="466" spans="2:5" s="166" customFormat="1" x14ac:dyDescent="0.25">
      <c r="B466" s="198">
        <v>45358</v>
      </c>
      <c r="C466" s="193">
        <v>1000</v>
      </c>
      <c r="D466" s="185">
        <v>0.1736</v>
      </c>
      <c r="E466" s="185">
        <v>0.1736</v>
      </c>
    </row>
    <row r="467" spans="2:5" s="166" customFormat="1" x14ac:dyDescent="0.25">
      <c r="B467" s="198">
        <v>45359</v>
      </c>
      <c r="C467" s="193">
        <v>1000</v>
      </c>
      <c r="D467" s="185">
        <v>0.1774</v>
      </c>
      <c r="E467" s="185">
        <v>0.1774</v>
      </c>
    </row>
    <row r="468" spans="2:5" s="166" customFormat="1" x14ac:dyDescent="0.25">
      <c r="B468" s="198">
        <v>45360</v>
      </c>
      <c r="C468" s="193">
        <v>1000</v>
      </c>
      <c r="D468" s="185">
        <v>0.17730000000000001</v>
      </c>
      <c r="E468" s="185">
        <v>0.17730000000000001</v>
      </c>
    </row>
    <row r="469" spans="2:5" s="166" customFormat="1" x14ac:dyDescent="0.25">
      <c r="B469" s="198">
        <v>45361</v>
      </c>
      <c r="C469" s="193">
        <v>1000</v>
      </c>
      <c r="D469" s="185">
        <v>0.1774</v>
      </c>
      <c r="E469" s="185">
        <v>0.1774</v>
      </c>
    </row>
    <row r="470" spans="2:5" s="166" customFormat="1" x14ac:dyDescent="0.25">
      <c r="B470" s="198">
        <v>45362</v>
      </c>
      <c r="C470" s="193">
        <v>1000</v>
      </c>
      <c r="D470" s="185">
        <v>0.17130000000000001</v>
      </c>
      <c r="E470" s="185">
        <v>0.17130000000000001</v>
      </c>
    </row>
    <row r="471" spans="2:5" s="166" customFormat="1" x14ac:dyDescent="0.25">
      <c r="B471" s="198">
        <v>45363</v>
      </c>
      <c r="C471" s="193">
        <v>1000</v>
      </c>
      <c r="D471" s="185">
        <v>0.17150000000000001</v>
      </c>
      <c r="E471" s="185">
        <v>0.17150000000000001</v>
      </c>
    </row>
    <row r="472" spans="2:5" s="166" customFormat="1" x14ac:dyDescent="0.25">
      <c r="B472" s="198">
        <v>45364</v>
      </c>
      <c r="C472" s="193">
        <v>1000.0001</v>
      </c>
      <c r="D472" s="185">
        <v>0.1696</v>
      </c>
      <c r="E472" s="185">
        <v>0.1696</v>
      </c>
    </row>
    <row r="473" spans="2:5" s="166" customFormat="1" x14ac:dyDescent="0.25">
      <c r="B473" s="198">
        <v>45365</v>
      </c>
      <c r="C473" s="193">
        <v>1000</v>
      </c>
      <c r="D473" s="185">
        <v>0.16719999999999999</v>
      </c>
      <c r="E473" s="185">
        <v>0.16719999999999999</v>
      </c>
    </row>
    <row r="474" spans="2:5" s="166" customFormat="1" x14ac:dyDescent="0.25">
      <c r="B474" s="198">
        <v>45366</v>
      </c>
      <c r="C474" s="193">
        <v>1000</v>
      </c>
      <c r="D474" s="185">
        <v>0.17230000000000001</v>
      </c>
      <c r="E474" s="185">
        <v>0.17230000000000001</v>
      </c>
    </row>
    <row r="475" spans="2:5" s="166" customFormat="1" x14ac:dyDescent="0.25">
      <c r="B475" s="198">
        <v>45367</v>
      </c>
      <c r="C475" s="193">
        <v>1000</v>
      </c>
      <c r="D475" s="185">
        <v>0.18010000000000001</v>
      </c>
      <c r="E475" s="185">
        <v>0.18010000000000001</v>
      </c>
    </row>
    <row r="476" spans="2:5" s="166" customFormat="1" x14ac:dyDescent="0.25">
      <c r="B476" s="198">
        <v>45368</v>
      </c>
      <c r="C476" s="193">
        <v>1000.0003</v>
      </c>
      <c r="D476" s="185">
        <v>0.1799</v>
      </c>
      <c r="E476" s="185">
        <v>0.1799</v>
      </c>
    </row>
    <row r="477" spans="2:5" s="166" customFormat="1" x14ac:dyDescent="0.25">
      <c r="B477" s="198">
        <v>45369</v>
      </c>
      <c r="C477" s="193">
        <v>1000.0004</v>
      </c>
      <c r="D477" s="185">
        <v>0.17299999999999999</v>
      </c>
      <c r="E477" s="185">
        <v>0.17299999999999999</v>
      </c>
    </row>
    <row r="478" spans="2:5" s="166" customFormat="1" x14ac:dyDescent="0.25">
      <c r="B478" s="198">
        <v>45370</v>
      </c>
      <c r="C478" s="193">
        <v>1000</v>
      </c>
      <c r="D478" s="185">
        <v>0.1706</v>
      </c>
      <c r="E478" s="185">
        <v>0.1706</v>
      </c>
    </row>
    <row r="479" spans="2:5" s="166" customFormat="1" x14ac:dyDescent="0.25">
      <c r="B479" s="198">
        <v>45371</v>
      </c>
      <c r="C479" s="193">
        <v>1000</v>
      </c>
      <c r="D479" s="185">
        <v>0.1699</v>
      </c>
      <c r="E479" s="185">
        <v>0.1699</v>
      </c>
    </row>
    <row r="480" spans="2:5" s="166" customFormat="1" x14ac:dyDescent="0.25">
      <c r="B480" s="198">
        <v>45372</v>
      </c>
      <c r="C480" s="193">
        <v>1000</v>
      </c>
      <c r="D480" s="185">
        <v>0.1787</v>
      </c>
      <c r="E480" s="185">
        <v>0.1787</v>
      </c>
    </row>
    <row r="481" spans="2:5" s="166" customFormat="1" x14ac:dyDescent="0.25">
      <c r="B481" s="198">
        <v>45373</v>
      </c>
      <c r="C481" s="193">
        <v>1000</v>
      </c>
      <c r="D481" s="185">
        <v>0.17849999999999999</v>
      </c>
      <c r="E481" s="185">
        <v>0.17849999999999999</v>
      </c>
    </row>
    <row r="482" spans="2:5" s="166" customFormat="1" x14ac:dyDescent="0.25">
      <c r="B482" s="198">
        <v>45374</v>
      </c>
      <c r="C482" s="193">
        <v>1000</v>
      </c>
      <c r="D482" s="185">
        <v>0.1794</v>
      </c>
      <c r="E482" s="185">
        <v>0.1794</v>
      </c>
    </row>
    <row r="483" spans="2:5" s="166" customFormat="1" x14ac:dyDescent="0.25">
      <c r="B483" s="198">
        <v>45375</v>
      </c>
      <c r="C483" s="193">
        <v>1000</v>
      </c>
      <c r="D483" s="185">
        <v>0.17960000000000001</v>
      </c>
      <c r="E483" s="185">
        <v>0.17960000000000001</v>
      </c>
    </row>
    <row r="484" spans="2:5" s="166" customFormat="1" x14ac:dyDescent="0.25">
      <c r="B484" s="198">
        <v>45376</v>
      </c>
      <c r="C484" s="193">
        <v>1000</v>
      </c>
      <c r="D484" s="185">
        <v>0.1794</v>
      </c>
      <c r="E484" s="185">
        <v>0.1794</v>
      </c>
    </row>
    <row r="485" spans="2:5" s="166" customFormat="1" x14ac:dyDescent="0.25">
      <c r="B485" s="198">
        <v>45377</v>
      </c>
      <c r="C485" s="193">
        <v>1000</v>
      </c>
      <c r="D485" s="185">
        <v>0.17249999999999999</v>
      </c>
      <c r="E485" s="185">
        <v>0.17249999999999999</v>
      </c>
    </row>
    <row r="486" spans="2:5" s="166" customFormat="1" x14ac:dyDescent="0.25">
      <c r="B486" s="198">
        <v>45378</v>
      </c>
      <c r="C486" s="193">
        <v>1000</v>
      </c>
      <c r="D486" s="185">
        <v>0.17549999999999999</v>
      </c>
      <c r="E486" s="185">
        <v>0.17549999999999999</v>
      </c>
    </row>
    <row r="487" spans="2:5" s="166" customFormat="1" x14ac:dyDescent="0.25">
      <c r="B487" s="198">
        <v>45379</v>
      </c>
      <c r="C487" s="193">
        <v>1000.0236</v>
      </c>
      <c r="D487" s="185">
        <v>0.20469999999999999</v>
      </c>
      <c r="E487" s="185">
        <v>0.20469999999999999</v>
      </c>
    </row>
    <row r="488" spans="2:5" s="166" customFormat="1" x14ac:dyDescent="0.25">
      <c r="B488" s="198">
        <v>45380</v>
      </c>
      <c r="C488" s="193">
        <v>1000.0223999999999</v>
      </c>
      <c r="D488" s="185">
        <v>0.189</v>
      </c>
      <c r="E488" s="185">
        <v>0.189</v>
      </c>
    </row>
    <row r="489" spans="2:5" s="166" customFormat="1" x14ac:dyDescent="0.25">
      <c r="B489" s="198">
        <v>45381</v>
      </c>
      <c r="C489" s="193">
        <v>1000.0212</v>
      </c>
      <c r="D489" s="185">
        <v>0.18890000000000001</v>
      </c>
      <c r="E489" s="185">
        <v>0.18890000000000001</v>
      </c>
    </row>
    <row r="490" spans="2:5" s="166" customFormat="1" x14ac:dyDescent="0.25">
      <c r="B490" s="198">
        <v>45382</v>
      </c>
      <c r="C490" s="193">
        <v>1000.02</v>
      </c>
      <c r="D490" s="185">
        <v>0.18890000000000001</v>
      </c>
      <c r="E490" s="185">
        <v>0.18890000000000001</v>
      </c>
    </row>
    <row r="491" spans="2:5" s="166" customFormat="1" x14ac:dyDescent="0.25">
      <c r="B491" s="198">
        <v>45383</v>
      </c>
      <c r="C491" s="193">
        <v>1000.0189</v>
      </c>
      <c r="D491" s="185">
        <v>0.19089999999999999</v>
      </c>
      <c r="E491" s="185">
        <v>0.19089999999999999</v>
      </c>
    </row>
    <row r="492" spans="2:5" s="166" customFormat="1" x14ac:dyDescent="0.25">
      <c r="B492" s="198">
        <v>45384</v>
      </c>
      <c r="C492" s="193">
        <v>1000.0105</v>
      </c>
      <c r="D492" s="185">
        <v>0.1759</v>
      </c>
      <c r="E492" s="185">
        <v>0.1759</v>
      </c>
    </row>
    <row r="493" spans="2:5" s="166" customFormat="1" x14ac:dyDescent="0.25">
      <c r="B493" s="198">
        <v>45385</v>
      </c>
      <c r="C493" s="193">
        <v>1000.0069</v>
      </c>
      <c r="D493" s="185">
        <v>0.1711</v>
      </c>
      <c r="E493" s="185">
        <v>0.1711</v>
      </c>
    </row>
    <row r="494" spans="2:5" s="166" customFormat="1" x14ac:dyDescent="0.25">
      <c r="B494" s="198">
        <v>45386</v>
      </c>
      <c r="C494" s="193">
        <v>1000.0076</v>
      </c>
      <c r="D494" s="185">
        <v>0.1724</v>
      </c>
      <c r="E494" s="185">
        <v>0.1724</v>
      </c>
    </row>
    <row r="495" spans="2:5" s="166" customFormat="1" x14ac:dyDescent="0.25">
      <c r="B495" s="198">
        <v>45387</v>
      </c>
      <c r="C495" s="193">
        <v>1000.0092</v>
      </c>
      <c r="D495" s="185">
        <v>0.17349999999999999</v>
      </c>
      <c r="E495" s="185">
        <v>0.17349999999999999</v>
      </c>
    </row>
    <row r="496" spans="2:5" s="166" customFormat="1" x14ac:dyDescent="0.25">
      <c r="B496" s="198">
        <v>45388</v>
      </c>
      <c r="C496" s="193">
        <v>1000.0083</v>
      </c>
      <c r="D496" s="185">
        <v>0.17119999999999999</v>
      </c>
      <c r="E496" s="185">
        <v>0.17119999999999999</v>
      </c>
    </row>
    <row r="497" spans="2:5" s="166" customFormat="1" x14ac:dyDescent="0.25">
      <c r="B497" s="198">
        <v>45389</v>
      </c>
      <c r="C497" s="193">
        <v>1000.0075000000001</v>
      </c>
      <c r="D497" s="185">
        <v>0.1711</v>
      </c>
      <c r="E497" s="185">
        <v>0.1711</v>
      </c>
    </row>
    <row r="498" spans="2:5" s="166" customFormat="1" x14ac:dyDescent="0.25">
      <c r="B498" s="198">
        <v>45390</v>
      </c>
      <c r="C498" s="193">
        <v>1000.0063</v>
      </c>
      <c r="D498" s="185">
        <v>0.17549999999999999</v>
      </c>
      <c r="E498" s="185">
        <v>0.17549999999999999</v>
      </c>
    </row>
    <row r="499" spans="2:5" s="166" customFormat="1" x14ac:dyDescent="0.25">
      <c r="B499" s="198">
        <v>45391</v>
      </c>
      <c r="C499" s="193">
        <v>1000.0054</v>
      </c>
      <c r="D499" s="185">
        <v>0.1716</v>
      </c>
      <c r="E499" s="185">
        <v>0.1716</v>
      </c>
    </row>
    <row r="500" spans="2:5" s="166" customFormat="1" x14ac:dyDescent="0.25">
      <c r="B500" s="198">
        <v>45392</v>
      </c>
      <c r="C500" s="193">
        <v>1000.0053</v>
      </c>
      <c r="D500" s="185">
        <v>0.18090000000000001</v>
      </c>
      <c r="E500" s="185">
        <v>0.18090000000000001</v>
      </c>
    </row>
    <row r="501" spans="2:5" s="166" customFormat="1" x14ac:dyDescent="0.25">
      <c r="B501" s="198">
        <v>45393</v>
      </c>
      <c r="C501" s="193">
        <v>1000.005</v>
      </c>
      <c r="D501" s="185">
        <v>0.17510000000000001</v>
      </c>
      <c r="E501" s="185">
        <v>0.17510000000000001</v>
      </c>
    </row>
    <row r="502" spans="2:5" s="166" customFormat="1" x14ac:dyDescent="0.25">
      <c r="B502" s="198">
        <v>45394</v>
      </c>
      <c r="C502" s="193">
        <v>1000.0042</v>
      </c>
      <c r="D502" s="185">
        <v>0.1716</v>
      </c>
      <c r="E502" s="185">
        <v>0.1716</v>
      </c>
    </row>
    <row r="503" spans="2:5" s="166" customFormat="1" x14ac:dyDescent="0.25">
      <c r="B503" s="198">
        <v>45395</v>
      </c>
      <c r="C503" s="193">
        <v>1000.0039</v>
      </c>
      <c r="D503" s="185">
        <v>0.1762</v>
      </c>
      <c r="E503" s="185">
        <v>0.1762</v>
      </c>
    </row>
    <row r="504" spans="2:5" s="166" customFormat="1" x14ac:dyDescent="0.25">
      <c r="B504" s="198">
        <v>45396</v>
      </c>
      <c r="C504" s="193">
        <v>1000.0034000000001</v>
      </c>
      <c r="D504" s="185">
        <v>0.17630000000000001</v>
      </c>
      <c r="E504" s="185">
        <v>0.17630000000000001</v>
      </c>
    </row>
    <row r="505" spans="2:5" s="166" customFormat="1" x14ac:dyDescent="0.25">
      <c r="B505" s="198">
        <v>45397</v>
      </c>
      <c r="C505" s="193">
        <v>1000.0041</v>
      </c>
      <c r="D505" s="185">
        <v>0.1671</v>
      </c>
      <c r="E505" s="185">
        <v>0.1671</v>
      </c>
    </row>
    <row r="506" spans="2:5" s="166" customFormat="1" x14ac:dyDescent="0.25">
      <c r="B506" s="198">
        <v>45398</v>
      </c>
      <c r="C506" s="193">
        <v>1000.0036</v>
      </c>
      <c r="D506" s="185">
        <v>0.1666</v>
      </c>
      <c r="E506" s="185">
        <v>0.1666</v>
      </c>
    </row>
    <row r="507" spans="2:5" s="166" customFormat="1" x14ac:dyDescent="0.25">
      <c r="B507" s="198">
        <v>45399</v>
      </c>
      <c r="C507" s="193">
        <v>1000.0031</v>
      </c>
      <c r="D507" s="185">
        <v>0.16719999999999999</v>
      </c>
      <c r="E507" s="185">
        <v>0.16719999999999999</v>
      </c>
    </row>
    <row r="508" spans="2:5" s="166" customFormat="1" x14ac:dyDescent="0.25">
      <c r="B508" s="198">
        <v>45400</v>
      </c>
      <c r="C508" s="193">
        <v>1000.0023</v>
      </c>
      <c r="D508" s="185">
        <v>0.1668</v>
      </c>
      <c r="E508" s="185">
        <v>0.1668</v>
      </c>
    </row>
    <row r="509" spans="2:5" s="166" customFormat="1" x14ac:dyDescent="0.25">
      <c r="B509" s="198">
        <v>45401</v>
      </c>
      <c r="C509" s="193">
        <v>1000.0019</v>
      </c>
      <c r="D509" s="185">
        <v>0.1671</v>
      </c>
      <c r="E509" s="185">
        <v>0.1671</v>
      </c>
    </row>
    <row r="510" spans="2:5" s="166" customFormat="1" x14ac:dyDescent="0.25">
      <c r="B510" s="198">
        <v>45402</v>
      </c>
      <c r="C510" s="193">
        <v>1000.0016000000001</v>
      </c>
      <c r="D510" s="185">
        <v>0.16750000000000001</v>
      </c>
      <c r="E510" s="185">
        <v>0.16750000000000001</v>
      </c>
    </row>
    <row r="511" spans="2:5" s="166" customFormat="1" x14ac:dyDescent="0.25">
      <c r="B511" s="198">
        <v>45403</v>
      </c>
      <c r="C511" s="193">
        <v>1000.0011</v>
      </c>
      <c r="D511" s="185">
        <v>0.16869999999999999</v>
      </c>
      <c r="E511" s="185">
        <v>0.16869999999999999</v>
      </c>
    </row>
    <row r="512" spans="2:5" s="166" customFormat="1" x14ac:dyDescent="0.25">
      <c r="B512" s="198">
        <v>45404</v>
      </c>
      <c r="C512" s="193">
        <v>1000.0001999999999</v>
      </c>
      <c r="D512" s="185">
        <v>0.17280000000000001</v>
      </c>
      <c r="E512" s="185">
        <v>0.17280000000000001</v>
      </c>
    </row>
    <row r="513" spans="2:5" s="166" customFormat="1" x14ac:dyDescent="0.25">
      <c r="B513" s="198">
        <v>45405</v>
      </c>
      <c r="C513" s="193">
        <v>1000</v>
      </c>
      <c r="D513" s="185">
        <v>0.17380000000000001</v>
      </c>
      <c r="E513" s="185">
        <v>0.17380000000000001</v>
      </c>
    </row>
    <row r="514" spans="2:5" s="166" customFormat="1" x14ac:dyDescent="0.25">
      <c r="B514" s="198">
        <v>45406</v>
      </c>
      <c r="C514" s="193">
        <v>1000</v>
      </c>
      <c r="D514" s="185">
        <v>0.17630000000000001</v>
      </c>
      <c r="E514" s="185">
        <v>0.17630000000000001</v>
      </c>
    </row>
    <row r="515" spans="2:5" s="166" customFormat="1" x14ac:dyDescent="0.25">
      <c r="B515" s="198">
        <v>45407</v>
      </c>
      <c r="C515" s="193">
        <v>1000</v>
      </c>
      <c r="D515" s="185">
        <v>0.1772</v>
      </c>
      <c r="E515" s="185">
        <v>0.1772</v>
      </c>
    </row>
    <row r="516" spans="2:5" s="166" customFormat="1" x14ac:dyDescent="0.25">
      <c r="B516" s="198">
        <v>45408</v>
      </c>
      <c r="C516" s="193">
        <v>1000</v>
      </c>
      <c r="D516" s="185">
        <v>0.1774</v>
      </c>
      <c r="E516" s="185">
        <v>0.1774</v>
      </c>
    </row>
    <row r="517" spans="2:5" s="166" customFormat="1" x14ac:dyDescent="0.25">
      <c r="B517" s="198">
        <v>45409</v>
      </c>
      <c r="C517" s="193">
        <v>1000</v>
      </c>
      <c r="D517" s="185">
        <v>0.17680000000000001</v>
      </c>
      <c r="E517" s="185">
        <v>0.17680000000000001</v>
      </c>
    </row>
    <row r="518" spans="2:5" s="166" customFormat="1" x14ac:dyDescent="0.25">
      <c r="B518" s="198">
        <v>45410</v>
      </c>
      <c r="C518" s="193">
        <v>1000</v>
      </c>
      <c r="D518" s="185">
        <v>0.1769</v>
      </c>
      <c r="E518" s="185">
        <v>0.1769</v>
      </c>
    </row>
    <row r="519" spans="2:5" s="166" customFormat="1" x14ac:dyDescent="0.25">
      <c r="B519" s="198">
        <v>45411</v>
      </c>
      <c r="C519" s="193">
        <v>1000</v>
      </c>
      <c r="D519" s="185">
        <v>0.1787</v>
      </c>
      <c r="E519" s="185">
        <v>0.1787</v>
      </c>
    </row>
    <row r="520" spans="2:5" s="166" customFormat="1" x14ac:dyDescent="0.25">
      <c r="B520" s="198">
        <v>45412</v>
      </c>
      <c r="C520" s="193">
        <v>1000.0006</v>
      </c>
      <c r="D520" s="185">
        <v>0.1767</v>
      </c>
      <c r="E520" s="185">
        <v>0.1767</v>
      </c>
    </row>
    <row r="521" spans="2:5" s="166" customFormat="1" x14ac:dyDescent="0.25">
      <c r="B521" s="200"/>
      <c r="C521" s="195"/>
      <c r="D521" s="192"/>
      <c r="E521" s="192"/>
    </row>
    <row r="523" spans="2:5" x14ac:dyDescent="0.25">
      <c r="B523" s="206" t="s">
        <v>2666</v>
      </c>
      <c r="C523" s="206"/>
      <c r="D523" s="206"/>
      <c r="E523" s="206"/>
    </row>
    <row r="524" spans="2:5" s="165" customFormat="1" ht="45" x14ac:dyDescent="0.2">
      <c r="B524" s="181" t="s">
        <v>2642</v>
      </c>
      <c r="C524" s="182" t="s">
        <v>2643</v>
      </c>
      <c r="D524" s="183" t="s">
        <v>2644</v>
      </c>
      <c r="E524" s="183" t="s">
        <v>2645</v>
      </c>
    </row>
    <row r="525" spans="2:5" x14ac:dyDescent="0.25">
      <c r="B525" s="184">
        <v>45237</v>
      </c>
      <c r="C525" s="185">
        <v>10.3758</v>
      </c>
      <c r="D525" s="185">
        <v>1.46E-2</v>
      </c>
      <c r="E525" s="185">
        <v>1.46E-2</v>
      </c>
    </row>
    <row r="526" spans="2:5" x14ac:dyDescent="0.25">
      <c r="B526" s="184">
        <v>45245</v>
      </c>
      <c r="C526" s="185">
        <v>10.3758</v>
      </c>
      <c r="D526" s="185">
        <v>1.43E-2</v>
      </c>
      <c r="E526" s="185">
        <v>1.43E-2</v>
      </c>
    </row>
    <row r="527" spans="2:5" x14ac:dyDescent="0.25">
      <c r="B527" s="184">
        <v>45251</v>
      </c>
      <c r="C527" s="185">
        <v>10.3758</v>
      </c>
      <c r="D527" s="185">
        <v>1.04E-2</v>
      </c>
      <c r="E527" s="185">
        <v>1.04E-2</v>
      </c>
    </row>
    <row r="528" spans="2:5" x14ac:dyDescent="0.25">
      <c r="B528" s="184">
        <v>45258</v>
      </c>
      <c r="C528" s="185">
        <v>10.3758</v>
      </c>
      <c r="D528" s="185">
        <v>1.3100000000000001E-2</v>
      </c>
      <c r="E528" s="185">
        <v>1.3100000000000001E-2</v>
      </c>
    </row>
    <row r="529" spans="2:5" x14ac:dyDescent="0.25">
      <c r="B529" s="184">
        <v>45265</v>
      </c>
      <c r="C529" s="185">
        <v>10.3758</v>
      </c>
      <c r="D529" s="185">
        <v>1.12E-2</v>
      </c>
      <c r="E529" s="185">
        <v>1.12E-2</v>
      </c>
    </row>
    <row r="530" spans="2:5" x14ac:dyDescent="0.25">
      <c r="B530" s="184">
        <v>45272</v>
      </c>
      <c r="C530" s="185">
        <v>10.3758</v>
      </c>
      <c r="D530" s="185">
        <v>1.04E-2</v>
      </c>
      <c r="E530" s="185">
        <v>1.04E-2</v>
      </c>
    </row>
    <row r="531" spans="2:5" x14ac:dyDescent="0.25">
      <c r="B531" s="184">
        <v>45279</v>
      </c>
      <c r="C531" s="185">
        <v>10.3758</v>
      </c>
      <c r="D531" s="185">
        <v>1.3299999999999999E-2</v>
      </c>
      <c r="E531" s="185">
        <v>1.3299999999999999E-2</v>
      </c>
    </row>
    <row r="532" spans="2:5" x14ac:dyDescent="0.25">
      <c r="B532" s="184">
        <v>45286</v>
      </c>
      <c r="C532" s="185">
        <v>10.3758</v>
      </c>
      <c r="D532" s="185">
        <v>1.3299999999999999E-2</v>
      </c>
      <c r="E532" s="185">
        <v>1.3299999999999999E-2</v>
      </c>
    </row>
    <row r="533" spans="2:5" x14ac:dyDescent="0.25">
      <c r="B533" s="184">
        <v>45293</v>
      </c>
      <c r="C533" s="185">
        <v>10.3758</v>
      </c>
      <c r="D533" s="185">
        <v>1.5599999999999999E-2</v>
      </c>
      <c r="E533" s="185">
        <v>1.5599999999999999E-2</v>
      </c>
    </row>
    <row r="534" spans="2:5" x14ac:dyDescent="0.25">
      <c r="B534" s="184">
        <v>45300</v>
      </c>
      <c r="C534" s="185">
        <v>10.3758</v>
      </c>
      <c r="D534" s="185">
        <v>1.46E-2</v>
      </c>
      <c r="E534" s="185">
        <v>1.46E-2</v>
      </c>
    </row>
    <row r="535" spans="2:5" x14ac:dyDescent="0.25">
      <c r="B535" s="184">
        <v>45307</v>
      </c>
      <c r="C535" s="185">
        <v>10.3758</v>
      </c>
      <c r="D535" s="185">
        <v>1.2500000000000001E-2</v>
      </c>
      <c r="E535" s="185">
        <v>1.2500000000000001E-2</v>
      </c>
    </row>
    <row r="536" spans="2:5" x14ac:dyDescent="0.25">
      <c r="B536" s="184">
        <v>45314</v>
      </c>
      <c r="C536" s="185">
        <v>10.3758</v>
      </c>
      <c r="D536" s="185">
        <v>1.1900000000000001E-2</v>
      </c>
      <c r="E536" s="185">
        <v>1.1900000000000001E-2</v>
      </c>
    </row>
    <row r="537" spans="2:5" x14ac:dyDescent="0.25">
      <c r="B537" s="184">
        <v>45321</v>
      </c>
      <c r="C537" s="185">
        <v>10.3758</v>
      </c>
      <c r="D537" s="185">
        <v>1.11E-2</v>
      </c>
      <c r="E537" s="185">
        <v>1.11E-2</v>
      </c>
    </row>
    <row r="538" spans="2:5" x14ac:dyDescent="0.25">
      <c r="B538" s="184">
        <v>45328</v>
      </c>
      <c r="C538" s="185">
        <v>10.3758</v>
      </c>
      <c r="D538" s="185">
        <v>1.46E-2</v>
      </c>
      <c r="E538" s="185">
        <v>1.46E-2</v>
      </c>
    </row>
    <row r="539" spans="2:5" x14ac:dyDescent="0.25">
      <c r="B539" s="184">
        <v>45335</v>
      </c>
      <c r="C539" s="185">
        <v>10.3758</v>
      </c>
      <c r="D539" s="185">
        <v>1.24E-2</v>
      </c>
      <c r="E539" s="185">
        <v>1.24E-2</v>
      </c>
    </row>
    <row r="540" spans="2:5" x14ac:dyDescent="0.25">
      <c r="B540" s="184">
        <v>45342</v>
      </c>
      <c r="C540" s="185">
        <v>10.3758</v>
      </c>
      <c r="D540" s="185">
        <v>1.43E-2</v>
      </c>
      <c r="E540" s="185">
        <v>1.43E-2</v>
      </c>
    </row>
    <row r="541" spans="2:5" x14ac:dyDescent="0.25">
      <c r="B541" s="184">
        <v>45349</v>
      </c>
      <c r="C541" s="185">
        <v>10.3758</v>
      </c>
      <c r="D541" s="185">
        <v>1.49E-2</v>
      </c>
      <c r="E541" s="185">
        <v>1.49E-2</v>
      </c>
    </row>
    <row r="542" spans="2:5" x14ac:dyDescent="0.25">
      <c r="B542" s="184">
        <v>45356</v>
      </c>
      <c r="C542" s="185">
        <v>10.3758</v>
      </c>
      <c r="D542" s="185">
        <v>1.49E-2</v>
      </c>
      <c r="E542" s="185">
        <v>1.49E-2</v>
      </c>
    </row>
    <row r="543" spans="2:5" x14ac:dyDescent="0.25">
      <c r="B543" s="184">
        <v>45363</v>
      </c>
      <c r="C543" s="185">
        <v>10.3758</v>
      </c>
      <c r="D543" s="185">
        <v>1.4500000000000001E-2</v>
      </c>
      <c r="E543" s="185">
        <v>1.4500000000000001E-2</v>
      </c>
    </row>
    <row r="544" spans="2:5" x14ac:dyDescent="0.25">
      <c r="B544" s="184">
        <v>45370</v>
      </c>
      <c r="C544" s="185">
        <v>10.3758</v>
      </c>
      <c r="D544" s="185">
        <v>1.26E-2</v>
      </c>
      <c r="E544" s="185">
        <v>1.26E-2</v>
      </c>
    </row>
    <row r="545" spans="2:5" x14ac:dyDescent="0.25">
      <c r="B545" s="184">
        <v>45377</v>
      </c>
      <c r="C545" s="185">
        <v>10.3758</v>
      </c>
      <c r="D545" s="185">
        <v>1.23E-2</v>
      </c>
      <c r="E545" s="185">
        <v>1.23E-2</v>
      </c>
    </row>
    <row r="546" spans="2:5" x14ac:dyDescent="0.25">
      <c r="B546" s="184">
        <v>45384</v>
      </c>
      <c r="C546" s="185">
        <v>10.3758</v>
      </c>
      <c r="D546" s="185">
        <v>2.2100000000000002E-2</v>
      </c>
      <c r="E546" s="185">
        <v>2.2100000000000002E-2</v>
      </c>
    </row>
    <row r="547" spans="2:5" x14ac:dyDescent="0.25">
      <c r="B547" s="184">
        <v>45392</v>
      </c>
      <c r="C547" s="185">
        <v>10.3758</v>
      </c>
      <c r="D547" s="185">
        <v>1.89E-2</v>
      </c>
      <c r="E547" s="185">
        <v>1.89E-2</v>
      </c>
    </row>
    <row r="548" spans="2:5" x14ac:dyDescent="0.25">
      <c r="B548" s="184">
        <v>45398</v>
      </c>
      <c r="C548" s="185">
        <v>10.3758</v>
      </c>
      <c r="D548" s="185">
        <v>1.0999999999999999E-2</v>
      </c>
      <c r="E548" s="185">
        <v>1.0999999999999999E-2</v>
      </c>
    </row>
    <row r="549" spans="2:5" x14ac:dyDescent="0.25">
      <c r="B549" s="184">
        <v>45405</v>
      </c>
      <c r="C549" s="185">
        <v>10.3758</v>
      </c>
      <c r="D549" s="185">
        <v>1.18E-2</v>
      </c>
      <c r="E549" s="185">
        <v>1.18E-2</v>
      </c>
    </row>
    <row r="550" spans="2:5" x14ac:dyDescent="0.25">
      <c r="B550" s="184">
        <v>45412</v>
      </c>
      <c r="C550" s="185">
        <v>10.3758</v>
      </c>
      <c r="D550" s="185">
        <v>8.8999999999999999E-3</v>
      </c>
      <c r="E550" s="185">
        <v>8.8999999999999999E-3</v>
      </c>
    </row>
    <row r="551" spans="2:5" x14ac:dyDescent="0.25">
      <c r="B551" s="191"/>
      <c r="C551" s="192"/>
      <c r="D551" s="192"/>
      <c r="E551" s="192"/>
    </row>
    <row r="552" spans="2:5" x14ac:dyDescent="0.25">
      <c r="B552" s="206" t="s">
        <v>2667</v>
      </c>
      <c r="C552" s="206"/>
      <c r="D552" s="206"/>
      <c r="E552" s="206"/>
    </row>
    <row r="553" spans="2:5" s="165" customFormat="1" ht="45" x14ac:dyDescent="0.2">
      <c r="B553" s="181" t="s">
        <v>2642</v>
      </c>
      <c r="C553" s="182" t="s">
        <v>2643</v>
      </c>
      <c r="D553" s="183" t="s">
        <v>2644</v>
      </c>
      <c r="E553" s="183" t="s">
        <v>2645</v>
      </c>
    </row>
    <row r="554" spans="2:5" x14ac:dyDescent="0.25">
      <c r="B554" s="184">
        <v>45237</v>
      </c>
      <c r="C554" s="185">
        <v>10.4023</v>
      </c>
      <c r="D554" s="185">
        <v>1.6400000000000001E-2</v>
      </c>
      <c r="E554" s="185">
        <v>1.6400000000000001E-2</v>
      </c>
    </row>
    <row r="555" spans="2:5" x14ac:dyDescent="0.25">
      <c r="B555" s="184">
        <v>45245</v>
      </c>
      <c r="C555" s="185">
        <v>10.4023</v>
      </c>
      <c r="D555" s="185">
        <v>1.6400000000000001E-2</v>
      </c>
      <c r="E555" s="185">
        <v>1.6400000000000001E-2</v>
      </c>
    </row>
    <row r="556" spans="2:5" x14ac:dyDescent="0.25">
      <c r="B556" s="184">
        <v>45251</v>
      </c>
      <c r="C556" s="185">
        <v>10.4023</v>
      </c>
      <c r="D556" s="185">
        <v>1.1900000000000001E-2</v>
      </c>
      <c r="E556" s="185">
        <v>1.1900000000000001E-2</v>
      </c>
    </row>
    <row r="557" spans="2:5" x14ac:dyDescent="0.25">
      <c r="B557" s="184">
        <v>45258</v>
      </c>
      <c r="C557" s="185">
        <v>10.4023</v>
      </c>
      <c r="D557" s="185">
        <v>1.47E-2</v>
      </c>
      <c r="E557" s="185">
        <v>1.47E-2</v>
      </c>
    </row>
    <row r="558" spans="2:5" x14ac:dyDescent="0.25">
      <c r="B558" s="184">
        <v>45265</v>
      </c>
      <c r="C558" s="185">
        <v>10.4023</v>
      </c>
      <c r="D558" s="185">
        <v>1.2999999999999999E-2</v>
      </c>
      <c r="E558" s="185">
        <v>1.2999999999999999E-2</v>
      </c>
    </row>
    <row r="559" spans="2:5" x14ac:dyDescent="0.25">
      <c r="B559" s="184">
        <v>45272</v>
      </c>
      <c r="C559" s="185">
        <v>10.4023</v>
      </c>
      <c r="D559" s="185">
        <v>1.2E-2</v>
      </c>
      <c r="E559" s="185">
        <v>1.2E-2</v>
      </c>
    </row>
    <row r="560" spans="2:5" x14ac:dyDescent="0.25">
      <c r="B560" s="184">
        <v>45279</v>
      </c>
      <c r="C560" s="185">
        <v>10.4023</v>
      </c>
      <c r="D560" s="185">
        <v>1.5100000000000001E-2</v>
      </c>
      <c r="E560" s="185">
        <v>1.5100000000000001E-2</v>
      </c>
    </row>
    <row r="561" spans="2:5" x14ac:dyDescent="0.25">
      <c r="B561" s="184">
        <v>45286</v>
      </c>
      <c r="C561" s="185">
        <v>10.4023</v>
      </c>
      <c r="D561" s="185">
        <v>1.4999999999999999E-2</v>
      </c>
      <c r="E561" s="185">
        <v>1.4999999999999999E-2</v>
      </c>
    </row>
    <row r="562" spans="2:5" x14ac:dyDescent="0.25">
      <c r="B562" s="184">
        <v>45293</v>
      </c>
      <c r="C562" s="185">
        <v>10.4023</v>
      </c>
      <c r="D562" s="185">
        <v>1.7299999999999999E-2</v>
      </c>
      <c r="E562" s="185">
        <v>1.7299999999999999E-2</v>
      </c>
    </row>
    <row r="563" spans="2:5" x14ac:dyDescent="0.25">
      <c r="B563" s="184">
        <v>45300</v>
      </c>
      <c r="C563" s="185">
        <v>10.4023</v>
      </c>
      <c r="D563" s="185">
        <v>1.6400000000000001E-2</v>
      </c>
      <c r="E563" s="185">
        <v>1.6400000000000001E-2</v>
      </c>
    </row>
    <row r="564" spans="2:5" x14ac:dyDescent="0.25">
      <c r="B564" s="184">
        <v>45307</v>
      </c>
      <c r="C564" s="185">
        <v>10.4023</v>
      </c>
      <c r="D564" s="185">
        <v>1.4200000000000001E-2</v>
      </c>
      <c r="E564" s="185">
        <v>1.4200000000000001E-2</v>
      </c>
    </row>
    <row r="565" spans="2:5" x14ac:dyDescent="0.25">
      <c r="B565" s="184">
        <v>45314</v>
      </c>
      <c r="C565" s="185">
        <v>10.4023</v>
      </c>
      <c r="D565" s="185">
        <v>1.3599999999999999E-2</v>
      </c>
      <c r="E565" s="185">
        <v>1.3599999999999999E-2</v>
      </c>
    </row>
    <row r="566" spans="2:5" x14ac:dyDescent="0.25">
      <c r="B566" s="184">
        <v>45321</v>
      </c>
      <c r="C566" s="185">
        <v>10.4023</v>
      </c>
      <c r="D566" s="185">
        <v>1.29E-2</v>
      </c>
      <c r="E566" s="185">
        <v>1.29E-2</v>
      </c>
    </row>
    <row r="567" spans="2:5" x14ac:dyDescent="0.25">
      <c r="B567" s="184">
        <v>45328</v>
      </c>
      <c r="C567" s="185">
        <v>10.4023</v>
      </c>
      <c r="D567" s="185">
        <v>1.6299999999999999E-2</v>
      </c>
      <c r="E567" s="185">
        <v>1.6299999999999999E-2</v>
      </c>
    </row>
    <row r="568" spans="2:5" x14ac:dyDescent="0.25">
      <c r="B568" s="184">
        <v>45335</v>
      </c>
      <c r="C568" s="185">
        <v>10.4023</v>
      </c>
      <c r="D568" s="185">
        <v>1.41E-2</v>
      </c>
      <c r="E568" s="185">
        <v>1.41E-2</v>
      </c>
    </row>
    <row r="569" spans="2:5" x14ac:dyDescent="0.25">
      <c r="B569" s="184">
        <v>45342</v>
      </c>
      <c r="C569" s="185">
        <v>10.4023</v>
      </c>
      <c r="D569" s="185">
        <v>1.61E-2</v>
      </c>
      <c r="E569" s="185">
        <v>1.61E-2</v>
      </c>
    </row>
    <row r="570" spans="2:5" x14ac:dyDescent="0.25">
      <c r="B570" s="184">
        <v>45349</v>
      </c>
      <c r="C570" s="185">
        <v>10.4023</v>
      </c>
      <c r="D570" s="185">
        <v>1.66E-2</v>
      </c>
      <c r="E570" s="185">
        <v>1.66E-2</v>
      </c>
    </row>
    <row r="571" spans="2:5" x14ac:dyDescent="0.25">
      <c r="B571" s="184">
        <v>45356</v>
      </c>
      <c r="C571" s="185">
        <v>10.4023</v>
      </c>
      <c r="D571" s="185">
        <v>1.67E-2</v>
      </c>
      <c r="E571" s="185">
        <v>1.67E-2</v>
      </c>
    </row>
    <row r="572" spans="2:5" x14ac:dyDescent="0.25">
      <c r="B572" s="184">
        <v>45363</v>
      </c>
      <c r="C572" s="185">
        <v>10.4023</v>
      </c>
      <c r="D572" s="185">
        <v>1.6199999999999999E-2</v>
      </c>
      <c r="E572" s="185">
        <v>1.6199999999999999E-2</v>
      </c>
    </row>
    <row r="573" spans="2:5" x14ac:dyDescent="0.25">
      <c r="B573" s="184">
        <v>45370</v>
      </c>
      <c r="C573" s="185">
        <v>10.4023</v>
      </c>
      <c r="D573" s="185">
        <v>1.3299999999999999E-2</v>
      </c>
      <c r="E573" s="185">
        <v>1.3299999999999999E-2</v>
      </c>
    </row>
    <row r="574" spans="2:5" x14ac:dyDescent="0.25">
      <c r="B574" s="184">
        <v>45377</v>
      </c>
      <c r="C574" s="185">
        <v>10.4023</v>
      </c>
      <c r="D574" s="185">
        <v>9.2999999999999992E-3</v>
      </c>
      <c r="E574" s="185">
        <v>9.2999999999999992E-3</v>
      </c>
    </row>
    <row r="575" spans="2:5" x14ac:dyDescent="0.25">
      <c r="B575" s="184">
        <v>45384</v>
      </c>
      <c r="C575" s="185">
        <v>10.4023</v>
      </c>
      <c r="D575" s="185">
        <v>2.3699999999999999E-2</v>
      </c>
      <c r="E575" s="185">
        <v>2.3699999999999999E-2</v>
      </c>
    </row>
    <row r="576" spans="2:5" x14ac:dyDescent="0.25">
      <c r="B576" s="184">
        <v>45392</v>
      </c>
      <c r="C576" s="185">
        <v>10.4023</v>
      </c>
      <c r="D576" s="185">
        <v>2.1000000000000001E-2</v>
      </c>
      <c r="E576" s="185">
        <v>2.1000000000000001E-2</v>
      </c>
    </row>
    <row r="577" spans="2:5" x14ac:dyDescent="0.25">
      <c r="B577" s="184">
        <v>45398</v>
      </c>
      <c r="C577" s="185">
        <v>10.4023</v>
      </c>
      <c r="D577" s="185">
        <v>1.29E-2</v>
      </c>
      <c r="E577" s="185">
        <v>1.29E-2</v>
      </c>
    </row>
    <row r="578" spans="2:5" x14ac:dyDescent="0.25">
      <c r="B578" s="184">
        <v>45405</v>
      </c>
      <c r="C578" s="185">
        <v>10.4023</v>
      </c>
      <c r="D578" s="185">
        <v>1.35E-2</v>
      </c>
      <c r="E578" s="185">
        <v>1.35E-2</v>
      </c>
    </row>
    <row r="579" spans="2:5" x14ac:dyDescent="0.25">
      <c r="B579" s="184">
        <v>45412</v>
      </c>
      <c r="C579" s="185">
        <v>10.4023</v>
      </c>
      <c r="D579" s="185">
        <v>1.0500000000000001E-2</v>
      </c>
      <c r="E579" s="185">
        <v>1.0500000000000001E-2</v>
      </c>
    </row>
    <row r="581" spans="2:5" x14ac:dyDescent="0.25">
      <c r="B581" s="169" t="s">
        <v>2668</v>
      </c>
      <c r="C581" s="208" t="s">
        <v>3744</v>
      </c>
      <c r="D581" s="208"/>
      <c r="E581" s="208"/>
    </row>
  </sheetData>
  <mergeCells count="17">
    <mergeCell ref="B152:E152"/>
    <mergeCell ref="B337:E337"/>
    <mergeCell ref="B523:E523"/>
    <mergeCell ref="B552:E552"/>
    <mergeCell ref="C581:E581"/>
    <mergeCell ref="B143:E143"/>
    <mergeCell ref="B1:E1"/>
    <mergeCell ref="B10:E10"/>
    <mergeCell ref="B19:E19"/>
    <mergeCell ref="B28:E28"/>
    <mergeCell ref="B37:E37"/>
    <mergeCell ref="B67:E67"/>
    <mergeCell ref="B97:E97"/>
    <mergeCell ref="B106:E106"/>
    <mergeCell ref="B115:E115"/>
    <mergeCell ref="B125:E125"/>
    <mergeCell ref="B134:E1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76D0-C282-420B-9C0D-12AD26E40F58}">
  <dimension ref="A1:E64"/>
  <sheetViews>
    <sheetView workbookViewId="0">
      <selection activeCell="B7" sqref="B7"/>
    </sheetView>
  </sheetViews>
  <sheetFormatPr defaultRowHeight="15" x14ac:dyDescent="0.25"/>
  <cols>
    <col min="1" max="1" width="9.5703125" style="2" customWidth="1"/>
    <col min="2" max="2" width="66.28515625" style="2" bestFit="1" customWidth="1"/>
    <col min="3" max="3" width="15.85546875" style="163" customWidth="1"/>
    <col min="4" max="4" width="49.28515625" style="2" customWidth="1"/>
    <col min="5" max="5" width="21.85546875" style="2" customWidth="1"/>
    <col min="6" max="16384" width="9.140625" style="2"/>
  </cols>
  <sheetData>
    <row r="1" spans="1:5" x14ac:dyDescent="0.25">
      <c r="A1" s="209" t="s">
        <v>2669</v>
      </c>
      <c r="B1" s="210"/>
      <c r="C1" s="210"/>
      <c r="D1" s="210"/>
      <c r="E1" s="211"/>
    </row>
    <row r="2" spans="1:5" x14ac:dyDescent="0.25">
      <c r="C2" s="159"/>
    </row>
    <row r="3" spans="1:5" ht="30" x14ac:dyDescent="0.25">
      <c r="A3" s="160" t="s">
        <v>2670</v>
      </c>
      <c r="B3" s="160" t="s">
        <v>2671</v>
      </c>
      <c r="C3" s="160" t="s">
        <v>2672</v>
      </c>
      <c r="D3" s="160" t="s">
        <v>2673</v>
      </c>
      <c r="E3" s="160" t="s">
        <v>2674</v>
      </c>
    </row>
    <row r="4" spans="1:5" x14ac:dyDescent="0.25">
      <c r="A4" s="161" t="s">
        <v>2675</v>
      </c>
      <c r="B4" s="139" t="s">
        <v>37</v>
      </c>
      <c r="C4" s="162" t="s">
        <v>2677</v>
      </c>
      <c r="D4" s="180" t="s">
        <v>2676</v>
      </c>
      <c r="E4" s="139" t="s">
        <v>2677</v>
      </c>
    </row>
    <row r="5" spans="1:5" x14ac:dyDescent="0.25">
      <c r="A5" s="161">
        <v>2</v>
      </c>
      <c r="B5" s="139" t="s">
        <v>39</v>
      </c>
      <c r="C5" s="162" t="s">
        <v>2679</v>
      </c>
      <c r="D5" s="180" t="s">
        <v>2678</v>
      </c>
      <c r="E5" s="139" t="s">
        <v>2679</v>
      </c>
    </row>
    <row r="6" spans="1:5" x14ac:dyDescent="0.25">
      <c r="A6" s="161">
        <v>3</v>
      </c>
      <c r="B6" s="139" t="s">
        <v>41</v>
      </c>
      <c r="C6" s="162" t="s">
        <v>2681</v>
      </c>
      <c r="D6" s="180" t="s">
        <v>2680</v>
      </c>
      <c r="E6" s="139" t="s">
        <v>2681</v>
      </c>
    </row>
    <row r="7" spans="1:5" x14ac:dyDescent="0.25">
      <c r="A7" s="161">
        <v>4</v>
      </c>
      <c r="B7" s="139" t="s">
        <v>6</v>
      </c>
      <c r="C7" s="162" t="s">
        <v>2683</v>
      </c>
      <c r="D7" s="180" t="s">
        <v>2682</v>
      </c>
      <c r="E7" s="139" t="s">
        <v>2683</v>
      </c>
    </row>
    <row r="8" spans="1:5" x14ac:dyDescent="0.25">
      <c r="A8" s="161">
        <v>5</v>
      </c>
      <c r="B8" s="139" t="s">
        <v>43</v>
      </c>
      <c r="C8" s="162" t="s">
        <v>2681</v>
      </c>
      <c r="D8" s="180" t="s">
        <v>2684</v>
      </c>
      <c r="E8" s="139" t="s">
        <v>2681</v>
      </c>
    </row>
    <row r="9" spans="1:5" x14ac:dyDescent="0.25">
      <c r="A9" s="161">
        <v>6</v>
      </c>
      <c r="B9" s="139" t="s">
        <v>8</v>
      </c>
      <c r="C9" s="162" t="s">
        <v>2683</v>
      </c>
      <c r="D9" s="180" t="s">
        <v>2685</v>
      </c>
      <c r="E9" s="139" t="s">
        <v>2686</v>
      </c>
    </row>
    <row r="10" spans="1:5" x14ac:dyDescent="0.25">
      <c r="A10" s="161">
        <v>7</v>
      </c>
      <c r="B10" s="139" t="s">
        <v>10</v>
      </c>
      <c r="C10" s="162" t="s">
        <v>2686</v>
      </c>
      <c r="D10" s="180" t="s">
        <v>2687</v>
      </c>
      <c r="E10" s="139" t="s">
        <v>2686</v>
      </c>
    </row>
    <row r="11" spans="1:5" x14ac:dyDescent="0.25">
      <c r="A11" s="161">
        <v>8</v>
      </c>
      <c r="B11" s="139" t="s">
        <v>45</v>
      </c>
      <c r="C11" s="162" t="s">
        <v>2681</v>
      </c>
      <c r="D11" s="180" t="s">
        <v>2688</v>
      </c>
      <c r="E11" s="139" t="s">
        <v>2681</v>
      </c>
    </row>
    <row r="12" spans="1:5" x14ac:dyDescent="0.25">
      <c r="A12" s="161">
        <v>9</v>
      </c>
      <c r="B12" s="139" t="s">
        <v>47</v>
      </c>
      <c r="C12" s="162" t="s">
        <v>2681</v>
      </c>
      <c r="D12" s="180" t="s">
        <v>2684</v>
      </c>
      <c r="E12" s="139" t="s">
        <v>2681</v>
      </c>
    </row>
    <row r="13" spans="1:5" x14ac:dyDescent="0.25">
      <c r="A13" s="161">
        <v>10</v>
      </c>
      <c r="B13" s="139" t="s">
        <v>49</v>
      </c>
      <c r="C13" s="162" t="s">
        <v>2681</v>
      </c>
      <c r="D13" s="180" t="s">
        <v>2684</v>
      </c>
      <c r="E13" s="139" t="s">
        <v>2681</v>
      </c>
    </row>
    <row r="14" spans="1:5" x14ac:dyDescent="0.25">
      <c r="A14" s="161">
        <v>11</v>
      </c>
      <c r="B14" s="139" t="s">
        <v>51</v>
      </c>
      <c r="C14" s="162" t="s">
        <v>2681</v>
      </c>
      <c r="D14" s="180" t="s">
        <v>2684</v>
      </c>
      <c r="E14" s="139" t="s">
        <v>2681</v>
      </c>
    </row>
    <row r="15" spans="1:5" x14ac:dyDescent="0.25">
      <c r="A15" s="161">
        <v>12</v>
      </c>
      <c r="B15" s="139" t="s">
        <v>53</v>
      </c>
      <c r="C15" s="162" t="s">
        <v>2718</v>
      </c>
      <c r="D15" s="180" t="s">
        <v>2689</v>
      </c>
      <c r="E15" s="139" t="s">
        <v>2683</v>
      </c>
    </row>
    <row r="16" spans="1:5" x14ac:dyDescent="0.25">
      <c r="A16" s="161">
        <v>13</v>
      </c>
      <c r="B16" s="139" t="s">
        <v>55</v>
      </c>
      <c r="C16" s="162" t="s">
        <v>2681</v>
      </c>
      <c r="D16" s="180" t="s">
        <v>2690</v>
      </c>
      <c r="E16" s="139" t="s">
        <v>2681</v>
      </c>
    </row>
    <row r="17" spans="1:5" x14ac:dyDescent="0.25">
      <c r="A17" s="161">
        <v>14</v>
      </c>
      <c r="B17" s="139" t="s">
        <v>57</v>
      </c>
      <c r="C17" s="162" t="s">
        <v>2681</v>
      </c>
      <c r="D17" s="180" t="s">
        <v>2684</v>
      </c>
      <c r="E17" s="139" t="s">
        <v>2681</v>
      </c>
    </row>
    <row r="18" spans="1:5" x14ac:dyDescent="0.25">
      <c r="A18" s="161">
        <v>15</v>
      </c>
      <c r="B18" s="139" t="s">
        <v>14</v>
      </c>
      <c r="C18" s="162" t="s">
        <v>2686</v>
      </c>
      <c r="D18" s="180" t="s">
        <v>2691</v>
      </c>
      <c r="E18" s="139" t="s">
        <v>2686</v>
      </c>
    </row>
    <row r="19" spans="1:5" x14ac:dyDescent="0.25">
      <c r="A19" s="161">
        <v>16</v>
      </c>
      <c r="B19" s="139" t="s">
        <v>59</v>
      </c>
      <c r="C19" s="162" t="s">
        <v>2681</v>
      </c>
      <c r="D19" s="180" t="s">
        <v>2684</v>
      </c>
      <c r="E19" s="139" t="s">
        <v>2681</v>
      </c>
    </row>
    <row r="20" spans="1:5" x14ac:dyDescent="0.25">
      <c r="A20" s="161">
        <v>17</v>
      </c>
      <c r="B20" s="139" t="s">
        <v>16</v>
      </c>
      <c r="C20" s="162" t="s">
        <v>2683</v>
      </c>
      <c r="D20" s="180" t="s">
        <v>2692</v>
      </c>
      <c r="E20" s="139" t="s">
        <v>2683</v>
      </c>
    </row>
    <row r="21" spans="1:5" x14ac:dyDescent="0.25">
      <c r="A21" s="161">
        <v>18</v>
      </c>
      <c r="B21" s="139" t="s">
        <v>126</v>
      </c>
      <c r="C21" s="162" t="s">
        <v>2679</v>
      </c>
      <c r="D21" s="180" t="s">
        <v>2693</v>
      </c>
      <c r="E21" s="139" t="s">
        <v>2679</v>
      </c>
    </row>
    <row r="22" spans="1:5" x14ac:dyDescent="0.25">
      <c r="A22" s="161">
        <v>19</v>
      </c>
      <c r="B22" s="139" t="s">
        <v>61</v>
      </c>
      <c r="C22" s="162" t="s">
        <v>2679</v>
      </c>
      <c r="D22" s="180" t="s">
        <v>2693</v>
      </c>
      <c r="E22" s="139" t="s">
        <v>2679</v>
      </c>
    </row>
    <row r="23" spans="1:5" x14ac:dyDescent="0.25">
      <c r="A23" s="161">
        <v>20</v>
      </c>
      <c r="B23" s="139" t="s">
        <v>63</v>
      </c>
      <c r="C23" s="162" t="s">
        <v>2681</v>
      </c>
      <c r="D23" s="180" t="s">
        <v>2694</v>
      </c>
      <c r="E23" s="139" t="s">
        <v>2681</v>
      </c>
    </row>
    <row r="24" spans="1:5" x14ac:dyDescent="0.25">
      <c r="A24" s="161">
        <v>21</v>
      </c>
      <c r="B24" s="139" t="s">
        <v>65</v>
      </c>
      <c r="C24" s="162" t="s">
        <v>2681</v>
      </c>
      <c r="D24" s="180" t="s">
        <v>2695</v>
      </c>
      <c r="E24" s="139" t="s">
        <v>2681</v>
      </c>
    </row>
    <row r="25" spans="1:5" x14ac:dyDescent="0.25">
      <c r="A25" s="161">
        <v>22</v>
      </c>
      <c r="B25" s="139" t="s">
        <v>67</v>
      </c>
      <c r="C25" s="162" t="s">
        <v>2681</v>
      </c>
      <c r="D25" s="180" t="s">
        <v>2696</v>
      </c>
      <c r="E25" s="139" t="s">
        <v>2681</v>
      </c>
    </row>
    <row r="26" spans="1:5" x14ac:dyDescent="0.25">
      <c r="A26" s="161">
        <v>23</v>
      </c>
      <c r="B26" s="139" t="s">
        <v>69</v>
      </c>
      <c r="C26" s="162" t="s">
        <v>2681</v>
      </c>
      <c r="D26" s="180" t="s">
        <v>2697</v>
      </c>
      <c r="E26" s="139" t="s">
        <v>2681</v>
      </c>
    </row>
    <row r="27" spans="1:5" x14ac:dyDescent="0.25">
      <c r="A27" s="161">
        <v>24</v>
      </c>
      <c r="B27" s="139" t="s">
        <v>71</v>
      </c>
      <c r="C27" s="162" t="s">
        <v>2681</v>
      </c>
      <c r="D27" s="180" t="s">
        <v>2698</v>
      </c>
      <c r="E27" s="139" t="s">
        <v>2681</v>
      </c>
    </row>
    <row r="28" spans="1:5" x14ac:dyDescent="0.25">
      <c r="A28" s="161">
        <v>25</v>
      </c>
      <c r="B28" s="139" t="s">
        <v>73</v>
      </c>
      <c r="C28" s="162" t="s">
        <v>2681</v>
      </c>
      <c r="D28" s="180" t="s">
        <v>2699</v>
      </c>
      <c r="E28" s="139" t="s">
        <v>2681</v>
      </c>
    </row>
    <row r="29" spans="1:5" x14ac:dyDescent="0.25">
      <c r="A29" s="161">
        <v>26</v>
      </c>
      <c r="B29" s="139" t="s">
        <v>75</v>
      </c>
      <c r="C29" s="162" t="s">
        <v>2681</v>
      </c>
      <c r="D29" s="180" t="s">
        <v>2700</v>
      </c>
      <c r="E29" s="139" t="s">
        <v>2681</v>
      </c>
    </row>
    <row r="30" spans="1:5" x14ac:dyDescent="0.25">
      <c r="A30" s="161">
        <v>27</v>
      </c>
      <c r="B30" s="139" t="s">
        <v>124</v>
      </c>
      <c r="C30" s="162" t="s">
        <v>2686</v>
      </c>
      <c r="D30" s="180" t="s">
        <v>2701</v>
      </c>
      <c r="E30" s="139" t="s">
        <v>2686</v>
      </c>
    </row>
    <row r="31" spans="1:5" x14ac:dyDescent="0.25">
      <c r="A31" s="161">
        <v>28</v>
      </c>
      <c r="B31" s="139" t="s">
        <v>77</v>
      </c>
      <c r="C31" s="162" t="s">
        <v>2681</v>
      </c>
      <c r="D31" s="180" t="s">
        <v>2702</v>
      </c>
      <c r="E31" s="139" t="s">
        <v>2681</v>
      </c>
    </row>
    <row r="32" spans="1:5" x14ac:dyDescent="0.25">
      <c r="A32" s="161">
        <v>29</v>
      </c>
      <c r="B32" s="139" t="s">
        <v>18</v>
      </c>
      <c r="C32" s="162" t="s">
        <v>2686</v>
      </c>
      <c r="D32" s="180" t="s">
        <v>2703</v>
      </c>
      <c r="E32" s="139" t="s">
        <v>2686</v>
      </c>
    </row>
    <row r="33" spans="1:5" ht="60" x14ac:dyDescent="0.25">
      <c r="A33" s="161">
        <v>30</v>
      </c>
      <c r="B33" s="12" t="s">
        <v>79</v>
      </c>
      <c r="C33" s="162" t="s">
        <v>2681</v>
      </c>
      <c r="D33" s="180" t="s">
        <v>2704</v>
      </c>
      <c r="E33" s="139" t="s">
        <v>2681</v>
      </c>
    </row>
    <row r="34" spans="1:5" x14ac:dyDescent="0.25">
      <c r="A34" s="161">
        <v>31</v>
      </c>
      <c r="B34" s="139" t="s">
        <v>81</v>
      </c>
      <c r="C34" s="162" t="s">
        <v>2681</v>
      </c>
      <c r="D34" s="180" t="s">
        <v>2705</v>
      </c>
      <c r="E34" s="139" t="s">
        <v>2681</v>
      </c>
    </row>
    <row r="35" spans="1:5" x14ac:dyDescent="0.25">
      <c r="A35" s="161">
        <v>32</v>
      </c>
      <c r="B35" s="139" t="s">
        <v>83</v>
      </c>
      <c r="C35" s="162" t="s">
        <v>2681</v>
      </c>
      <c r="D35" s="180" t="s">
        <v>2706</v>
      </c>
      <c r="E35" s="139" t="s">
        <v>2681</v>
      </c>
    </row>
    <row r="36" spans="1:5" x14ac:dyDescent="0.25">
      <c r="A36" s="161">
        <v>33</v>
      </c>
      <c r="B36" s="139" t="s">
        <v>85</v>
      </c>
      <c r="C36" s="162" t="s">
        <v>2681</v>
      </c>
      <c r="D36" s="180" t="s">
        <v>2706</v>
      </c>
      <c r="E36" s="139" t="s">
        <v>2681</v>
      </c>
    </row>
    <row r="37" spans="1:5" x14ac:dyDescent="0.25">
      <c r="A37" s="161">
        <v>34</v>
      </c>
      <c r="B37" s="139" t="s">
        <v>20</v>
      </c>
      <c r="C37" s="162" t="s">
        <v>2686</v>
      </c>
      <c r="D37" s="180" t="s">
        <v>2707</v>
      </c>
      <c r="E37" s="139" t="s">
        <v>2708</v>
      </c>
    </row>
    <row r="38" spans="1:5" x14ac:dyDescent="0.25">
      <c r="A38" s="161">
        <v>35</v>
      </c>
      <c r="B38" s="139" t="s">
        <v>22</v>
      </c>
      <c r="C38" s="162" t="s">
        <v>2683</v>
      </c>
      <c r="D38" s="180" t="s">
        <v>2709</v>
      </c>
      <c r="E38" s="139" t="s">
        <v>2683</v>
      </c>
    </row>
    <row r="39" spans="1:5" x14ac:dyDescent="0.25">
      <c r="A39" s="161">
        <v>36</v>
      </c>
      <c r="B39" s="139" t="s">
        <v>91</v>
      </c>
      <c r="C39" s="162" t="s">
        <v>2681</v>
      </c>
      <c r="D39" s="180" t="s">
        <v>2710</v>
      </c>
      <c r="E39" s="139" t="s">
        <v>2681</v>
      </c>
    </row>
    <row r="40" spans="1:5" x14ac:dyDescent="0.25">
      <c r="A40" s="161">
        <v>37</v>
      </c>
      <c r="B40" s="139" t="s">
        <v>93</v>
      </c>
      <c r="C40" s="162" t="s">
        <v>2681</v>
      </c>
      <c r="D40" s="180" t="s">
        <v>2710</v>
      </c>
      <c r="E40" s="139" t="s">
        <v>2681</v>
      </c>
    </row>
    <row r="41" spans="1:5" x14ac:dyDescent="0.25">
      <c r="A41" s="161">
        <v>38</v>
      </c>
      <c r="B41" s="139" t="s">
        <v>95</v>
      </c>
      <c r="C41" s="162" t="s">
        <v>2681</v>
      </c>
      <c r="D41" s="180" t="s">
        <v>2711</v>
      </c>
      <c r="E41" s="139" t="s">
        <v>2681</v>
      </c>
    </row>
    <row r="42" spans="1:5" x14ac:dyDescent="0.25">
      <c r="A42" s="161">
        <v>39</v>
      </c>
      <c r="B42" s="139" t="s">
        <v>99</v>
      </c>
      <c r="C42" s="162" t="s">
        <v>2681</v>
      </c>
      <c r="D42" s="180" t="s">
        <v>2712</v>
      </c>
      <c r="E42" s="139" t="s">
        <v>2681</v>
      </c>
    </row>
    <row r="43" spans="1:5" x14ac:dyDescent="0.25">
      <c r="A43" s="161">
        <v>40</v>
      </c>
      <c r="B43" s="139" t="s">
        <v>24</v>
      </c>
      <c r="C43" s="162" t="s">
        <v>2686</v>
      </c>
      <c r="D43" s="180" t="s">
        <v>2713</v>
      </c>
      <c r="E43" s="139" t="s">
        <v>2683</v>
      </c>
    </row>
    <row r="44" spans="1:5" x14ac:dyDescent="0.25">
      <c r="A44" s="161">
        <v>41</v>
      </c>
      <c r="B44" s="139" t="s">
        <v>26</v>
      </c>
      <c r="C44" s="162" t="s">
        <v>2677</v>
      </c>
      <c r="D44" s="180" t="s">
        <v>2714</v>
      </c>
      <c r="E44" s="139" t="s">
        <v>2677</v>
      </c>
    </row>
    <row r="45" spans="1:5" x14ac:dyDescent="0.25">
      <c r="A45" s="161">
        <v>42</v>
      </c>
      <c r="B45" s="139" t="s">
        <v>107</v>
      </c>
      <c r="C45" s="162" t="s">
        <v>2681</v>
      </c>
      <c r="D45" s="180" t="s">
        <v>2715</v>
      </c>
      <c r="E45" s="139" t="s">
        <v>2681</v>
      </c>
    </row>
    <row r="46" spans="1:5" x14ac:dyDescent="0.25">
      <c r="A46" s="161">
        <v>43</v>
      </c>
      <c r="B46" s="139" t="s">
        <v>109</v>
      </c>
      <c r="C46" s="162" t="s">
        <v>2681</v>
      </c>
      <c r="D46" s="180" t="s">
        <v>2716</v>
      </c>
      <c r="E46" s="139" t="s">
        <v>2681</v>
      </c>
    </row>
    <row r="47" spans="1:5" x14ac:dyDescent="0.25">
      <c r="A47" s="161">
        <v>44</v>
      </c>
      <c r="B47" s="139" t="s">
        <v>28</v>
      </c>
      <c r="C47" s="162" t="s">
        <v>2718</v>
      </c>
      <c r="D47" s="11" t="s">
        <v>2717</v>
      </c>
      <c r="E47" s="139" t="s">
        <v>2718</v>
      </c>
    </row>
    <row r="48" spans="1:5" x14ac:dyDescent="0.25">
      <c r="A48" s="161">
        <v>45</v>
      </c>
      <c r="B48" s="139" t="s">
        <v>111</v>
      </c>
      <c r="C48" s="162" t="s">
        <v>2681</v>
      </c>
      <c r="D48" s="11" t="s">
        <v>2719</v>
      </c>
      <c r="E48" s="139" t="s">
        <v>2681</v>
      </c>
    </row>
    <row r="49" spans="1:5" x14ac:dyDescent="0.25">
      <c r="A49" s="161">
        <v>46</v>
      </c>
      <c r="B49" s="139" t="s">
        <v>113</v>
      </c>
      <c r="C49" s="162" t="s">
        <v>2681</v>
      </c>
      <c r="D49" s="180" t="s">
        <v>2684</v>
      </c>
      <c r="E49" s="139" t="s">
        <v>2681</v>
      </c>
    </row>
    <row r="50" spans="1:5" x14ac:dyDescent="0.25">
      <c r="A50" s="161">
        <v>47</v>
      </c>
      <c r="B50" s="139" t="s">
        <v>115</v>
      </c>
      <c r="C50" s="162" t="s">
        <v>2681</v>
      </c>
      <c r="D50" s="180" t="s">
        <v>2720</v>
      </c>
      <c r="E50" s="139" t="s">
        <v>2681</v>
      </c>
    </row>
    <row r="51" spans="1:5" x14ac:dyDescent="0.25">
      <c r="A51" s="161">
        <v>48</v>
      </c>
      <c r="B51" s="139" t="s">
        <v>30</v>
      </c>
      <c r="C51" s="162" t="s">
        <v>2683</v>
      </c>
      <c r="D51" s="180" t="s">
        <v>2691</v>
      </c>
      <c r="E51" s="139" t="s">
        <v>2686</v>
      </c>
    </row>
    <row r="52" spans="1:5" x14ac:dyDescent="0.25">
      <c r="A52" s="161">
        <v>49</v>
      </c>
      <c r="B52" s="139" t="s">
        <v>128</v>
      </c>
      <c r="C52" s="162" t="s">
        <v>2681</v>
      </c>
      <c r="D52" s="180" t="s">
        <v>2721</v>
      </c>
      <c r="E52" s="139" t="s">
        <v>2681</v>
      </c>
    </row>
    <row r="53" spans="1:5" x14ac:dyDescent="0.25">
      <c r="A53" s="161">
        <v>50</v>
      </c>
      <c r="B53" s="139" t="s">
        <v>117</v>
      </c>
      <c r="C53" s="162" t="s">
        <v>2681</v>
      </c>
      <c r="D53" s="180" t="s">
        <v>2721</v>
      </c>
      <c r="E53" s="139" t="s">
        <v>2681</v>
      </c>
    </row>
    <row r="54" spans="1:5" x14ac:dyDescent="0.25">
      <c r="A54" s="161">
        <v>51</v>
      </c>
      <c r="B54" s="139" t="s">
        <v>119</v>
      </c>
      <c r="C54" s="162" t="s">
        <v>2681</v>
      </c>
      <c r="D54" s="180" t="s">
        <v>2722</v>
      </c>
      <c r="E54" s="139" t="s">
        <v>2681</v>
      </c>
    </row>
    <row r="55" spans="1:5" x14ac:dyDescent="0.25">
      <c r="A55" s="161">
        <v>52</v>
      </c>
      <c r="B55" s="139" t="s">
        <v>32</v>
      </c>
      <c r="C55" s="162" t="s">
        <v>2686</v>
      </c>
      <c r="D55" s="180" t="s">
        <v>2723</v>
      </c>
      <c r="E55" s="139" t="s">
        <v>2686</v>
      </c>
    </row>
    <row r="56" spans="1:5" x14ac:dyDescent="0.25">
      <c r="A56" s="161">
        <v>53</v>
      </c>
      <c r="B56" s="139" t="s">
        <v>34</v>
      </c>
      <c r="C56" s="162" t="s">
        <v>2686</v>
      </c>
      <c r="D56" s="180" t="s">
        <v>2724</v>
      </c>
      <c r="E56" s="139" t="s">
        <v>2686</v>
      </c>
    </row>
    <row r="57" spans="1:5" x14ac:dyDescent="0.25">
      <c r="A57" s="161">
        <v>54</v>
      </c>
      <c r="B57" s="139" t="s">
        <v>121</v>
      </c>
      <c r="C57" s="162" t="s">
        <v>2681</v>
      </c>
      <c r="D57" s="180" t="s">
        <v>2684</v>
      </c>
      <c r="E57" s="139" t="s">
        <v>2681</v>
      </c>
    </row>
    <row r="58" spans="1:5" x14ac:dyDescent="0.25">
      <c r="A58" s="161">
        <v>55</v>
      </c>
      <c r="B58" s="139" t="s">
        <v>2725</v>
      </c>
      <c r="C58" s="162" t="s">
        <v>2686</v>
      </c>
      <c r="D58" s="150" t="s">
        <v>2701</v>
      </c>
      <c r="E58" s="139" t="s">
        <v>2686</v>
      </c>
    </row>
    <row r="59" spans="1:5" x14ac:dyDescent="0.25">
      <c r="A59" s="161">
        <v>56</v>
      </c>
      <c r="B59" s="139" t="s">
        <v>97</v>
      </c>
      <c r="C59" s="162" t="s">
        <v>2681</v>
      </c>
      <c r="D59" s="150" t="s">
        <v>2726</v>
      </c>
      <c r="E59" s="139" t="s">
        <v>2681</v>
      </c>
    </row>
    <row r="60" spans="1:5" x14ac:dyDescent="0.25">
      <c r="A60" s="161">
        <v>57</v>
      </c>
      <c r="B60" s="139" t="s">
        <v>87</v>
      </c>
      <c r="C60" s="162" t="s">
        <v>2681</v>
      </c>
      <c r="D60" s="150" t="s">
        <v>2727</v>
      </c>
      <c r="E60" s="139" t="s">
        <v>2681</v>
      </c>
    </row>
    <row r="61" spans="1:5" x14ac:dyDescent="0.25">
      <c r="A61" s="161">
        <v>58</v>
      </c>
      <c r="B61" s="139" t="s">
        <v>89</v>
      </c>
      <c r="C61" s="162" t="s">
        <v>2681</v>
      </c>
      <c r="D61" s="150" t="s">
        <v>2728</v>
      </c>
      <c r="E61" s="139" t="s">
        <v>2681</v>
      </c>
    </row>
    <row r="62" spans="1:5" x14ac:dyDescent="0.25">
      <c r="A62" s="161">
        <v>59</v>
      </c>
      <c r="B62" s="139" t="s">
        <v>101</v>
      </c>
      <c r="C62" s="162" t="s">
        <v>2681</v>
      </c>
      <c r="D62" s="150" t="s">
        <v>2729</v>
      </c>
      <c r="E62" s="139" t="s">
        <v>2681</v>
      </c>
    </row>
    <row r="63" spans="1:5" x14ac:dyDescent="0.25">
      <c r="A63" s="161">
        <v>60</v>
      </c>
      <c r="B63" s="139" t="s">
        <v>103</v>
      </c>
      <c r="C63" s="162" t="s">
        <v>2681</v>
      </c>
      <c r="D63" s="150" t="s">
        <v>2730</v>
      </c>
      <c r="E63" s="139" t="s">
        <v>2681</v>
      </c>
    </row>
    <row r="64" spans="1:5" x14ac:dyDescent="0.25">
      <c r="A64" s="161">
        <v>61</v>
      </c>
      <c r="B64" s="139" t="s">
        <v>105</v>
      </c>
      <c r="C64" s="162" t="s">
        <v>2681</v>
      </c>
      <c r="D64" s="150" t="s">
        <v>2731</v>
      </c>
      <c r="E64" s="139" t="s">
        <v>2681</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438EC-C991-416C-BB43-FF10507B6188}">
  <sheetPr codeName="Sheet64"/>
  <dimension ref="A1:CB130"/>
  <sheetViews>
    <sheetView workbookViewId="0">
      <selection activeCell="E19" sqref="E19"/>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128</v>
      </c>
      <c r="C1" s="212"/>
      <c r="D1" s="212"/>
      <c r="E1" s="212"/>
    </row>
    <row r="3" spans="1:9" ht="15" customHeight="1" x14ac:dyDescent="0.25">
      <c r="B3" s="1" t="s">
        <v>128</v>
      </c>
      <c r="C3" s="213"/>
      <c r="D3" s="214"/>
    </row>
    <row r="4" spans="1:9" ht="15" customHeight="1" x14ac:dyDescent="0.25">
      <c r="B4" s="142" t="s">
        <v>129</v>
      </c>
      <c r="C4" s="213"/>
      <c r="D4" s="214"/>
    </row>
    <row r="5" spans="1:9" ht="15" customHeight="1" x14ac:dyDescent="0.25">
      <c r="B5" s="142" t="s">
        <v>130</v>
      </c>
      <c r="C5" s="213"/>
      <c r="D5" s="214"/>
    </row>
    <row r="6" spans="1:9" ht="15" customHeight="1" x14ac:dyDescent="0.25">
      <c r="B6" s="142" t="s">
        <v>131</v>
      </c>
      <c r="C6" s="213"/>
      <c r="D6" s="214"/>
    </row>
    <row r="7" spans="1:9" ht="22.5" customHeight="1" x14ac:dyDescent="0.25">
      <c r="B7" s="142" t="s">
        <v>132</v>
      </c>
      <c r="C7" s="213"/>
      <c r="D7" s="214"/>
    </row>
    <row r="8" spans="1:9" ht="30" customHeight="1" x14ac:dyDescent="0.25">
      <c r="B8" s="142" t="s">
        <v>133</v>
      </c>
      <c r="C8" s="3" t="s">
        <v>134</v>
      </c>
      <c r="D8" s="3" t="s">
        <v>135</v>
      </c>
    </row>
    <row r="9" spans="1:9" ht="15" customHeight="1" x14ac:dyDescent="0.25"/>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117</v>
      </c>
      <c r="C15" s="4" t="s">
        <v>142</v>
      </c>
      <c r="D15" s="2" t="s">
        <v>143</v>
      </c>
      <c r="E15" s="2" t="s">
        <v>144</v>
      </c>
      <c r="F15" s="24">
        <v>39605790</v>
      </c>
      <c r="G15" s="24">
        <v>3152.62</v>
      </c>
      <c r="H15" s="24">
        <v>99.26</v>
      </c>
    </row>
    <row r="16" spans="1:9" x14ac:dyDescent="0.25">
      <c r="B16" s="7" t="s">
        <v>145</v>
      </c>
      <c r="C16" s="8"/>
      <c r="D16" s="7"/>
      <c r="E16" s="7"/>
      <c r="F16" s="31"/>
      <c r="G16" s="31">
        <f>SUM(G12:G15)</f>
        <v>3152.62</v>
      </c>
      <c r="H16" s="31">
        <f>SUM(H12:H15)</f>
        <v>99.26</v>
      </c>
    </row>
    <row r="17" spans="2:8" x14ac:dyDescent="0.25">
      <c r="B17" s="7" t="s">
        <v>153</v>
      </c>
      <c r="C17" s="8"/>
      <c r="D17" s="7"/>
      <c r="E17" s="7"/>
      <c r="F17" s="31"/>
      <c r="G17" s="31">
        <v>28.99</v>
      </c>
      <c r="H17" s="31">
        <v>0.91</v>
      </c>
    </row>
    <row r="18" spans="2:8" x14ac:dyDescent="0.25">
      <c r="B18" s="7" t="s">
        <v>147</v>
      </c>
      <c r="C18" s="8"/>
      <c r="D18" s="7"/>
      <c r="E18" s="7"/>
      <c r="F18" s="31"/>
      <c r="G18" s="31">
        <v>3181.6099999999997</v>
      </c>
      <c r="H18" s="31">
        <v>100.17</v>
      </c>
    </row>
    <row r="19" spans="2:8" x14ac:dyDescent="0.25">
      <c r="B19" s="7" t="s">
        <v>154</v>
      </c>
      <c r="C19" s="8"/>
      <c r="D19" s="7"/>
      <c r="E19" s="7"/>
      <c r="F19" s="31"/>
      <c r="G19" s="31">
        <v>-5.3540752900000719</v>
      </c>
      <c r="H19" s="31">
        <v>-0.17000000000000171</v>
      </c>
    </row>
    <row r="20" spans="2:8" x14ac:dyDescent="0.25">
      <c r="B20" s="7" t="s">
        <v>155</v>
      </c>
      <c r="C20" s="8"/>
      <c r="D20" s="7"/>
      <c r="E20" s="7"/>
      <c r="F20" s="31"/>
      <c r="G20" s="31">
        <v>3176.2559247099998</v>
      </c>
      <c r="H20" s="31">
        <v>100</v>
      </c>
    </row>
    <row r="21" spans="2:8" x14ac:dyDescent="0.25">
      <c r="B21" s="2" t="s">
        <v>156</v>
      </c>
    </row>
    <row r="22" spans="2:8" x14ac:dyDescent="0.25">
      <c r="B22" s="2" t="s">
        <v>157</v>
      </c>
    </row>
    <row r="23" spans="2:8" x14ac:dyDescent="0.25">
      <c r="B23" s="2" t="s">
        <v>158</v>
      </c>
      <c r="C23" s="4" t="s">
        <v>159</v>
      </c>
    </row>
    <row r="25" spans="2:8" ht="30" x14ac:dyDescent="0.25">
      <c r="B25" s="45" t="s">
        <v>160</v>
      </c>
      <c r="C25" s="4" t="s">
        <v>161</v>
      </c>
    </row>
    <row r="26" spans="2:8" x14ac:dyDescent="0.25">
      <c r="B26" s="7"/>
    </row>
    <row r="27" spans="2:8" x14ac:dyDescent="0.25">
      <c r="B27" s="7" t="s">
        <v>162</v>
      </c>
      <c r="C27" s="4" t="s">
        <v>161</v>
      </c>
    </row>
    <row r="28" spans="2:8" x14ac:dyDescent="0.25">
      <c r="B28" s="7" t="s">
        <v>163</v>
      </c>
      <c r="C28" s="4" t="s">
        <v>161</v>
      </c>
    </row>
    <row r="29" spans="2:8" x14ac:dyDescent="0.25">
      <c r="B29" s="7" t="s">
        <v>164</v>
      </c>
      <c r="C29" s="4" t="s">
        <v>165</v>
      </c>
    </row>
    <row r="30" spans="2:8" x14ac:dyDescent="0.25">
      <c r="B30" s="7" t="s">
        <v>166</v>
      </c>
      <c r="C30" s="8"/>
    </row>
    <row r="31" spans="2:8" x14ac:dyDescent="0.25">
      <c r="B31" s="7" t="s">
        <v>167</v>
      </c>
      <c r="C31" s="8"/>
    </row>
    <row r="32" spans="2:8" x14ac:dyDescent="0.25">
      <c r="B32" s="7" t="s">
        <v>168</v>
      </c>
      <c r="C32" s="8"/>
    </row>
    <row r="33" spans="2:7" x14ac:dyDescent="0.25">
      <c r="B33" s="7" t="s">
        <v>169</v>
      </c>
      <c r="C33" s="8"/>
    </row>
    <row r="34" spans="2:7" x14ac:dyDescent="0.25">
      <c r="B34" s="7" t="s">
        <v>1094</v>
      </c>
      <c r="C34" s="8"/>
    </row>
    <row r="35" spans="2:7" x14ac:dyDescent="0.25">
      <c r="B35" s="2" t="s">
        <v>170</v>
      </c>
    </row>
    <row r="38" spans="2:7" x14ac:dyDescent="0.25">
      <c r="B38" s="139" t="s">
        <v>179</v>
      </c>
      <c r="C38" s="9"/>
      <c r="D38" s="139"/>
    </row>
    <row r="39" spans="2:7" ht="30" x14ac:dyDescent="0.25">
      <c r="B39" s="11" t="s">
        <v>180</v>
      </c>
      <c r="C39" s="10" t="s">
        <v>181</v>
      </c>
      <c r="D39" s="11" t="s">
        <v>182</v>
      </c>
    </row>
    <row r="40" spans="2:7" x14ac:dyDescent="0.25">
      <c r="B40" s="139" t="s">
        <v>161</v>
      </c>
      <c r="C40" s="138" t="s">
        <v>161</v>
      </c>
      <c r="D40" s="138" t="s">
        <v>161</v>
      </c>
    </row>
    <row r="42" spans="2:7" x14ac:dyDescent="0.25">
      <c r="B42" s="17" t="s">
        <v>183</v>
      </c>
      <c r="C42" s="40">
        <v>45412</v>
      </c>
      <c r="D42" s="139"/>
      <c r="E42" s="33"/>
      <c r="F42" s="39"/>
    </row>
    <row r="43" spans="2:7" x14ac:dyDescent="0.25">
      <c r="B43" s="17" t="s">
        <v>184</v>
      </c>
      <c r="C43" s="18" t="s">
        <v>185</v>
      </c>
      <c r="D43" s="17" t="s">
        <v>186</v>
      </c>
      <c r="E43" s="34" t="s">
        <v>187</v>
      </c>
      <c r="F43" s="32" t="s">
        <v>188</v>
      </c>
      <c r="G43" s="31"/>
    </row>
    <row r="44" spans="2:7" x14ac:dyDescent="0.25">
      <c r="B44" s="37" t="s">
        <v>161</v>
      </c>
      <c r="C44" s="38" t="s">
        <v>161</v>
      </c>
      <c r="D44" s="37" t="s">
        <v>161</v>
      </c>
      <c r="E44" s="36" t="s">
        <v>161</v>
      </c>
      <c r="F44" s="35" t="s">
        <v>161</v>
      </c>
    </row>
    <row r="47" spans="2:7" x14ac:dyDescent="0.25">
      <c r="B47" s="7" t="s">
        <v>189</v>
      </c>
    </row>
    <row r="48" spans="2:7" x14ac:dyDescent="0.25">
      <c r="B48" s="7"/>
    </row>
    <row r="49" spans="2:6" x14ac:dyDescent="0.25">
      <c r="B49" s="7" t="s">
        <v>190</v>
      </c>
    </row>
    <row r="50" spans="2:6" x14ac:dyDescent="0.25">
      <c r="B50" s="17" t="s">
        <v>191</v>
      </c>
      <c r="C50" s="18" t="s">
        <v>192</v>
      </c>
      <c r="D50" s="7"/>
    </row>
    <row r="51" spans="2:6" x14ac:dyDescent="0.25">
      <c r="B51" s="139" t="s">
        <v>161</v>
      </c>
      <c r="C51" s="9" t="s">
        <v>161</v>
      </c>
    </row>
    <row r="53" spans="2:6" x14ac:dyDescent="0.25">
      <c r="B53" s="17" t="s">
        <v>193</v>
      </c>
      <c r="C53" s="18" t="s">
        <v>192</v>
      </c>
    </row>
    <row r="54" spans="2:6" x14ac:dyDescent="0.25">
      <c r="B54" s="139" t="s">
        <v>161</v>
      </c>
      <c r="C54" s="9" t="s">
        <v>161</v>
      </c>
    </row>
    <row r="56" spans="2:6" x14ac:dyDescent="0.25">
      <c r="B56" s="17" t="s">
        <v>161</v>
      </c>
      <c r="C56" s="18" t="s">
        <v>161</v>
      </c>
    </row>
    <row r="57" spans="2:6" x14ac:dyDescent="0.25">
      <c r="B57" s="139" t="s">
        <v>161</v>
      </c>
      <c r="C57" s="9" t="s">
        <v>161</v>
      </c>
    </row>
    <row r="59" spans="2:6" x14ac:dyDescent="0.25">
      <c r="B59" s="34" t="s">
        <v>194</v>
      </c>
      <c r="C59" s="18" t="s">
        <v>195</v>
      </c>
    </row>
    <row r="60" spans="2:6" x14ac:dyDescent="0.25">
      <c r="B60" s="33" t="s">
        <v>161</v>
      </c>
      <c r="C60" s="9" t="s">
        <v>161</v>
      </c>
    </row>
    <row r="62" spans="2:6" x14ac:dyDescent="0.25">
      <c r="B62" s="17" t="s">
        <v>196</v>
      </c>
      <c r="C62" s="18" t="s">
        <v>161</v>
      </c>
    </row>
    <row r="64" spans="2:6" x14ac:dyDescent="0.25">
      <c r="B64" s="17" t="s">
        <v>197</v>
      </c>
      <c r="C64" s="40">
        <v>45412</v>
      </c>
      <c r="D64" s="139"/>
      <c r="E64" s="33"/>
      <c r="F64" s="39"/>
    </row>
    <row r="65" spans="2:7" x14ac:dyDescent="0.25">
      <c r="B65" s="17" t="s">
        <v>184</v>
      </c>
      <c r="C65" s="18" t="s">
        <v>185</v>
      </c>
      <c r="D65" s="17" t="s">
        <v>186</v>
      </c>
      <c r="E65" s="34" t="s">
        <v>187</v>
      </c>
      <c r="F65" s="32" t="s">
        <v>188</v>
      </c>
      <c r="G65" s="31"/>
    </row>
    <row r="66" spans="2:7" x14ac:dyDescent="0.25">
      <c r="B66" s="37" t="s">
        <v>161</v>
      </c>
      <c r="C66" s="38" t="s">
        <v>161</v>
      </c>
      <c r="D66" s="37" t="s">
        <v>161</v>
      </c>
      <c r="E66" s="36" t="s">
        <v>161</v>
      </c>
      <c r="F66" s="35" t="s">
        <v>161</v>
      </c>
    </row>
    <row r="67" spans="2:7" x14ac:dyDescent="0.25">
      <c r="B67" s="7" t="s">
        <v>189</v>
      </c>
    </row>
    <row r="68" spans="2:7" x14ac:dyDescent="0.25">
      <c r="B68" s="7"/>
    </row>
    <row r="69" spans="2:7" x14ac:dyDescent="0.25">
      <c r="B69" s="7" t="s">
        <v>190</v>
      </c>
    </row>
    <row r="70" spans="2:7" x14ac:dyDescent="0.25">
      <c r="B70" s="17" t="s">
        <v>191</v>
      </c>
      <c r="C70" s="18" t="s">
        <v>192</v>
      </c>
      <c r="D70" s="7"/>
    </row>
    <row r="71" spans="2:7" x14ac:dyDescent="0.25">
      <c r="B71" s="139" t="s">
        <v>161</v>
      </c>
      <c r="C71" s="9" t="s">
        <v>161</v>
      </c>
    </row>
    <row r="73" spans="2:7" x14ac:dyDescent="0.25">
      <c r="B73" s="17" t="s">
        <v>193</v>
      </c>
      <c r="C73" s="18" t="s">
        <v>192</v>
      </c>
    </row>
    <row r="74" spans="2:7" x14ac:dyDescent="0.25">
      <c r="B74" s="139" t="s">
        <v>161</v>
      </c>
      <c r="C74" s="9" t="s">
        <v>161</v>
      </c>
    </row>
    <row r="76" spans="2:7" x14ac:dyDescent="0.25">
      <c r="B76" s="17" t="s">
        <v>161</v>
      </c>
      <c r="C76" s="18" t="s">
        <v>161</v>
      </c>
    </row>
    <row r="77" spans="2:7" x14ac:dyDescent="0.25">
      <c r="B77" s="139" t="s">
        <v>161</v>
      </c>
      <c r="C77" s="9" t="s">
        <v>161</v>
      </c>
    </row>
    <row r="79" spans="2:7" x14ac:dyDescent="0.25">
      <c r="B79" s="34" t="s">
        <v>194</v>
      </c>
      <c r="C79" s="18" t="s">
        <v>195</v>
      </c>
    </row>
    <row r="80" spans="2:7" x14ac:dyDescent="0.25">
      <c r="B80" s="33" t="s">
        <v>161</v>
      </c>
      <c r="C80" s="9" t="s">
        <v>161</v>
      </c>
    </row>
    <row r="82" spans="2:80" x14ac:dyDescent="0.25">
      <c r="B82" s="17" t="s">
        <v>196</v>
      </c>
      <c r="C82" s="18" t="s">
        <v>161</v>
      </c>
    </row>
    <row r="85" spans="2:80" x14ac:dyDescent="0.25">
      <c r="B85" s="7" t="s">
        <v>198</v>
      </c>
    </row>
    <row r="87" spans="2:80" x14ac:dyDescent="0.25">
      <c r="B87" s="17" t="s">
        <v>184</v>
      </c>
      <c r="C87" s="18" t="s">
        <v>199</v>
      </c>
      <c r="D87" s="17" t="s">
        <v>200</v>
      </c>
      <c r="E87" s="17" t="s">
        <v>201</v>
      </c>
      <c r="F87" s="31"/>
    </row>
    <row r="88" spans="2:80" x14ac:dyDescent="0.25">
      <c r="B88" s="139" t="s">
        <v>161</v>
      </c>
      <c r="C88" s="9" t="s">
        <v>161</v>
      </c>
      <c r="D88" s="139" t="s">
        <v>161</v>
      </c>
      <c r="E88" s="139" t="s">
        <v>161</v>
      </c>
    </row>
    <row r="91" spans="2:80" x14ac:dyDescent="0.25">
      <c r="B91" s="7" t="s">
        <v>202</v>
      </c>
      <c r="C91" s="8" t="s">
        <v>161</v>
      </c>
      <c r="D91" s="7"/>
      <c r="E91" s="7"/>
      <c r="F91" s="31"/>
      <c r="G91" s="31"/>
      <c r="H91" s="31"/>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row>
    <row r="93" spans="2:80" x14ac:dyDescent="0.25">
      <c r="B93" s="7" t="s">
        <v>203</v>
      </c>
    </row>
    <row r="95" spans="2:80" x14ac:dyDescent="0.25">
      <c r="B95" s="17" t="s">
        <v>204</v>
      </c>
      <c r="C95" s="18" t="s">
        <v>192</v>
      </c>
      <c r="D95" s="7"/>
    </row>
    <row r="96" spans="2:80" x14ac:dyDescent="0.25">
      <c r="B96" s="139" t="s">
        <v>161</v>
      </c>
      <c r="C96" s="9" t="s">
        <v>161</v>
      </c>
    </row>
    <row r="99" spans="2:80" x14ac:dyDescent="0.25">
      <c r="B99" s="17" t="s">
        <v>205</v>
      </c>
      <c r="C99" s="18" t="s">
        <v>206</v>
      </c>
      <c r="D99" s="7"/>
    </row>
    <row r="100" spans="2:80" x14ac:dyDescent="0.25">
      <c r="B100" s="139" t="s">
        <v>161</v>
      </c>
      <c r="C100" s="9" t="s">
        <v>161</v>
      </c>
    </row>
    <row r="103" spans="2:80" x14ac:dyDescent="0.25">
      <c r="B103" s="7" t="s">
        <v>207</v>
      </c>
    </row>
    <row r="106" spans="2:80" x14ac:dyDescent="0.25">
      <c r="B106" s="7" t="s">
        <v>208</v>
      </c>
    </row>
    <row r="108" spans="2:80" x14ac:dyDescent="0.25">
      <c r="B108" s="17" t="s">
        <v>184</v>
      </c>
      <c r="C108" s="18" t="s">
        <v>209</v>
      </c>
      <c r="D108" s="17" t="s">
        <v>199</v>
      </c>
      <c r="E108" s="17" t="s">
        <v>200</v>
      </c>
      <c r="F108" s="32" t="s">
        <v>201</v>
      </c>
      <c r="G108" s="31"/>
    </row>
    <row r="109" spans="2:80" x14ac:dyDescent="0.25">
      <c r="B109" s="139" t="s">
        <v>161</v>
      </c>
      <c r="C109" s="9" t="s">
        <v>161</v>
      </c>
      <c r="D109" s="139" t="s">
        <v>161</v>
      </c>
      <c r="E109" s="139" t="s">
        <v>161</v>
      </c>
      <c r="F109" s="30" t="s">
        <v>161</v>
      </c>
    </row>
    <row r="112" spans="2:80" x14ac:dyDescent="0.25">
      <c r="B112" s="7" t="s">
        <v>202</v>
      </c>
      <c r="C112" s="8" t="s">
        <v>161</v>
      </c>
      <c r="D112" s="7"/>
      <c r="E112" s="7"/>
      <c r="F112" s="31"/>
      <c r="G112" s="31"/>
      <c r="H112" s="31"/>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row>
    <row r="114" spans="2:7" x14ac:dyDescent="0.25">
      <c r="B114" s="7" t="s">
        <v>203</v>
      </c>
    </row>
    <row r="116" spans="2:7" x14ac:dyDescent="0.25">
      <c r="B116" s="17" t="s">
        <v>204</v>
      </c>
      <c r="C116" s="18" t="s">
        <v>192</v>
      </c>
      <c r="D116" s="7"/>
    </row>
    <row r="117" spans="2:7" x14ac:dyDescent="0.25">
      <c r="B117" s="139" t="s">
        <v>161</v>
      </c>
      <c r="C117" s="9" t="s">
        <v>161</v>
      </c>
    </row>
    <row r="120" spans="2:7" x14ac:dyDescent="0.25">
      <c r="B120" s="17" t="s">
        <v>205</v>
      </c>
      <c r="C120" s="18" t="s">
        <v>206</v>
      </c>
      <c r="D120" s="7"/>
    </row>
    <row r="121" spans="2:7" x14ac:dyDescent="0.25">
      <c r="B121" s="139" t="s">
        <v>161</v>
      </c>
      <c r="C121" s="9" t="s">
        <v>161</v>
      </c>
    </row>
    <row r="124" spans="2:7" x14ac:dyDescent="0.25">
      <c r="B124" s="7" t="s">
        <v>207</v>
      </c>
    </row>
    <row r="127" spans="2:7" x14ac:dyDescent="0.25">
      <c r="B127" s="7" t="s">
        <v>210</v>
      </c>
    </row>
    <row r="128" spans="2:7" x14ac:dyDescent="0.25">
      <c r="B128" s="17" t="s">
        <v>184</v>
      </c>
      <c r="C128" s="18" t="s">
        <v>211</v>
      </c>
      <c r="D128" s="17" t="s">
        <v>212</v>
      </c>
      <c r="E128" s="17" t="s">
        <v>213</v>
      </c>
      <c r="F128" s="32" t="s">
        <v>214</v>
      </c>
      <c r="G128" s="31"/>
    </row>
    <row r="129" spans="2:6" x14ac:dyDescent="0.25">
      <c r="B129" s="139" t="s">
        <v>161</v>
      </c>
      <c r="C129" s="9" t="s">
        <v>161</v>
      </c>
      <c r="D129" s="139" t="s">
        <v>161</v>
      </c>
      <c r="E129" s="139" t="s">
        <v>161</v>
      </c>
      <c r="F129" s="30" t="s">
        <v>161</v>
      </c>
    </row>
    <row r="130" spans="2:6" x14ac:dyDescent="0.25">
      <c r="B130" s="2" t="s">
        <v>215</v>
      </c>
    </row>
  </sheetData>
  <mergeCells count="3">
    <mergeCell ref="B1:E1"/>
    <mergeCell ref="C3:C7"/>
    <mergeCell ref="D3:D7"/>
  </mergeCells>
  <hyperlinks>
    <hyperlink ref="A1" location="Index!A1" display="Index" xr:uid="{5C92B368-B540-44A4-818B-052E68966B74}"/>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A8597-D425-486A-BF8C-BBC0F33D6D6C}">
  <sheetPr codeName="Sheet63"/>
  <dimension ref="A1:CB130"/>
  <sheetViews>
    <sheetView workbookViewId="0">
      <selection activeCell="D19" sqref="D19"/>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126</v>
      </c>
      <c r="C1" s="212"/>
      <c r="D1" s="212"/>
      <c r="E1" s="212"/>
    </row>
    <row r="3" spans="1:9" ht="15" customHeight="1" x14ac:dyDescent="0.25">
      <c r="B3" s="1" t="s">
        <v>126</v>
      </c>
      <c r="C3" s="213"/>
      <c r="D3" s="214"/>
    </row>
    <row r="4" spans="1:9" ht="15" customHeight="1" x14ac:dyDescent="0.25">
      <c r="B4" s="142" t="s">
        <v>216</v>
      </c>
      <c r="C4" s="213"/>
      <c r="D4" s="214"/>
    </row>
    <row r="5" spans="1:9" ht="15" customHeight="1" x14ac:dyDescent="0.25">
      <c r="B5" s="142" t="s">
        <v>130</v>
      </c>
      <c r="C5" s="213"/>
      <c r="D5" s="214"/>
    </row>
    <row r="6" spans="1:9" ht="15" customHeight="1" x14ac:dyDescent="0.25">
      <c r="B6" s="142" t="s">
        <v>131</v>
      </c>
      <c r="C6" s="213"/>
      <c r="D6" s="214"/>
    </row>
    <row r="7" spans="1:9" ht="22.5" customHeight="1" x14ac:dyDescent="0.25">
      <c r="B7" s="142" t="s">
        <v>217</v>
      </c>
      <c r="C7" s="213"/>
      <c r="D7" s="214"/>
    </row>
    <row r="8" spans="1:9" ht="30" customHeight="1" x14ac:dyDescent="0.25">
      <c r="B8" s="142" t="s">
        <v>133</v>
      </c>
      <c r="C8" s="3" t="s">
        <v>134</v>
      </c>
      <c r="D8" s="3" t="s">
        <v>135</v>
      </c>
    </row>
    <row r="9" spans="1:9" ht="15" customHeight="1" x14ac:dyDescent="0.25"/>
    <row r="11" spans="1:9" x14ac:dyDescent="0.25">
      <c r="B11" s="2" t="s">
        <v>148</v>
      </c>
    </row>
    <row r="13" spans="1:9" x14ac:dyDescent="0.25">
      <c r="B13" s="5" t="s">
        <v>136</v>
      </c>
      <c r="C13" s="6" t="s">
        <v>137</v>
      </c>
      <c r="D13" s="5" t="s">
        <v>138</v>
      </c>
      <c r="E13" s="5" t="s">
        <v>139</v>
      </c>
      <c r="F13" s="46" t="s">
        <v>149</v>
      </c>
      <c r="G13" s="46" t="s">
        <v>150</v>
      </c>
      <c r="H13" s="46" t="s">
        <v>151</v>
      </c>
      <c r="I13" s="7" t="s">
        <v>152</v>
      </c>
    </row>
    <row r="14" spans="1:9" x14ac:dyDescent="0.25">
      <c r="B14" s="7" t="s">
        <v>140</v>
      </c>
    </row>
    <row r="15" spans="1:9" x14ac:dyDescent="0.25">
      <c r="B15" s="7" t="s">
        <v>141</v>
      </c>
    </row>
    <row r="16" spans="1:9" x14ac:dyDescent="0.25">
      <c r="B16" s="2" t="s">
        <v>61</v>
      </c>
      <c r="C16" s="4" t="s">
        <v>142</v>
      </c>
      <c r="D16" s="2" t="s">
        <v>143</v>
      </c>
      <c r="E16" s="2" t="s">
        <v>218</v>
      </c>
      <c r="F16" s="24">
        <v>85416800</v>
      </c>
      <c r="G16" s="24">
        <v>6107.3</v>
      </c>
      <c r="H16" s="24">
        <v>99.12</v>
      </c>
    </row>
    <row r="17" spans="2:8" x14ac:dyDescent="0.25">
      <c r="B17" s="7" t="s">
        <v>145</v>
      </c>
      <c r="C17" s="8"/>
      <c r="D17" s="7"/>
      <c r="E17" s="7"/>
      <c r="F17" s="31"/>
      <c r="G17" s="31">
        <f>SUM(G13:G16)</f>
        <v>6107.3</v>
      </c>
      <c r="H17" s="31">
        <f>SUM(H13:H16)</f>
        <v>99.12</v>
      </c>
    </row>
    <row r="18" spans="2:8" x14ac:dyDescent="0.25">
      <c r="B18" s="7" t="s">
        <v>153</v>
      </c>
      <c r="C18" s="8"/>
      <c r="D18" s="7"/>
      <c r="E18" s="7"/>
      <c r="F18" s="31"/>
      <c r="G18" s="31">
        <v>69.989999999999995</v>
      </c>
      <c r="H18" s="31">
        <v>1.1399999999999999</v>
      </c>
    </row>
    <row r="19" spans="2:8" x14ac:dyDescent="0.25">
      <c r="B19" s="7" t="s">
        <v>147</v>
      </c>
      <c r="C19" s="8"/>
      <c r="D19" s="7"/>
      <c r="E19" s="7"/>
      <c r="F19" s="31"/>
      <c r="G19" s="31">
        <v>6177.29</v>
      </c>
      <c r="H19" s="31">
        <v>100.26</v>
      </c>
    </row>
    <row r="20" spans="2:8" x14ac:dyDescent="0.25">
      <c r="B20" s="7" t="s">
        <v>154</v>
      </c>
      <c r="C20" s="8"/>
      <c r="D20" s="7"/>
      <c r="E20" s="7"/>
      <c r="F20" s="31"/>
      <c r="G20" s="31">
        <v>-15.689415820000463</v>
      </c>
      <c r="H20" s="31">
        <v>-0.26000000000000512</v>
      </c>
    </row>
    <row r="21" spans="2:8" x14ac:dyDescent="0.25">
      <c r="B21" s="7" t="s">
        <v>155</v>
      </c>
      <c r="C21" s="8"/>
      <c r="D21" s="7"/>
      <c r="E21" s="7"/>
      <c r="F21" s="31"/>
      <c r="G21" s="31">
        <v>6161.6005841799997</v>
      </c>
      <c r="H21" s="31">
        <v>100</v>
      </c>
    </row>
    <row r="22" spans="2:8" x14ac:dyDescent="0.25">
      <c r="B22" s="2" t="s">
        <v>156</v>
      </c>
    </row>
    <row r="23" spans="2:8" x14ac:dyDescent="0.25">
      <c r="B23" s="2" t="s">
        <v>157</v>
      </c>
    </row>
    <row r="24" spans="2:8" x14ac:dyDescent="0.25">
      <c r="B24" s="2" t="s">
        <v>158</v>
      </c>
      <c r="C24" s="4" t="s">
        <v>159</v>
      </c>
    </row>
    <row r="26" spans="2:8" ht="30" x14ac:dyDescent="0.25">
      <c r="B26" s="45" t="s">
        <v>160</v>
      </c>
      <c r="C26" s="4" t="s">
        <v>161</v>
      </c>
    </row>
    <row r="27" spans="2:8" x14ac:dyDescent="0.25">
      <c r="B27" s="7"/>
    </row>
    <row r="28" spans="2:8" x14ac:dyDescent="0.25">
      <c r="B28" s="7" t="s">
        <v>162</v>
      </c>
      <c r="C28" s="4" t="s">
        <v>161</v>
      </c>
    </row>
    <row r="29" spans="2:8" x14ac:dyDescent="0.25">
      <c r="B29" s="7" t="s">
        <v>163</v>
      </c>
      <c r="C29" s="4" t="s">
        <v>161</v>
      </c>
    </row>
    <row r="30" spans="2:8" x14ac:dyDescent="0.25">
      <c r="B30" s="7" t="s">
        <v>164</v>
      </c>
      <c r="C30" s="4" t="s">
        <v>165</v>
      </c>
    </row>
    <row r="31" spans="2:8" x14ac:dyDescent="0.25">
      <c r="B31" s="7" t="s">
        <v>219</v>
      </c>
      <c r="C31" s="8"/>
    </row>
    <row r="32" spans="2:8" x14ac:dyDescent="0.25">
      <c r="B32" s="7" t="s">
        <v>220</v>
      </c>
      <c r="C32" s="8"/>
    </row>
    <row r="33" spans="2:7" x14ac:dyDescent="0.25">
      <c r="B33" s="7" t="s">
        <v>221</v>
      </c>
      <c r="C33" s="8"/>
    </row>
    <row r="34" spans="2:7" x14ac:dyDescent="0.25">
      <c r="B34" s="7" t="s">
        <v>222</v>
      </c>
      <c r="C34" s="8"/>
    </row>
    <row r="35" spans="2:7" x14ac:dyDescent="0.25">
      <c r="B35" s="7" t="s">
        <v>1404</v>
      </c>
      <c r="C35" s="8"/>
    </row>
    <row r="36" spans="2:7" x14ac:dyDescent="0.25">
      <c r="B36" s="2" t="s">
        <v>170</v>
      </c>
    </row>
    <row r="38" spans="2:7" x14ac:dyDescent="0.25">
      <c r="B38" s="139" t="s">
        <v>179</v>
      </c>
      <c r="C38" s="9"/>
      <c r="D38" s="139"/>
    </row>
    <row r="39" spans="2:7" ht="30" x14ac:dyDescent="0.25">
      <c r="B39" s="11" t="s">
        <v>180</v>
      </c>
      <c r="C39" s="10" t="s">
        <v>181</v>
      </c>
      <c r="D39" s="11" t="s">
        <v>182</v>
      </c>
    </row>
    <row r="40" spans="2:7" x14ac:dyDescent="0.25">
      <c r="B40" s="139" t="s">
        <v>161</v>
      </c>
      <c r="C40" s="9" t="s">
        <v>161</v>
      </c>
      <c r="D40" s="139" t="s">
        <v>161</v>
      </c>
    </row>
    <row r="42" spans="2:7" x14ac:dyDescent="0.25">
      <c r="B42" s="17" t="s">
        <v>183</v>
      </c>
      <c r="C42" s="40">
        <v>45412</v>
      </c>
      <c r="D42" s="139"/>
      <c r="E42" s="33"/>
      <c r="F42" s="39"/>
    </row>
    <row r="43" spans="2:7" x14ac:dyDescent="0.25">
      <c r="B43" s="17" t="s">
        <v>184</v>
      </c>
      <c r="C43" s="18" t="s">
        <v>185</v>
      </c>
      <c r="D43" s="17" t="s">
        <v>186</v>
      </c>
      <c r="E43" s="34" t="s">
        <v>187</v>
      </c>
      <c r="F43" s="32" t="s">
        <v>188</v>
      </c>
      <c r="G43" s="31"/>
    </row>
    <row r="44" spans="2:7" x14ac:dyDescent="0.25">
      <c r="B44" s="37" t="s">
        <v>161</v>
      </c>
      <c r="C44" s="38" t="s">
        <v>161</v>
      </c>
      <c r="D44" s="37" t="s">
        <v>161</v>
      </c>
      <c r="E44" s="36" t="s">
        <v>161</v>
      </c>
      <c r="F44" s="35" t="s">
        <v>161</v>
      </c>
    </row>
    <row r="47" spans="2:7" x14ac:dyDescent="0.25">
      <c r="B47" s="7" t="s">
        <v>189</v>
      </c>
    </row>
    <row r="48" spans="2:7" x14ac:dyDescent="0.25">
      <c r="B48" s="7"/>
    </row>
    <row r="49" spans="2:6" x14ac:dyDescent="0.25">
      <c r="B49" s="7" t="s">
        <v>190</v>
      </c>
    </row>
    <row r="50" spans="2:6" x14ac:dyDescent="0.25">
      <c r="B50" s="17" t="s">
        <v>191</v>
      </c>
      <c r="C50" s="18" t="s">
        <v>192</v>
      </c>
      <c r="D50" s="7"/>
    </row>
    <row r="51" spans="2:6" x14ac:dyDescent="0.25">
      <c r="B51" s="139" t="s">
        <v>161</v>
      </c>
      <c r="C51" s="9" t="s">
        <v>161</v>
      </c>
    </row>
    <row r="53" spans="2:6" x14ac:dyDescent="0.25">
      <c r="B53" s="17" t="s">
        <v>193</v>
      </c>
      <c r="C53" s="18" t="s">
        <v>192</v>
      </c>
    </row>
    <row r="54" spans="2:6" x14ac:dyDescent="0.25">
      <c r="B54" s="139" t="s">
        <v>161</v>
      </c>
      <c r="C54" s="9" t="s">
        <v>161</v>
      </c>
    </row>
    <row r="56" spans="2:6" x14ac:dyDescent="0.25">
      <c r="B56" s="17" t="s">
        <v>161</v>
      </c>
      <c r="C56" s="18" t="s">
        <v>161</v>
      </c>
    </row>
    <row r="57" spans="2:6" x14ac:dyDescent="0.25">
      <c r="B57" s="139" t="s">
        <v>161</v>
      </c>
      <c r="C57" s="9" t="s">
        <v>161</v>
      </c>
    </row>
    <row r="59" spans="2:6" x14ac:dyDescent="0.25">
      <c r="B59" s="34" t="s">
        <v>194</v>
      </c>
      <c r="C59" s="18" t="s">
        <v>195</v>
      </c>
    </row>
    <row r="60" spans="2:6" x14ac:dyDescent="0.25">
      <c r="B60" s="33" t="s">
        <v>161</v>
      </c>
      <c r="C60" s="9" t="s">
        <v>161</v>
      </c>
    </row>
    <row r="62" spans="2:6" x14ac:dyDescent="0.25">
      <c r="B62" s="17" t="s">
        <v>196</v>
      </c>
      <c r="C62" s="18" t="s">
        <v>161</v>
      </c>
    </row>
    <row r="64" spans="2:6" x14ac:dyDescent="0.25">
      <c r="B64" s="17" t="s">
        <v>197</v>
      </c>
      <c r="C64" s="40">
        <v>45412</v>
      </c>
      <c r="D64" s="139"/>
      <c r="E64" s="33"/>
      <c r="F64" s="39"/>
    </row>
    <row r="65" spans="2:7" x14ac:dyDescent="0.25">
      <c r="B65" s="17" t="s">
        <v>184</v>
      </c>
      <c r="C65" s="18" t="s">
        <v>185</v>
      </c>
      <c r="D65" s="17" t="s">
        <v>186</v>
      </c>
      <c r="E65" s="34" t="s">
        <v>187</v>
      </c>
      <c r="F65" s="32" t="s">
        <v>188</v>
      </c>
      <c r="G65" s="31"/>
    </row>
    <row r="66" spans="2:7" x14ac:dyDescent="0.25">
      <c r="B66" s="37" t="s">
        <v>161</v>
      </c>
      <c r="C66" s="38" t="s">
        <v>161</v>
      </c>
      <c r="D66" s="37" t="s">
        <v>161</v>
      </c>
      <c r="E66" s="36" t="s">
        <v>161</v>
      </c>
      <c r="F66" s="35" t="s">
        <v>161</v>
      </c>
    </row>
    <row r="67" spans="2:7" x14ac:dyDescent="0.25">
      <c r="B67" s="7" t="s">
        <v>189</v>
      </c>
    </row>
    <row r="68" spans="2:7" x14ac:dyDescent="0.25">
      <c r="B68" s="7"/>
    </row>
    <row r="69" spans="2:7" x14ac:dyDescent="0.25">
      <c r="B69" s="7" t="s">
        <v>190</v>
      </c>
    </row>
    <row r="70" spans="2:7" x14ac:dyDescent="0.25">
      <c r="B70" s="17" t="s">
        <v>191</v>
      </c>
      <c r="C70" s="18" t="s">
        <v>192</v>
      </c>
      <c r="D70" s="7"/>
    </row>
    <row r="71" spans="2:7" x14ac:dyDescent="0.25">
      <c r="B71" s="139" t="s">
        <v>161</v>
      </c>
      <c r="C71" s="9" t="s">
        <v>161</v>
      </c>
    </row>
    <row r="73" spans="2:7" x14ac:dyDescent="0.25">
      <c r="B73" s="17" t="s">
        <v>193</v>
      </c>
      <c r="C73" s="18" t="s">
        <v>192</v>
      </c>
    </row>
    <row r="74" spans="2:7" x14ac:dyDescent="0.25">
      <c r="B74" s="139" t="s">
        <v>161</v>
      </c>
      <c r="C74" s="9" t="s">
        <v>161</v>
      </c>
    </row>
    <row r="76" spans="2:7" x14ac:dyDescent="0.25">
      <c r="B76" s="17" t="s">
        <v>161</v>
      </c>
      <c r="C76" s="18" t="s">
        <v>161</v>
      </c>
    </row>
    <row r="77" spans="2:7" x14ac:dyDescent="0.25">
      <c r="B77" s="139" t="s">
        <v>161</v>
      </c>
      <c r="C77" s="9" t="s">
        <v>161</v>
      </c>
    </row>
    <row r="79" spans="2:7" x14ac:dyDescent="0.25">
      <c r="B79" s="34" t="s">
        <v>194</v>
      </c>
      <c r="C79" s="18" t="s">
        <v>195</v>
      </c>
    </row>
    <row r="80" spans="2:7" x14ac:dyDescent="0.25">
      <c r="B80" s="33" t="s">
        <v>161</v>
      </c>
      <c r="C80" s="9" t="s">
        <v>161</v>
      </c>
    </row>
    <row r="82" spans="2:80" x14ac:dyDescent="0.25">
      <c r="B82" s="17" t="s">
        <v>196</v>
      </c>
      <c r="C82" s="18" t="s">
        <v>161</v>
      </c>
    </row>
    <row r="85" spans="2:80" x14ac:dyDescent="0.25">
      <c r="B85" s="7" t="s">
        <v>198</v>
      </c>
    </row>
    <row r="87" spans="2:80" x14ac:dyDescent="0.25">
      <c r="B87" s="17" t="s">
        <v>184</v>
      </c>
      <c r="C87" s="18" t="s">
        <v>199</v>
      </c>
      <c r="D87" s="17" t="s">
        <v>200</v>
      </c>
      <c r="E87" s="17" t="s">
        <v>201</v>
      </c>
      <c r="F87" s="31"/>
    </row>
    <row r="88" spans="2:80" x14ac:dyDescent="0.25">
      <c r="B88" s="139" t="s">
        <v>161</v>
      </c>
      <c r="C88" s="9" t="s">
        <v>161</v>
      </c>
      <c r="D88" s="139" t="s">
        <v>161</v>
      </c>
      <c r="E88" s="139" t="s">
        <v>161</v>
      </c>
    </row>
    <row r="91" spans="2:80" x14ac:dyDescent="0.25">
      <c r="B91" s="7" t="s">
        <v>202</v>
      </c>
      <c r="C91" s="8" t="s">
        <v>161</v>
      </c>
      <c r="D91" s="7"/>
      <c r="E91" s="7"/>
      <c r="F91" s="31"/>
      <c r="G91" s="31"/>
      <c r="H91" s="31"/>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row>
    <row r="93" spans="2:80" x14ac:dyDescent="0.25">
      <c r="B93" s="7" t="s">
        <v>203</v>
      </c>
    </row>
    <row r="95" spans="2:80" x14ac:dyDescent="0.25">
      <c r="B95" s="17" t="s">
        <v>204</v>
      </c>
      <c r="C95" s="18" t="s">
        <v>192</v>
      </c>
      <c r="D95" s="7"/>
    </row>
    <row r="96" spans="2:80" x14ac:dyDescent="0.25">
      <c r="B96" s="139" t="s">
        <v>161</v>
      </c>
      <c r="C96" s="9" t="s">
        <v>161</v>
      </c>
    </row>
    <row r="99" spans="2:80" x14ac:dyDescent="0.25">
      <c r="B99" s="17" t="s">
        <v>205</v>
      </c>
      <c r="C99" s="18" t="s">
        <v>206</v>
      </c>
      <c r="D99" s="7"/>
    </row>
    <row r="100" spans="2:80" x14ac:dyDescent="0.25">
      <c r="B100" s="139" t="s">
        <v>161</v>
      </c>
      <c r="C100" s="9" t="s">
        <v>161</v>
      </c>
    </row>
    <row r="103" spans="2:80" x14ac:dyDescent="0.25">
      <c r="B103" s="7" t="s">
        <v>207</v>
      </c>
    </row>
    <row r="106" spans="2:80" x14ac:dyDescent="0.25">
      <c r="B106" s="7" t="s">
        <v>208</v>
      </c>
    </row>
    <row r="108" spans="2:80" x14ac:dyDescent="0.25">
      <c r="B108" s="17" t="s">
        <v>184</v>
      </c>
      <c r="C108" s="18" t="s">
        <v>209</v>
      </c>
      <c r="D108" s="17" t="s">
        <v>199</v>
      </c>
      <c r="E108" s="17" t="s">
        <v>200</v>
      </c>
      <c r="F108" s="32" t="s">
        <v>201</v>
      </c>
      <c r="G108" s="31"/>
    </row>
    <row r="109" spans="2:80" x14ac:dyDescent="0.25">
      <c r="B109" s="139" t="s">
        <v>161</v>
      </c>
      <c r="C109" s="9" t="s">
        <v>161</v>
      </c>
      <c r="D109" s="139" t="s">
        <v>161</v>
      </c>
      <c r="E109" s="139" t="s">
        <v>161</v>
      </c>
      <c r="F109" s="30" t="s">
        <v>161</v>
      </c>
    </row>
    <row r="112" spans="2:80" x14ac:dyDescent="0.25">
      <c r="B112" s="7" t="s">
        <v>202</v>
      </c>
      <c r="C112" s="8" t="s">
        <v>161</v>
      </c>
      <c r="D112" s="7"/>
      <c r="E112" s="7"/>
      <c r="F112" s="31"/>
      <c r="G112" s="31"/>
      <c r="H112" s="31"/>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row>
    <row r="114" spans="2:7" x14ac:dyDescent="0.25">
      <c r="B114" s="7" t="s">
        <v>203</v>
      </c>
    </row>
    <row r="116" spans="2:7" x14ac:dyDescent="0.25">
      <c r="B116" s="17" t="s">
        <v>204</v>
      </c>
      <c r="C116" s="18" t="s">
        <v>192</v>
      </c>
      <c r="D116" s="7"/>
    </row>
    <row r="117" spans="2:7" x14ac:dyDescent="0.25">
      <c r="B117" s="139" t="s">
        <v>161</v>
      </c>
      <c r="C117" s="9" t="s">
        <v>161</v>
      </c>
    </row>
    <row r="120" spans="2:7" x14ac:dyDescent="0.25">
      <c r="B120" s="17" t="s">
        <v>205</v>
      </c>
      <c r="C120" s="18" t="s">
        <v>206</v>
      </c>
      <c r="D120" s="7"/>
    </row>
    <row r="121" spans="2:7" x14ac:dyDescent="0.25">
      <c r="B121" s="139" t="s">
        <v>161</v>
      </c>
      <c r="C121" s="9" t="s">
        <v>161</v>
      </c>
    </row>
    <row r="124" spans="2:7" x14ac:dyDescent="0.25">
      <c r="B124" s="7" t="s">
        <v>207</v>
      </c>
    </row>
    <row r="127" spans="2:7" x14ac:dyDescent="0.25">
      <c r="B127" s="7" t="s">
        <v>210</v>
      </c>
    </row>
    <row r="128" spans="2:7" x14ac:dyDescent="0.25">
      <c r="B128" s="17" t="s">
        <v>184</v>
      </c>
      <c r="C128" s="18" t="s">
        <v>211</v>
      </c>
      <c r="D128" s="17" t="s">
        <v>212</v>
      </c>
      <c r="E128" s="17" t="s">
        <v>213</v>
      </c>
      <c r="F128" s="32" t="s">
        <v>214</v>
      </c>
      <c r="G128" s="31"/>
    </row>
    <row r="129" spans="2:6" x14ac:dyDescent="0.25">
      <c r="B129" s="139" t="s">
        <v>161</v>
      </c>
      <c r="C129" s="9" t="s">
        <v>161</v>
      </c>
      <c r="D129" s="139" t="s">
        <v>161</v>
      </c>
      <c r="E129" s="139" t="s">
        <v>161</v>
      </c>
      <c r="F129" s="30" t="s">
        <v>161</v>
      </c>
    </row>
    <row r="130" spans="2:6" x14ac:dyDescent="0.25">
      <c r="B130" s="2" t="s">
        <v>215</v>
      </c>
    </row>
  </sheetData>
  <mergeCells count="3">
    <mergeCell ref="B1:E1"/>
    <mergeCell ref="C3:C7"/>
    <mergeCell ref="D3:D7"/>
  </mergeCells>
  <hyperlinks>
    <hyperlink ref="A1" location="Index!A1" display="Index" xr:uid="{8A5BEF76-BC20-4F43-AF5C-4F81B7FCF7AF}"/>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FE9E-C8B9-4818-BD1F-93A0D2DB76F0}">
  <sheetPr codeName="Sheet61"/>
  <dimension ref="A1:CB133"/>
  <sheetViews>
    <sheetView workbookViewId="0">
      <selection activeCell="E22" sqref="E22"/>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117</v>
      </c>
      <c r="C1" s="212"/>
      <c r="D1" s="212"/>
      <c r="E1" s="212"/>
    </row>
    <row r="3" spans="1:9" ht="15" customHeight="1" x14ac:dyDescent="0.25">
      <c r="B3" s="1" t="s">
        <v>117</v>
      </c>
      <c r="C3" s="213"/>
      <c r="D3" s="214"/>
    </row>
    <row r="4" spans="1:9" ht="15" customHeight="1" x14ac:dyDescent="0.25">
      <c r="B4" s="142" t="s">
        <v>322</v>
      </c>
      <c r="C4" s="213"/>
      <c r="D4" s="214"/>
    </row>
    <row r="5" spans="1:9" ht="15" customHeight="1" x14ac:dyDescent="0.25">
      <c r="B5" s="142" t="s">
        <v>130</v>
      </c>
      <c r="C5" s="213"/>
      <c r="D5" s="214"/>
    </row>
    <row r="6" spans="1:9" ht="15" customHeight="1" x14ac:dyDescent="0.25">
      <c r="B6" s="142" t="s">
        <v>323</v>
      </c>
      <c r="C6" s="213"/>
      <c r="D6" s="214"/>
    </row>
    <row r="7" spans="1:9" ht="22.5" customHeight="1" x14ac:dyDescent="0.25">
      <c r="B7" s="142" t="s">
        <v>324</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325</v>
      </c>
      <c r="C15" s="4" t="s">
        <v>142</v>
      </c>
      <c r="D15" s="2" t="s">
        <v>143</v>
      </c>
      <c r="F15" s="24">
        <v>6396.8011999999999</v>
      </c>
      <c r="G15" s="24">
        <v>5103.5</v>
      </c>
      <c r="H15" s="24">
        <v>97.18</v>
      </c>
    </row>
    <row r="16" spans="1:9" x14ac:dyDescent="0.25">
      <c r="B16" s="7" t="s">
        <v>145</v>
      </c>
      <c r="C16" s="8"/>
      <c r="D16" s="7"/>
      <c r="E16" s="7"/>
      <c r="F16" s="31"/>
      <c r="G16" s="31">
        <f>SUM(G12:G15)</f>
        <v>5103.5</v>
      </c>
      <c r="H16" s="31">
        <f>SUM(H12:H15)</f>
        <v>97.18</v>
      </c>
    </row>
    <row r="17" spans="2:8" x14ac:dyDescent="0.25">
      <c r="B17" s="7" t="s">
        <v>147</v>
      </c>
      <c r="C17" s="8"/>
      <c r="D17" s="7"/>
      <c r="E17" s="7"/>
      <c r="F17" s="31"/>
      <c r="G17" s="31">
        <v>5103.5</v>
      </c>
      <c r="H17" s="31">
        <v>97.18</v>
      </c>
    </row>
    <row r="18" spans="2:8" x14ac:dyDescent="0.25">
      <c r="B18" s="7" t="s">
        <v>326</v>
      </c>
      <c r="C18" s="8"/>
      <c r="D18" s="7"/>
      <c r="E18" s="7"/>
      <c r="F18" s="31"/>
      <c r="G18" s="31">
        <v>148.01397629999974</v>
      </c>
      <c r="H18" s="31">
        <v>2.8199999999999932</v>
      </c>
    </row>
    <row r="19" spans="2:8" x14ac:dyDescent="0.25">
      <c r="B19" s="7" t="s">
        <v>155</v>
      </c>
      <c r="C19" s="8"/>
      <c r="D19" s="7"/>
      <c r="E19" s="7"/>
      <c r="F19" s="31"/>
      <c r="G19" s="31">
        <v>5251.5139762999997</v>
      </c>
      <c r="H19" s="31">
        <v>100</v>
      </c>
    </row>
    <row r="20" spans="2:8" x14ac:dyDescent="0.25">
      <c r="B20" s="2" t="s">
        <v>156</v>
      </c>
    </row>
    <row r="21" spans="2:8" x14ac:dyDescent="0.25">
      <c r="B21" s="7" t="s">
        <v>157</v>
      </c>
    </row>
    <row r="22" spans="2:8" x14ac:dyDescent="0.25">
      <c r="B22" s="7" t="s">
        <v>158</v>
      </c>
      <c r="C22" s="4" t="s">
        <v>159</v>
      </c>
    </row>
    <row r="23" spans="2:8" x14ac:dyDescent="0.25">
      <c r="B23" s="7" t="s">
        <v>162</v>
      </c>
      <c r="C23" s="4" t="s">
        <v>161</v>
      </c>
    </row>
    <row r="24" spans="2:8" x14ac:dyDescent="0.25">
      <c r="B24" s="7" t="s">
        <v>163</v>
      </c>
      <c r="C24" s="4" t="s">
        <v>161</v>
      </c>
    </row>
    <row r="25" spans="2:8" x14ac:dyDescent="0.25">
      <c r="B25" s="7" t="s">
        <v>164</v>
      </c>
      <c r="C25" s="4" t="s">
        <v>165</v>
      </c>
    </row>
    <row r="26" spans="2:8" x14ac:dyDescent="0.25">
      <c r="B26" s="7" t="s">
        <v>327</v>
      </c>
      <c r="C26" s="8"/>
    </row>
    <row r="27" spans="2:8" x14ac:dyDescent="0.25">
      <c r="B27" s="7" t="s">
        <v>170</v>
      </c>
      <c r="C27" s="8"/>
    </row>
    <row r="28" spans="2:8" x14ac:dyDescent="0.25">
      <c r="B28" s="2" t="s">
        <v>328</v>
      </c>
    </row>
    <row r="29" spans="2:8" x14ac:dyDescent="0.25">
      <c r="B29" s="7" t="s">
        <v>2750</v>
      </c>
    </row>
    <row r="31" spans="2:8" x14ac:dyDescent="0.25">
      <c r="B31" s="17" t="s">
        <v>3741</v>
      </c>
      <c r="C31" s="18"/>
    </row>
    <row r="32" spans="2:8" ht="30" x14ac:dyDescent="0.25">
      <c r="B32" s="17" t="s">
        <v>329</v>
      </c>
      <c r="C32" s="19" t="s">
        <v>330</v>
      </c>
    </row>
    <row r="33" spans="2:7" x14ac:dyDescent="0.25">
      <c r="B33" s="139" t="s">
        <v>331</v>
      </c>
      <c r="C33" s="149" t="s">
        <v>2621</v>
      </c>
    </row>
    <row r="34" spans="2:7" x14ac:dyDescent="0.25">
      <c r="B34" s="139" t="s">
        <v>332</v>
      </c>
      <c r="C34" s="149" t="s">
        <v>2621</v>
      </c>
    </row>
    <row r="35" spans="2:7" x14ac:dyDescent="0.25">
      <c r="B35" s="139" t="s">
        <v>333</v>
      </c>
      <c r="C35" s="149" t="s">
        <v>2621</v>
      </c>
    </row>
    <row r="36" spans="2:7" x14ac:dyDescent="0.25">
      <c r="B36" s="139" t="s">
        <v>334</v>
      </c>
      <c r="C36" s="149" t="s">
        <v>2621</v>
      </c>
    </row>
    <row r="37" spans="2:7" x14ac:dyDescent="0.25">
      <c r="B37" s="139" t="s">
        <v>335</v>
      </c>
      <c r="C37" s="149" t="s">
        <v>2621</v>
      </c>
    </row>
    <row r="38" spans="2:7" x14ac:dyDescent="0.25">
      <c r="B38" s="139" t="s">
        <v>336</v>
      </c>
      <c r="C38" s="149" t="s">
        <v>2621</v>
      </c>
    </row>
    <row r="39" spans="2:7" x14ac:dyDescent="0.25">
      <c r="B39" s="17" t="s">
        <v>337</v>
      </c>
      <c r="C39" s="149" t="s">
        <v>2621</v>
      </c>
    </row>
    <row r="41" spans="2:7" x14ac:dyDescent="0.25">
      <c r="B41" s="139" t="s">
        <v>179</v>
      </c>
      <c r="C41" s="9"/>
      <c r="D41" s="139"/>
    </row>
    <row r="42" spans="2:7" ht="30" x14ac:dyDescent="0.25">
      <c r="B42" s="11" t="s">
        <v>180</v>
      </c>
      <c r="C42" s="10" t="s">
        <v>181</v>
      </c>
      <c r="D42" s="11" t="s">
        <v>182</v>
      </c>
    </row>
    <row r="43" spans="2:7" x14ac:dyDescent="0.25">
      <c r="B43" s="139" t="s">
        <v>128</v>
      </c>
      <c r="C43" s="28">
        <v>28.78</v>
      </c>
      <c r="D43" s="28">
        <v>90.59</v>
      </c>
    </row>
    <row r="45" spans="2:7" x14ac:dyDescent="0.25">
      <c r="B45" s="17" t="s">
        <v>183</v>
      </c>
      <c r="C45" s="40">
        <v>45412</v>
      </c>
      <c r="D45" s="139"/>
      <c r="E45" s="33"/>
      <c r="F45" s="39"/>
    </row>
    <row r="46" spans="2:7" x14ac:dyDescent="0.25">
      <c r="B46" s="17" t="s">
        <v>184</v>
      </c>
      <c r="C46" s="18" t="s">
        <v>185</v>
      </c>
      <c r="D46" s="17" t="s">
        <v>186</v>
      </c>
      <c r="E46" s="34" t="s">
        <v>187</v>
      </c>
      <c r="F46" s="32" t="s">
        <v>188</v>
      </c>
      <c r="G46" s="31"/>
    </row>
    <row r="47" spans="2:7" x14ac:dyDescent="0.25">
      <c r="B47" s="37" t="s">
        <v>161</v>
      </c>
      <c r="C47" s="38" t="s">
        <v>161</v>
      </c>
      <c r="D47" s="37" t="s">
        <v>161</v>
      </c>
      <c r="E47" s="36" t="s">
        <v>161</v>
      </c>
      <c r="F47" s="35" t="s">
        <v>161</v>
      </c>
    </row>
    <row r="50" spans="2:4" x14ac:dyDescent="0.25">
      <c r="B50" s="7" t="s">
        <v>189</v>
      </c>
    </row>
    <row r="51" spans="2:4" x14ac:dyDescent="0.25">
      <c r="B51" s="7"/>
    </row>
    <row r="52" spans="2:4" x14ac:dyDescent="0.25">
      <c r="B52" s="7" t="s">
        <v>190</v>
      </c>
    </row>
    <row r="53" spans="2:4" x14ac:dyDescent="0.25">
      <c r="B53" s="17" t="s">
        <v>191</v>
      </c>
      <c r="C53" s="18" t="s">
        <v>192</v>
      </c>
      <c r="D53" s="7"/>
    </row>
    <row r="54" spans="2:4" x14ac:dyDescent="0.25">
      <c r="B54" s="139" t="s">
        <v>161</v>
      </c>
      <c r="C54" s="9" t="s">
        <v>161</v>
      </c>
    </row>
    <row r="56" spans="2:4" x14ac:dyDescent="0.25">
      <c r="B56" s="17" t="s">
        <v>193</v>
      </c>
      <c r="C56" s="18" t="s">
        <v>192</v>
      </c>
    </row>
    <row r="57" spans="2:4" x14ac:dyDescent="0.25">
      <c r="B57" s="139" t="s">
        <v>161</v>
      </c>
      <c r="C57" s="9" t="s">
        <v>161</v>
      </c>
    </row>
    <row r="59" spans="2:4" x14ac:dyDescent="0.25">
      <c r="B59" s="17" t="s">
        <v>161</v>
      </c>
      <c r="C59" s="18" t="s">
        <v>161</v>
      </c>
    </row>
    <row r="60" spans="2:4" x14ac:dyDescent="0.25">
      <c r="B60" s="139" t="s">
        <v>161</v>
      </c>
      <c r="C60" s="9" t="s">
        <v>161</v>
      </c>
    </row>
    <row r="62" spans="2:4" x14ac:dyDescent="0.25">
      <c r="B62" s="34" t="s">
        <v>194</v>
      </c>
      <c r="C62" s="18" t="s">
        <v>195</v>
      </c>
    </row>
    <row r="63" spans="2:4" x14ac:dyDescent="0.25">
      <c r="B63" s="33" t="s">
        <v>161</v>
      </c>
      <c r="C63" s="9" t="s">
        <v>161</v>
      </c>
    </row>
    <row r="65" spans="2:7" x14ac:dyDescent="0.25">
      <c r="B65" s="17" t="s">
        <v>196</v>
      </c>
      <c r="C65" s="18" t="s">
        <v>161</v>
      </c>
    </row>
    <row r="67" spans="2:7" x14ac:dyDescent="0.25">
      <c r="B67" s="17" t="s">
        <v>197</v>
      </c>
      <c r="C67" s="40">
        <v>45412</v>
      </c>
      <c r="D67" s="139"/>
      <c r="E67" s="33"/>
      <c r="F67" s="39"/>
    </row>
    <row r="68" spans="2:7" x14ac:dyDescent="0.25">
      <c r="B68" s="17" t="s">
        <v>184</v>
      </c>
      <c r="C68" s="18" t="s">
        <v>185</v>
      </c>
      <c r="D68" s="17" t="s">
        <v>186</v>
      </c>
      <c r="E68" s="34" t="s">
        <v>187</v>
      </c>
      <c r="F68" s="32" t="s">
        <v>188</v>
      </c>
      <c r="G68" s="31"/>
    </row>
    <row r="69" spans="2:7" x14ac:dyDescent="0.25">
      <c r="B69" s="37" t="s">
        <v>161</v>
      </c>
      <c r="C69" s="38" t="s">
        <v>161</v>
      </c>
      <c r="D69" s="37" t="s">
        <v>161</v>
      </c>
      <c r="E69" s="36" t="s">
        <v>161</v>
      </c>
      <c r="F69" s="35" t="s">
        <v>161</v>
      </c>
    </row>
    <row r="70" spans="2:7" x14ac:dyDescent="0.25">
      <c r="B70" s="7" t="s">
        <v>189</v>
      </c>
    </row>
    <row r="71" spans="2:7" x14ac:dyDescent="0.25">
      <c r="B71" s="7"/>
    </row>
    <row r="72" spans="2:7" x14ac:dyDescent="0.25">
      <c r="B72" s="7" t="s">
        <v>190</v>
      </c>
    </row>
    <row r="73" spans="2:7" x14ac:dyDescent="0.25">
      <c r="B73" s="17" t="s">
        <v>191</v>
      </c>
      <c r="C73" s="18" t="s">
        <v>192</v>
      </c>
      <c r="D73" s="7"/>
    </row>
    <row r="74" spans="2:7" x14ac:dyDescent="0.25">
      <c r="B74" s="139" t="s">
        <v>161</v>
      </c>
      <c r="C74" s="9" t="s">
        <v>161</v>
      </c>
    </row>
    <row r="76" spans="2:7" x14ac:dyDescent="0.25">
      <c r="B76" s="17" t="s">
        <v>193</v>
      </c>
      <c r="C76" s="18" t="s">
        <v>192</v>
      </c>
    </row>
    <row r="77" spans="2:7" x14ac:dyDescent="0.25">
      <c r="B77" s="139" t="s">
        <v>161</v>
      </c>
      <c r="C77" s="9" t="s">
        <v>161</v>
      </c>
    </row>
    <row r="79" spans="2:7" x14ac:dyDescent="0.25">
      <c r="B79" s="17" t="s">
        <v>161</v>
      </c>
      <c r="C79" s="18" t="s">
        <v>161</v>
      </c>
    </row>
    <row r="80" spans="2:7" x14ac:dyDescent="0.25">
      <c r="B80" s="139" t="s">
        <v>161</v>
      </c>
      <c r="C80" s="9" t="s">
        <v>161</v>
      </c>
    </row>
    <row r="82" spans="2:80" x14ac:dyDescent="0.25">
      <c r="B82" s="34" t="s">
        <v>194</v>
      </c>
      <c r="C82" s="18" t="s">
        <v>195</v>
      </c>
    </row>
    <row r="83" spans="2:80" x14ac:dyDescent="0.25">
      <c r="B83" s="33" t="s">
        <v>161</v>
      </c>
      <c r="C83" s="9" t="s">
        <v>161</v>
      </c>
    </row>
    <row r="85" spans="2:80" x14ac:dyDescent="0.25">
      <c r="B85" s="17" t="s">
        <v>196</v>
      </c>
      <c r="C85" s="18" t="s">
        <v>161</v>
      </c>
    </row>
    <row r="88" spans="2:80" x14ac:dyDescent="0.25">
      <c r="B88" s="7" t="s">
        <v>198</v>
      </c>
    </row>
    <row r="90" spans="2:80" x14ac:dyDescent="0.25">
      <c r="B90" s="17" t="s">
        <v>184</v>
      </c>
      <c r="C90" s="18" t="s">
        <v>199</v>
      </c>
      <c r="D90" s="17" t="s">
        <v>200</v>
      </c>
      <c r="E90" s="17" t="s">
        <v>201</v>
      </c>
      <c r="F90" s="31"/>
    </row>
    <row r="91" spans="2:80" x14ac:dyDescent="0.25">
      <c r="B91" s="139" t="s">
        <v>161</v>
      </c>
      <c r="C91" s="9" t="s">
        <v>161</v>
      </c>
      <c r="D91" s="139" t="s">
        <v>161</v>
      </c>
      <c r="E91" s="139" t="s">
        <v>161</v>
      </c>
    </row>
    <row r="94" spans="2:80" x14ac:dyDescent="0.25">
      <c r="B94" s="7" t="s">
        <v>202</v>
      </c>
      <c r="C94" s="8" t="s">
        <v>161</v>
      </c>
      <c r="D94" s="7"/>
      <c r="E94" s="7"/>
      <c r="F94" s="31"/>
      <c r="G94" s="31"/>
      <c r="H94" s="31"/>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row>
    <row r="96" spans="2:80" x14ac:dyDescent="0.25">
      <c r="B96" s="7" t="s">
        <v>203</v>
      </c>
    </row>
    <row r="98" spans="2:7" x14ac:dyDescent="0.25">
      <c r="B98" s="17" t="s">
        <v>204</v>
      </c>
      <c r="C98" s="18" t="s">
        <v>192</v>
      </c>
      <c r="D98" s="7"/>
    </row>
    <row r="99" spans="2:7" x14ac:dyDescent="0.25">
      <c r="B99" s="139" t="s">
        <v>161</v>
      </c>
      <c r="C99" s="9" t="s">
        <v>161</v>
      </c>
    </row>
    <row r="102" spans="2:7" x14ac:dyDescent="0.25">
      <c r="B102" s="17" t="s">
        <v>205</v>
      </c>
      <c r="C102" s="18" t="s">
        <v>206</v>
      </c>
      <c r="D102" s="7"/>
    </row>
    <row r="103" spans="2:7" x14ac:dyDescent="0.25">
      <c r="B103" s="139" t="s">
        <v>161</v>
      </c>
      <c r="C103" s="9" t="s">
        <v>161</v>
      </c>
    </row>
    <row r="106" spans="2:7" x14ac:dyDescent="0.25">
      <c r="B106" s="7" t="s">
        <v>207</v>
      </c>
    </row>
    <row r="109" spans="2:7" x14ac:dyDescent="0.25">
      <c r="B109" s="7" t="s">
        <v>208</v>
      </c>
    </row>
    <row r="111" spans="2:7" x14ac:dyDescent="0.25">
      <c r="B111" s="17" t="s">
        <v>184</v>
      </c>
      <c r="C111" s="18" t="s">
        <v>209</v>
      </c>
      <c r="D111" s="17" t="s">
        <v>199</v>
      </c>
      <c r="E111" s="17" t="s">
        <v>200</v>
      </c>
      <c r="F111" s="32" t="s">
        <v>201</v>
      </c>
      <c r="G111" s="31"/>
    </row>
    <row r="112" spans="2:7" x14ac:dyDescent="0.25">
      <c r="B112" s="139" t="s">
        <v>161</v>
      </c>
      <c r="C112" s="9" t="s">
        <v>161</v>
      </c>
      <c r="D112" s="139" t="s">
        <v>161</v>
      </c>
      <c r="E112" s="139" t="s">
        <v>161</v>
      </c>
      <c r="F112" s="30" t="s">
        <v>161</v>
      </c>
    </row>
    <row r="115" spans="2:80" x14ac:dyDescent="0.25">
      <c r="B115" s="7" t="s">
        <v>202</v>
      </c>
      <c r="C115" s="8" t="s">
        <v>161</v>
      </c>
      <c r="D115" s="7"/>
      <c r="E115" s="7"/>
      <c r="F115" s="31"/>
      <c r="G115" s="31"/>
      <c r="H115" s="31"/>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row>
    <row r="117" spans="2:80" x14ac:dyDescent="0.25">
      <c r="B117" s="7" t="s">
        <v>203</v>
      </c>
    </row>
    <row r="119" spans="2:80" x14ac:dyDescent="0.25">
      <c r="B119" s="17" t="s">
        <v>204</v>
      </c>
      <c r="C119" s="18" t="s">
        <v>192</v>
      </c>
      <c r="D119" s="7"/>
    </row>
    <row r="120" spans="2:80" x14ac:dyDescent="0.25">
      <c r="B120" s="139" t="s">
        <v>161</v>
      </c>
      <c r="C120" s="9" t="s">
        <v>161</v>
      </c>
    </row>
    <row r="123" spans="2:80" x14ac:dyDescent="0.25">
      <c r="B123" s="17" t="s">
        <v>205</v>
      </c>
      <c r="C123" s="18" t="s">
        <v>206</v>
      </c>
      <c r="D123" s="7"/>
    </row>
    <row r="124" spans="2:80" x14ac:dyDescent="0.25">
      <c r="B124" s="139" t="s">
        <v>161</v>
      </c>
      <c r="C124" s="9" t="s">
        <v>161</v>
      </c>
    </row>
    <row r="127" spans="2:80" x14ac:dyDescent="0.25">
      <c r="B127" s="7" t="s">
        <v>207</v>
      </c>
    </row>
    <row r="130" spans="2:7" x14ac:dyDescent="0.25">
      <c r="B130" s="7" t="s">
        <v>210</v>
      </c>
    </row>
    <row r="131" spans="2:7" x14ac:dyDescent="0.25">
      <c r="B131" s="17" t="s">
        <v>184</v>
      </c>
      <c r="C131" s="18" t="s">
        <v>211</v>
      </c>
      <c r="D131" s="17" t="s">
        <v>212</v>
      </c>
      <c r="E131" s="17" t="s">
        <v>213</v>
      </c>
      <c r="F131" s="32" t="s">
        <v>214</v>
      </c>
      <c r="G131" s="31"/>
    </row>
    <row r="132" spans="2:7" x14ac:dyDescent="0.25">
      <c r="B132" s="139" t="s">
        <v>161</v>
      </c>
      <c r="C132" s="9" t="s">
        <v>161</v>
      </c>
      <c r="D132" s="139" t="s">
        <v>161</v>
      </c>
      <c r="E132" s="139" t="s">
        <v>161</v>
      </c>
      <c r="F132" s="30" t="s">
        <v>161</v>
      </c>
    </row>
    <row r="133" spans="2:7" x14ac:dyDescent="0.25">
      <c r="B133" s="2" t="s">
        <v>215</v>
      </c>
    </row>
  </sheetData>
  <mergeCells count="3">
    <mergeCell ref="B1:E1"/>
    <mergeCell ref="C3:C7"/>
    <mergeCell ref="D3:D7"/>
  </mergeCells>
  <hyperlinks>
    <hyperlink ref="A1" location="Index!A1" display="Index" xr:uid="{6B2F18A2-7761-4AD4-AF57-15745D805132}"/>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6B5F-BE23-4EAA-A3B8-8AF47E53A466}">
  <sheetPr codeName="Sheet60"/>
  <dimension ref="A1:CB135"/>
  <sheetViews>
    <sheetView workbookViewId="0">
      <selection activeCell="C35" sqref="C35:C41"/>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61</v>
      </c>
      <c r="C1" s="212"/>
      <c r="D1" s="212"/>
      <c r="E1" s="212"/>
    </row>
    <row r="3" spans="1:9" ht="15" customHeight="1" x14ac:dyDescent="0.25">
      <c r="B3" s="1" t="s">
        <v>61</v>
      </c>
      <c r="C3" s="213"/>
      <c r="D3" s="214"/>
    </row>
    <row r="4" spans="1:9" ht="15" customHeight="1" x14ac:dyDescent="0.25">
      <c r="B4" s="142" t="s">
        <v>338</v>
      </c>
      <c r="C4" s="213"/>
      <c r="D4" s="214"/>
    </row>
    <row r="5" spans="1:9" ht="15" customHeight="1" x14ac:dyDescent="0.25">
      <c r="B5" s="142" t="s">
        <v>130</v>
      </c>
      <c r="C5" s="213"/>
      <c r="D5" s="214"/>
    </row>
    <row r="6" spans="1:9" ht="15" customHeight="1" x14ac:dyDescent="0.25">
      <c r="B6" s="142" t="s">
        <v>339</v>
      </c>
      <c r="C6" s="213"/>
      <c r="D6" s="214"/>
    </row>
    <row r="7" spans="1:9" ht="22.5" customHeight="1" x14ac:dyDescent="0.25">
      <c r="B7" s="142" t="s">
        <v>340</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341</v>
      </c>
      <c r="C15" s="4" t="s">
        <v>142</v>
      </c>
      <c r="D15" s="2" t="s">
        <v>143</v>
      </c>
      <c r="F15" s="24">
        <v>150</v>
      </c>
      <c r="G15" s="24">
        <v>10558.36</v>
      </c>
      <c r="H15" s="24">
        <v>96.75</v>
      </c>
    </row>
    <row r="16" spans="1:9" x14ac:dyDescent="0.25">
      <c r="B16" s="2" t="s">
        <v>342</v>
      </c>
      <c r="C16" s="4" t="s">
        <v>142</v>
      </c>
      <c r="D16" s="2" t="s">
        <v>143</v>
      </c>
      <c r="F16" s="24">
        <v>8</v>
      </c>
      <c r="G16" s="24">
        <v>56.53</v>
      </c>
      <c r="H16" s="24">
        <v>0.52</v>
      </c>
    </row>
    <row r="17" spans="2:8" x14ac:dyDescent="0.25">
      <c r="B17" s="7" t="s">
        <v>145</v>
      </c>
      <c r="C17" s="8"/>
      <c r="D17" s="7"/>
      <c r="E17" s="7"/>
      <c r="F17" s="31"/>
      <c r="G17" s="31">
        <f>SUM(G12:G16)</f>
        <v>10614.890000000001</v>
      </c>
      <c r="H17" s="31">
        <f>SUM(H12:H16)</f>
        <v>97.27</v>
      </c>
    </row>
    <row r="18" spans="2:8" x14ac:dyDescent="0.25">
      <c r="B18" s="7" t="s">
        <v>153</v>
      </c>
      <c r="C18" s="8"/>
      <c r="D18" s="7"/>
      <c r="E18" s="7"/>
      <c r="F18" s="31"/>
      <c r="G18" s="31">
        <v>2</v>
      </c>
      <c r="H18" s="31">
        <v>0.02</v>
      </c>
    </row>
    <row r="19" spans="2:8" x14ac:dyDescent="0.25">
      <c r="B19" s="7" t="s">
        <v>147</v>
      </c>
      <c r="C19" s="8"/>
      <c r="D19" s="7"/>
      <c r="E19" s="7"/>
      <c r="F19" s="31"/>
      <c r="G19" s="31">
        <v>10616.89</v>
      </c>
      <c r="H19" s="31">
        <v>97.29</v>
      </c>
    </row>
    <row r="20" spans="2:8" x14ac:dyDescent="0.25">
      <c r="B20" s="7" t="s">
        <v>326</v>
      </c>
      <c r="C20" s="8"/>
      <c r="D20" s="7"/>
      <c r="E20" s="7"/>
      <c r="F20" s="31"/>
      <c r="G20" s="31">
        <v>295.80982600000061</v>
      </c>
      <c r="H20" s="31">
        <v>2.7099999999999937</v>
      </c>
    </row>
    <row r="21" spans="2:8" x14ac:dyDescent="0.25">
      <c r="B21" s="7" t="s">
        <v>155</v>
      </c>
      <c r="C21" s="8"/>
      <c r="D21" s="7"/>
      <c r="E21" s="7"/>
      <c r="F21" s="31"/>
      <c r="G21" s="31">
        <v>10912.699826</v>
      </c>
      <c r="H21" s="31">
        <v>100</v>
      </c>
    </row>
    <row r="22" spans="2:8" x14ac:dyDescent="0.25">
      <c r="B22" s="2" t="s">
        <v>156</v>
      </c>
    </row>
    <row r="23" spans="2:8" x14ac:dyDescent="0.25">
      <c r="B23" s="7" t="s">
        <v>157</v>
      </c>
    </row>
    <row r="24" spans="2:8" x14ac:dyDescent="0.25">
      <c r="B24" s="7" t="s">
        <v>158</v>
      </c>
      <c r="C24" s="4" t="s">
        <v>159</v>
      </c>
    </row>
    <row r="25" spans="2:8" x14ac:dyDescent="0.25">
      <c r="B25" s="7" t="s">
        <v>162</v>
      </c>
      <c r="C25" s="4" t="s">
        <v>161</v>
      </c>
    </row>
    <row r="26" spans="2:8" x14ac:dyDescent="0.25">
      <c r="B26" s="7" t="s">
        <v>163</v>
      </c>
      <c r="C26" s="4" t="s">
        <v>161</v>
      </c>
    </row>
    <row r="27" spans="2:8" x14ac:dyDescent="0.25">
      <c r="B27" s="7" t="s">
        <v>164</v>
      </c>
      <c r="C27" s="4" t="s">
        <v>165</v>
      </c>
    </row>
    <row r="28" spans="2:8" x14ac:dyDescent="0.25">
      <c r="B28" s="7" t="s">
        <v>343</v>
      </c>
      <c r="C28" s="8"/>
    </row>
    <row r="29" spans="2:8" x14ac:dyDescent="0.25">
      <c r="B29" s="7" t="s">
        <v>170</v>
      </c>
      <c r="C29" s="8"/>
    </row>
    <row r="30" spans="2:8" x14ac:dyDescent="0.25">
      <c r="B30" s="2" t="s">
        <v>328</v>
      </c>
    </row>
    <row r="31" spans="2:8" x14ac:dyDescent="0.25">
      <c r="B31" s="7" t="s">
        <v>2751</v>
      </c>
    </row>
    <row r="33" spans="2:7" x14ac:dyDescent="0.25">
      <c r="B33" s="17" t="s">
        <v>3741</v>
      </c>
      <c r="C33" s="18"/>
    </row>
    <row r="34" spans="2:7" ht="30" x14ac:dyDescent="0.25">
      <c r="B34" s="17" t="s">
        <v>329</v>
      </c>
      <c r="C34" s="19" t="s">
        <v>330</v>
      </c>
    </row>
    <row r="35" spans="2:7" x14ac:dyDescent="0.25">
      <c r="B35" s="139" t="s">
        <v>331</v>
      </c>
      <c r="C35" s="149" t="s">
        <v>2621</v>
      </c>
    </row>
    <row r="36" spans="2:7" x14ac:dyDescent="0.25">
      <c r="B36" s="139" t="s">
        <v>332</v>
      </c>
      <c r="C36" s="149" t="s">
        <v>2621</v>
      </c>
    </row>
    <row r="37" spans="2:7" x14ac:dyDescent="0.25">
      <c r="B37" s="139" t="s">
        <v>333</v>
      </c>
      <c r="C37" s="149" t="s">
        <v>2621</v>
      </c>
    </row>
    <row r="38" spans="2:7" x14ac:dyDescent="0.25">
      <c r="B38" s="139" t="s">
        <v>334</v>
      </c>
      <c r="C38" s="149" t="s">
        <v>2621</v>
      </c>
    </row>
    <row r="39" spans="2:7" x14ac:dyDescent="0.25">
      <c r="B39" s="139" t="s">
        <v>335</v>
      </c>
      <c r="C39" s="149" t="s">
        <v>2621</v>
      </c>
    </row>
    <row r="40" spans="2:7" x14ac:dyDescent="0.25">
      <c r="B40" s="139" t="s">
        <v>336</v>
      </c>
      <c r="C40" s="149" t="s">
        <v>2621</v>
      </c>
    </row>
    <row r="41" spans="2:7" x14ac:dyDescent="0.25">
      <c r="B41" s="17" t="s">
        <v>337</v>
      </c>
      <c r="C41" s="149" t="s">
        <v>2621</v>
      </c>
    </row>
    <row r="43" spans="2:7" x14ac:dyDescent="0.25">
      <c r="B43" s="139" t="s">
        <v>179</v>
      </c>
      <c r="C43" s="9"/>
      <c r="D43" s="139"/>
    </row>
    <row r="44" spans="2:7" ht="30" x14ac:dyDescent="0.25">
      <c r="B44" s="11" t="s">
        <v>180</v>
      </c>
      <c r="C44" s="10" t="s">
        <v>181</v>
      </c>
      <c r="D44" s="11" t="s">
        <v>182</v>
      </c>
    </row>
    <row r="45" spans="2:7" x14ac:dyDescent="0.25">
      <c r="B45" s="139" t="s">
        <v>126</v>
      </c>
      <c r="C45" s="28">
        <v>54.37</v>
      </c>
      <c r="D45" s="28">
        <v>88.24</v>
      </c>
    </row>
    <row r="47" spans="2:7" x14ac:dyDescent="0.25">
      <c r="B47" s="17" t="s">
        <v>183</v>
      </c>
      <c r="C47" s="40">
        <v>45412</v>
      </c>
      <c r="D47" s="139"/>
      <c r="E47" s="33"/>
      <c r="F47" s="39"/>
    </row>
    <row r="48" spans="2:7" x14ac:dyDescent="0.25">
      <c r="B48" s="17" t="s">
        <v>184</v>
      </c>
      <c r="C48" s="18" t="s">
        <v>185</v>
      </c>
      <c r="D48" s="17" t="s">
        <v>186</v>
      </c>
      <c r="E48" s="34" t="s">
        <v>187</v>
      </c>
      <c r="F48" s="32" t="s">
        <v>188</v>
      </c>
      <c r="G48" s="31"/>
    </row>
    <row r="49" spans="2:6" x14ac:dyDescent="0.25">
      <c r="B49" s="37" t="s">
        <v>161</v>
      </c>
      <c r="C49" s="38" t="s">
        <v>161</v>
      </c>
      <c r="D49" s="37" t="s">
        <v>161</v>
      </c>
      <c r="E49" s="36" t="s">
        <v>161</v>
      </c>
      <c r="F49" s="35" t="s">
        <v>161</v>
      </c>
    </row>
    <row r="52" spans="2:6" x14ac:dyDescent="0.25">
      <c r="B52" s="7" t="s">
        <v>189</v>
      </c>
    </row>
    <row r="53" spans="2:6" x14ac:dyDescent="0.25">
      <c r="B53" s="7"/>
    </row>
    <row r="54" spans="2:6" x14ac:dyDescent="0.25">
      <c r="B54" s="7" t="s">
        <v>190</v>
      </c>
    </row>
    <row r="55" spans="2:6" x14ac:dyDescent="0.25">
      <c r="B55" s="17" t="s">
        <v>191</v>
      </c>
      <c r="C55" s="18" t="s">
        <v>192</v>
      </c>
      <c r="D55" s="7"/>
    </row>
    <row r="56" spans="2:6" x14ac:dyDescent="0.25">
      <c r="B56" s="139" t="s">
        <v>161</v>
      </c>
      <c r="C56" s="9" t="s">
        <v>161</v>
      </c>
    </row>
    <row r="58" spans="2:6" x14ac:dyDescent="0.25">
      <c r="B58" s="17" t="s">
        <v>193</v>
      </c>
      <c r="C58" s="18" t="s">
        <v>192</v>
      </c>
    </row>
    <row r="59" spans="2:6" x14ac:dyDescent="0.25">
      <c r="B59" s="139" t="s">
        <v>161</v>
      </c>
      <c r="C59" s="9" t="s">
        <v>161</v>
      </c>
    </row>
    <row r="61" spans="2:6" x14ac:dyDescent="0.25">
      <c r="B61" s="17" t="s">
        <v>161</v>
      </c>
      <c r="C61" s="18" t="s">
        <v>161</v>
      </c>
    </row>
    <row r="62" spans="2:6" x14ac:dyDescent="0.25">
      <c r="B62" s="139" t="s">
        <v>161</v>
      </c>
      <c r="C62" s="9" t="s">
        <v>161</v>
      </c>
    </row>
    <row r="64" spans="2:6" x14ac:dyDescent="0.25">
      <c r="B64" s="34" t="s">
        <v>194</v>
      </c>
      <c r="C64" s="18" t="s">
        <v>195</v>
      </c>
    </row>
    <row r="65" spans="2:7" x14ac:dyDescent="0.25">
      <c r="B65" s="33" t="s">
        <v>161</v>
      </c>
      <c r="C65" s="9" t="s">
        <v>161</v>
      </c>
    </row>
    <row r="67" spans="2:7" x14ac:dyDescent="0.25">
      <c r="B67" s="17" t="s">
        <v>196</v>
      </c>
      <c r="C67" s="18" t="s">
        <v>161</v>
      </c>
    </row>
    <row r="69" spans="2:7" x14ac:dyDescent="0.25">
      <c r="B69" s="17" t="s">
        <v>197</v>
      </c>
      <c r="C69" s="40">
        <v>45412</v>
      </c>
      <c r="D69" s="139"/>
      <c r="E69" s="33"/>
      <c r="F69" s="39"/>
    </row>
    <row r="70" spans="2:7" x14ac:dyDescent="0.25">
      <c r="B70" s="17" t="s">
        <v>184</v>
      </c>
      <c r="C70" s="18" t="s">
        <v>185</v>
      </c>
      <c r="D70" s="17" t="s">
        <v>186</v>
      </c>
      <c r="E70" s="34" t="s">
        <v>187</v>
      </c>
      <c r="F70" s="32" t="s">
        <v>188</v>
      </c>
      <c r="G70" s="31"/>
    </row>
    <row r="71" spans="2:7" x14ac:dyDescent="0.25">
      <c r="B71" s="37" t="s">
        <v>161</v>
      </c>
      <c r="C71" s="38" t="s">
        <v>161</v>
      </c>
      <c r="D71" s="37" t="s">
        <v>161</v>
      </c>
      <c r="E71" s="36" t="s">
        <v>161</v>
      </c>
      <c r="F71" s="35" t="s">
        <v>161</v>
      </c>
    </row>
    <row r="72" spans="2:7" x14ac:dyDescent="0.25">
      <c r="B72" s="7" t="s">
        <v>189</v>
      </c>
    </row>
    <row r="73" spans="2:7" x14ac:dyDescent="0.25">
      <c r="B73" s="7"/>
    </row>
    <row r="74" spans="2:7" x14ac:dyDescent="0.25">
      <c r="B74" s="7" t="s">
        <v>190</v>
      </c>
    </row>
    <row r="75" spans="2:7" x14ac:dyDescent="0.25">
      <c r="B75" s="17" t="s">
        <v>191</v>
      </c>
      <c r="C75" s="18" t="s">
        <v>192</v>
      </c>
      <c r="D75" s="7"/>
    </row>
    <row r="76" spans="2:7" x14ac:dyDescent="0.25">
      <c r="B76" s="139" t="s">
        <v>161</v>
      </c>
      <c r="C76" s="9" t="s">
        <v>161</v>
      </c>
    </row>
    <row r="78" spans="2:7" x14ac:dyDescent="0.25">
      <c r="B78" s="17" t="s">
        <v>193</v>
      </c>
      <c r="C78" s="18" t="s">
        <v>192</v>
      </c>
    </row>
    <row r="79" spans="2:7" x14ac:dyDescent="0.25">
      <c r="B79" s="139" t="s">
        <v>161</v>
      </c>
      <c r="C79" s="9" t="s">
        <v>161</v>
      </c>
    </row>
    <row r="81" spans="2:80" x14ac:dyDescent="0.25">
      <c r="B81" s="17" t="s">
        <v>161</v>
      </c>
      <c r="C81" s="18" t="s">
        <v>161</v>
      </c>
    </row>
    <row r="82" spans="2:80" x14ac:dyDescent="0.25">
      <c r="B82" s="139" t="s">
        <v>161</v>
      </c>
      <c r="C82" s="9" t="s">
        <v>161</v>
      </c>
    </row>
    <row r="84" spans="2:80" x14ac:dyDescent="0.25">
      <c r="B84" s="34" t="s">
        <v>194</v>
      </c>
      <c r="C84" s="18" t="s">
        <v>195</v>
      </c>
    </row>
    <row r="85" spans="2:80" x14ac:dyDescent="0.25">
      <c r="B85" s="33" t="s">
        <v>161</v>
      </c>
      <c r="C85" s="9" t="s">
        <v>161</v>
      </c>
    </row>
    <row r="87" spans="2:80" x14ac:dyDescent="0.25">
      <c r="B87" s="17" t="s">
        <v>196</v>
      </c>
      <c r="C87" s="18" t="s">
        <v>161</v>
      </c>
    </row>
    <row r="90" spans="2:80" x14ac:dyDescent="0.25">
      <c r="B90" s="7" t="s">
        <v>198</v>
      </c>
    </row>
    <row r="92" spans="2:80" x14ac:dyDescent="0.25">
      <c r="B92" s="17" t="s">
        <v>184</v>
      </c>
      <c r="C92" s="18" t="s">
        <v>199</v>
      </c>
      <c r="D92" s="17" t="s">
        <v>200</v>
      </c>
      <c r="E92" s="17" t="s">
        <v>201</v>
      </c>
      <c r="F92" s="31"/>
    </row>
    <row r="93" spans="2:80" x14ac:dyDescent="0.25">
      <c r="B93" s="139" t="s">
        <v>161</v>
      </c>
      <c r="C93" s="9" t="s">
        <v>161</v>
      </c>
      <c r="D93" s="139" t="s">
        <v>161</v>
      </c>
      <c r="E93" s="139" t="s">
        <v>161</v>
      </c>
    </row>
    <row r="96" spans="2:80" x14ac:dyDescent="0.25">
      <c r="B96" s="7" t="s">
        <v>202</v>
      </c>
      <c r="C96" s="8" t="s">
        <v>161</v>
      </c>
      <c r="D96" s="7"/>
      <c r="E96" s="7"/>
      <c r="F96" s="31"/>
      <c r="G96" s="31"/>
      <c r="H96" s="31"/>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row>
    <row r="98" spans="2:4" x14ac:dyDescent="0.25">
      <c r="B98" s="7" t="s">
        <v>203</v>
      </c>
    </row>
    <row r="100" spans="2:4" x14ac:dyDescent="0.25">
      <c r="B100" s="17" t="s">
        <v>204</v>
      </c>
      <c r="C100" s="18" t="s">
        <v>192</v>
      </c>
      <c r="D100" s="7"/>
    </row>
    <row r="101" spans="2:4" x14ac:dyDescent="0.25">
      <c r="B101" s="139" t="s">
        <v>161</v>
      </c>
      <c r="C101" s="9" t="s">
        <v>161</v>
      </c>
    </row>
    <row r="104" spans="2:4" x14ac:dyDescent="0.25">
      <c r="B104" s="17" t="s">
        <v>205</v>
      </c>
      <c r="C104" s="18" t="s">
        <v>206</v>
      </c>
      <c r="D104" s="7"/>
    </row>
    <row r="105" spans="2:4" x14ac:dyDescent="0.25">
      <c r="B105" s="139" t="s">
        <v>161</v>
      </c>
      <c r="C105" s="9" t="s">
        <v>161</v>
      </c>
    </row>
    <row r="108" spans="2:4" x14ac:dyDescent="0.25">
      <c r="B108" s="7" t="s">
        <v>207</v>
      </c>
    </row>
    <row r="111" spans="2:4" x14ac:dyDescent="0.25">
      <c r="B111" s="7" t="s">
        <v>208</v>
      </c>
    </row>
    <row r="113" spans="2:80" x14ac:dyDescent="0.25">
      <c r="B113" s="17" t="s">
        <v>184</v>
      </c>
      <c r="C113" s="18" t="s">
        <v>209</v>
      </c>
      <c r="D113" s="17" t="s">
        <v>199</v>
      </c>
      <c r="E113" s="17" t="s">
        <v>200</v>
      </c>
      <c r="F113" s="32" t="s">
        <v>201</v>
      </c>
      <c r="G113" s="31"/>
    </row>
    <row r="114" spans="2:80" x14ac:dyDescent="0.25">
      <c r="B114" s="139" t="s">
        <v>161</v>
      </c>
      <c r="C114" s="9" t="s">
        <v>161</v>
      </c>
      <c r="D114" s="139" t="s">
        <v>161</v>
      </c>
      <c r="E114" s="139" t="s">
        <v>161</v>
      </c>
      <c r="F114" s="30" t="s">
        <v>161</v>
      </c>
    </row>
    <row r="117" spans="2:80" x14ac:dyDescent="0.25">
      <c r="B117" s="7" t="s">
        <v>202</v>
      </c>
      <c r="C117" s="8" t="s">
        <v>161</v>
      </c>
      <c r="D117" s="7"/>
      <c r="E117" s="7"/>
      <c r="F117" s="31"/>
      <c r="G117" s="31"/>
      <c r="H117" s="31"/>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9" spans="2:80" x14ac:dyDescent="0.25">
      <c r="B119" s="7" t="s">
        <v>203</v>
      </c>
    </row>
    <row r="121" spans="2:80" x14ac:dyDescent="0.25">
      <c r="B121" s="17" t="s">
        <v>204</v>
      </c>
      <c r="C121" s="18" t="s">
        <v>192</v>
      </c>
      <c r="D121" s="7"/>
    </row>
    <row r="122" spans="2:80" x14ac:dyDescent="0.25">
      <c r="B122" s="139" t="s">
        <v>161</v>
      </c>
      <c r="C122" s="9" t="s">
        <v>161</v>
      </c>
    </row>
    <row r="125" spans="2:80" x14ac:dyDescent="0.25">
      <c r="B125" s="17" t="s">
        <v>205</v>
      </c>
      <c r="C125" s="18" t="s">
        <v>206</v>
      </c>
      <c r="D125" s="7"/>
    </row>
    <row r="126" spans="2:80" x14ac:dyDescent="0.25">
      <c r="B126" s="139" t="s">
        <v>161</v>
      </c>
      <c r="C126" s="9" t="s">
        <v>161</v>
      </c>
    </row>
    <row r="129" spans="2:7" x14ac:dyDescent="0.25">
      <c r="B129" s="7" t="s">
        <v>207</v>
      </c>
    </row>
    <row r="132" spans="2:7" x14ac:dyDescent="0.25">
      <c r="B132" s="7" t="s">
        <v>210</v>
      </c>
    </row>
    <row r="133" spans="2:7" x14ac:dyDescent="0.25">
      <c r="B133" s="17" t="s">
        <v>184</v>
      </c>
      <c r="C133" s="18" t="s">
        <v>211</v>
      </c>
      <c r="D133" s="17" t="s">
        <v>212</v>
      </c>
      <c r="E133" s="17" t="s">
        <v>213</v>
      </c>
      <c r="F133" s="32" t="s">
        <v>214</v>
      </c>
      <c r="G133" s="31"/>
    </row>
    <row r="134" spans="2:7" x14ac:dyDescent="0.25">
      <c r="B134" s="139" t="s">
        <v>161</v>
      </c>
      <c r="C134" s="9" t="s">
        <v>161</v>
      </c>
      <c r="D134" s="139" t="s">
        <v>161</v>
      </c>
      <c r="E134" s="139" t="s">
        <v>161</v>
      </c>
      <c r="F134" s="30" t="s">
        <v>161</v>
      </c>
    </row>
    <row r="135" spans="2:7" x14ac:dyDescent="0.25">
      <c r="B135" s="2" t="s">
        <v>215</v>
      </c>
    </row>
  </sheetData>
  <mergeCells count="3">
    <mergeCell ref="B1:E1"/>
    <mergeCell ref="C3:C7"/>
    <mergeCell ref="D3:D7"/>
  </mergeCells>
  <hyperlinks>
    <hyperlink ref="A1" location="Index!A1" display="Index" xr:uid="{9ACDB501-69BE-4038-930D-6B857723CF66}"/>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E334-37A2-4014-B2A4-8A7B90283E4B}">
  <sheetPr codeName="Sheet59"/>
  <dimension ref="A1:CB193"/>
  <sheetViews>
    <sheetView workbookViewId="0">
      <selection activeCell="C93" sqref="C93:C99"/>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121</v>
      </c>
      <c r="C1" s="212"/>
      <c r="D1" s="212"/>
      <c r="E1" s="212"/>
    </row>
    <row r="3" spans="1:9" ht="15" customHeight="1" x14ac:dyDescent="0.25">
      <c r="B3" s="1" t="s">
        <v>344</v>
      </c>
      <c r="C3" s="213"/>
      <c r="D3" s="214"/>
    </row>
    <row r="4" spans="1:9" ht="30" customHeight="1" x14ac:dyDescent="0.25">
      <c r="B4" s="142" t="s">
        <v>345</v>
      </c>
      <c r="C4" s="213"/>
      <c r="D4" s="214"/>
    </row>
    <row r="5" spans="1:9" ht="15" customHeight="1" x14ac:dyDescent="0.25">
      <c r="B5" s="142" t="s">
        <v>130</v>
      </c>
      <c r="C5" s="213"/>
      <c r="D5" s="214"/>
    </row>
    <row r="6" spans="1:9" ht="15" customHeight="1" x14ac:dyDescent="0.25">
      <c r="B6" s="142" t="s">
        <v>346</v>
      </c>
      <c r="C6" s="213"/>
      <c r="D6" s="214"/>
    </row>
    <row r="7" spans="1:9" ht="15" customHeight="1" x14ac:dyDescent="0.25">
      <c r="B7" s="142" t="s">
        <v>133</v>
      </c>
      <c r="C7" s="3" t="s">
        <v>134</v>
      </c>
      <c r="D7" s="3" t="s">
        <v>135</v>
      </c>
    </row>
    <row r="8" spans="1:9" ht="12.75" customHeight="1" x14ac:dyDescent="0.25"/>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147224</v>
      </c>
      <c r="G15" s="24">
        <v>2237.9499999999998</v>
      </c>
      <c r="H15" s="24">
        <v>6.59</v>
      </c>
    </row>
    <row r="16" spans="1:9" x14ac:dyDescent="0.25">
      <c r="B16" s="2" t="s">
        <v>2079</v>
      </c>
      <c r="C16" s="4" t="s">
        <v>142</v>
      </c>
      <c r="D16" s="2" t="s">
        <v>347</v>
      </c>
      <c r="E16" s="2" t="s">
        <v>349</v>
      </c>
      <c r="F16" s="24">
        <v>150000</v>
      </c>
      <c r="G16" s="24">
        <v>1725.6</v>
      </c>
      <c r="H16" s="24">
        <v>5.08</v>
      </c>
    </row>
    <row r="17" spans="2:8" x14ac:dyDescent="0.25">
      <c r="B17" s="2" t="s">
        <v>2084</v>
      </c>
      <c r="C17" s="4" t="s">
        <v>142</v>
      </c>
      <c r="D17" s="2" t="s">
        <v>350</v>
      </c>
      <c r="E17" s="2" t="s">
        <v>351</v>
      </c>
      <c r="F17" s="24">
        <v>55000</v>
      </c>
      <c r="G17" s="24">
        <v>1613.7</v>
      </c>
      <c r="H17" s="24">
        <v>4.76</v>
      </c>
    </row>
    <row r="18" spans="2:8" x14ac:dyDescent="0.25">
      <c r="B18" s="2" t="s">
        <v>2771</v>
      </c>
      <c r="C18" s="4" t="s">
        <v>142</v>
      </c>
      <c r="D18" s="2" t="s">
        <v>352</v>
      </c>
      <c r="E18" s="2" t="s">
        <v>353</v>
      </c>
      <c r="F18" s="24">
        <v>87500</v>
      </c>
      <c r="G18" s="24">
        <v>1242.98</v>
      </c>
      <c r="H18" s="24">
        <v>3.66</v>
      </c>
    </row>
    <row r="19" spans="2:8" x14ac:dyDescent="0.25">
      <c r="B19" s="2" t="s">
        <v>2074</v>
      </c>
      <c r="C19" s="4" t="s">
        <v>142</v>
      </c>
      <c r="D19" s="2" t="s">
        <v>347</v>
      </c>
      <c r="E19" s="2" t="s">
        <v>354</v>
      </c>
      <c r="F19" s="24">
        <v>600000</v>
      </c>
      <c r="G19" s="24">
        <v>1223.7</v>
      </c>
      <c r="H19" s="24">
        <v>3.61</v>
      </c>
    </row>
    <row r="20" spans="2:8" x14ac:dyDescent="0.25">
      <c r="B20" s="2" t="s">
        <v>2081</v>
      </c>
      <c r="C20" s="4" t="s">
        <v>142</v>
      </c>
      <c r="D20" s="2" t="s">
        <v>352</v>
      </c>
      <c r="E20" s="2" t="s">
        <v>355</v>
      </c>
      <c r="F20" s="24">
        <v>28000</v>
      </c>
      <c r="G20" s="24">
        <v>1069.78</v>
      </c>
      <c r="H20" s="24">
        <v>3.15</v>
      </c>
    </row>
    <row r="21" spans="2:8" x14ac:dyDescent="0.25">
      <c r="B21" s="2" t="s">
        <v>2083</v>
      </c>
      <c r="C21" s="4" t="s">
        <v>142</v>
      </c>
      <c r="D21" s="2" t="s">
        <v>356</v>
      </c>
      <c r="E21" s="2" t="s">
        <v>357</v>
      </c>
      <c r="F21" s="24">
        <v>225000</v>
      </c>
      <c r="G21" s="24">
        <v>980.21</v>
      </c>
      <c r="H21" s="24">
        <v>2.89</v>
      </c>
    </row>
    <row r="22" spans="2:8" x14ac:dyDescent="0.25">
      <c r="B22" s="2" t="s">
        <v>2772</v>
      </c>
      <c r="C22" s="4" t="s">
        <v>142</v>
      </c>
      <c r="D22" s="2" t="s">
        <v>347</v>
      </c>
      <c r="E22" s="2" t="s">
        <v>358</v>
      </c>
      <c r="F22" s="24">
        <v>82500</v>
      </c>
      <c r="G22" s="24">
        <v>961.87</v>
      </c>
      <c r="H22" s="24">
        <v>2.83</v>
      </c>
    </row>
    <row r="23" spans="2:8" x14ac:dyDescent="0.25">
      <c r="B23" s="2" t="s">
        <v>2058</v>
      </c>
      <c r="C23" s="4" t="s">
        <v>142</v>
      </c>
      <c r="D23" s="2" t="s">
        <v>359</v>
      </c>
      <c r="E23" s="2" t="s">
        <v>360</v>
      </c>
      <c r="F23" s="24">
        <v>26000</v>
      </c>
      <c r="G23" s="24">
        <v>933.21</v>
      </c>
      <c r="H23" s="24">
        <v>2.75</v>
      </c>
    </row>
    <row r="24" spans="2:8" x14ac:dyDescent="0.25">
      <c r="B24" s="2" t="s">
        <v>2773</v>
      </c>
      <c r="C24" s="4" t="s">
        <v>142</v>
      </c>
      <c r="D24" s="2" t="s">
        <v>361</v>
      </c>
      <c r="E24" s="2" t="s">
        <v>362</v>
      </c>
      <c r="F24" s="24">
        <v>23477</v>
      </c>
      <c r="G24" s="24">
        <v>843.83</v>
      </c>
      <c r="H24" s="24">
        <v>2.4900000000000002</v>
      </c>
    </row>
    <row r="25" spans="2:8" x14ac:dyDescent="0.25">
      <c r="B25" s="2" t="s">
        <v>2774</v>
      </c>
      <c r="C25" s="4" t="s">
        <v>142</v>
      </c>
      <c r="D25" s="2" t="s">
        <v>347</v>
      </c>
      <c r="E25" s="2" t="s">
        <v>363</v>
      </c>
      <c r="F25" s="24">
        <v>43600</v>
      </c>
      <c r="G25" s="24">
        <v>708.04</v>
      </c>
      <c r="H25" s="24">
        <v>2.09</v>
      </c>
    </row>
    <row r="26" spans="2:8" x14ac:dyDescent="0.25">
      <c r="B26" s="2" t="s">
        <v>2775</v>
      </c>
      <c r="C26" s="4" t="s">
        <v>142</v>
      </c>
      <c r="D26" s="2" t="s">
        <v>364</v>
      </c>
      <c r="E26" s="2" t="s">
        <v>365</v>
      </c>
      <c r="F26" s="24">
        <v>15000</v>
      </c>
      <c r="G26" s="24">
        <v>700.44</v>
      </c>
      <c r="H26" s="24">
        <v>2.06</v>
      </c>
    </row>
    <row r="27" spans="2:8" x14ac:dyDescent="0.25">
      <c r="B27" s="2" t="s">
        <v>2776</v>
      </c>
      <c r="C27" s="4" t="s">
        <v>142</v>
      </c>
      <c r="D27" s="2" t="s">
        <v>366</v>
      </c>
      <c r="E27" s="2" t="s">
        <v>367</v>
      </c>
      <c r="F27" s="24">
        <v>500</v>
      </c>
      <c r="G27" s="24">
        <v>665.1</v>
      </c>
      <c r="H27" s="24">
        <v>1.96</v>
      </c>
    </row>
    <row r="28" spans="2:8" x14ac:dyDescent="0.25">
      <c r="B28" s="2" t="s">
        <v>2777</v>
      </c>
      <c r="C28" s="4" t="s">
        <v>142</v>
      </c>
      <c r="D28" s="2" t="s">
        <v>368</v>
      </c>
      <c r="E28" s="2" t="s">
        <v>369</v>
      </c>
      <c r="F28" s="24">
        <v>300000</v>
      </c>
      <c r="G28" s="24">
        <v>633.15</v>
      </c>
      <c r="H28" s="24">
        <v>1.87</v>
      </c>
    </row>
    <row r="29" spans="2:8" x14ac:dyDescent="0.25">
      <c r="B29" s="2" t="s">
        <v>2049</v>
      </c>
      <c r="C29" s="4" t="s">
        <v>142</v>
      </c>
      <c r="D29" s="2" t="s">
        <v>370</v>
      </c>
      <c r="E29" s="2" t="s">
        <v>371</v>
      </c>
      <c r="F29" s="24">
        <v>51000</v>
      </c>
      <c r="G29" s="24">
        <v>600.27</v>
      </c>
      <c r="H29" s="24">
        <v>1.77</v>
      </c>
    </row>
    <row r="30" spans="2:8" x14ac:dyDescent="0.25">
      <c r="B30" s="2" t="s">
        <v>2778</v>
      </c>
      <c r="C30" s="4" t="s">
        <v>142</v>
      </c>
      <c r="D30" s="2" t="s">
        <v>372</v>
      </c>
      <c r="E30" s="2" t="s">
        <v>373</v>
      </c>
      <c r="F30" s="24">
        <v>9600</v>
      </c>
      <c r="G30" s="24">
        <v>595.61</v>
      </c>
      <c r="H30" s="24">
        <v>1.76</v>
      </c>
    </row>
    <row r="31" spans="2:8" x14ac:dyDescent="0.25">
      <c r="B31" s="2" t="s">
        <v>2779</v>
      </c>
      <c r="C31" s="4" t="s">
        <v>142</v>
      </c>
      <c r="D31" s="2" t="s">
        <v>374</v>
      </c>
      <c r="E31" s="2" t="s">
        <v>375</v>
      </c>
      <c r="F31" s="24">
        <v>5900</v>
      </c>
      <c r="G31" s="24">
        <v>588.34</v>
      </c>
      <c r="H31" s="24">
        <v>1.73</v>
      </c>
    </row>
    <row r="32" spans="2:8" x14ac:dyDescent="0.25">
      <c r="B32" s="2" t="s">
        <v>2780</v>
      </c>
      <c r="C32" s="4" t="s">
        <v>142</v>
      </c>
      <c r="D32" s="2" t="s">
        <v>376</v>
      </c>
      <c r="E32" s="2" t="s">
        <v>377</v>
      </c>
      <c r="F32" s="24">
        <v>7000</v>
      </c>
      <c r="G32" s="24">
        <v>577.91</v>
      </c>
      <c r="H32" s="24">
        <v>1.7</v>
      </c>
    </row>
    <row r="33" spans="2:8" x14ac:dyDescent="0.25">
      <c r="B33" s="2" t="s">
        <v>2781</v>
      </c>
      <c r="C33" s="4" t="s">
        <v>142</v>
      </c>
      <c r="D33" s="2" t="s">
        <v>359</v>
      </c>
      <c r="E33" s="2" t="s">
        <v>378</v>
      </c>
      <c r="F33" s="24">
        <v>224000</v>
      </c>
      <c r="G33" s="24">
        <v>574.66999999999996</v>
      </c>
      <c r="H33" s="24">
        <v>1.69</v>
      </c>
    </row>
    <row r="34" spans="2:8" x14ac:dyDescent="0.25">
      <c r="B34" s="2" t="s">
        <v>2063</v>
      </c>
      <c r="C34" s="4" t="s">
        <v>142</v>
      </c>
      <c r="D34" s="2" t="s">
        <v>379</v>
      </c>
      <c r="E34" s="2" t="s">
        <v>380</v>
      </c>
      <c r="F34" s="24">
        <v>50000</v>
      </c>
      <c r="G34" s="24">
        <v>554.17999999999995</v>
      </c>
      <c r="H34" s="24">
        <v>1.63</v>
      </c>
    </row>
    <row r="35" spans="2:8" x14ac:dyDescent="0.25">
      <c r="B35" s="2" t="s">
        <v>2782</v>
      </c>
      <c r="C35" s="4" t="s">
        <v>142</v>
      </c>
      <c r="D35" s="2" t="s">
        <v>352</v>
      </c>
      <c r="E35" s="2" t="s">
        <v>381</v>
      </c>
      <c r="F35" s="24">
        <v>16000</v>
      </c>
      <c r="G35" s="24">
        <v>538.98</v>
      </c>
      <c r="H35" s="24">
        <v>1.59</v>
      </c>
    </row>
    <row r="36" spans="2:8" x14ac:dyDescent="0.25">
      <c r="B36" s="2" t="s">
        <v>2783</v>
      </c>
      <c r="C36" s="4" t="s">
        <v>142</v>
      </c>
      <c r="D36" s="2" t="s">
        <v>382</v>
      </c>
      <c r="E36" s="2" t="s">
        <v>383</v>
      </c>
      <c r="F36" s="24">
        <v>25000</v>
      </c>
      <c r="G36" s="24">
        <v>531.66</v>
      </c>
      <c r="H36" s="24">
        <v>1.57</v>
      </c>
    </row>
    <row r="37" spans="2:8" x14ac:dyDescent="0.25">
      <c r="B37" s="2" t="s">
        <v>2784</v>
      </c>
      <c r="C37" s="4" t="s">
        <v>142</v>
      </c>
      <c r="D37" s="2" t="s">
        <v>384</v>
      </c>
      <c r="E37" s="2" t="s">
        <v>385</v>
      </c>
      <c r="F37" s="24">
        <v>97856</v>
      </c>
      <c r="G37" s="24">
        <v>509.05</v>
      </c>
      <c r="H37" s="24">
        <v>1.5</v>
      </c>
    </row>
    <row r="38" spans="2:8" x14ac:dyDescent="0.25">
      <c r="B38" s="2" t="s">
        <v>2785</v>
      </c>
      <c r="C38" s="4" t="s">
        <v>142</v>
      </c>
      <c r="D38" s="2" t="s">
        <v>356</v>
      </c>
      <c r="E38" s="2" t="s">
        <v>386</v>
      </c>
      <c r="F38" s="24">
        <v>22300</v>
      </c>
      <c r="G38" s="24">
        <v>497.39</v>
      </c>
      <c r="H38" s="24">
        <v>1.47</v>
      </c>
    </row>
    <row r="39" spans="2:8" x14ac:dyDescent="0.25">
      <c r="B39" s="2" t="s">
        <v>2786</v>
      </c>
      <c r="C39" s="4" t="s">
        <v>142</v>
      </c>
      <c r="D39" s="2" t="s">
        <v>387</v>
      </c>
      <c r="E39" s="2" t="s">
        <v>388</v>
      </c>
      <c r="F39" s="24">
        <v>39560</v>
      </c>
      <c r="G39" s="24">
        <v>488.23</v>
      </c>
      <c r="H39" s="24">
        <v>1.44</v>
      </c>
    </row>
    <row r="40" spans="2:8" x14ac:dyDescent="0.25">
      <c r="B40" s="2" t="s">
        <v>2043</v>
      </c>
      <c r="C40" s="4" t="s">
        <v>142</v>
      </c>
      <c r="D40" s="2" t="s">
        <v>389</v>
      </c>
      <c r="E40" s="2" t="s">
        <v>390</v>
      </c>
      <c r="F40" s="24">
        <v>50000</v>
      </c>
      <c r="G40" s="24">
        <v>475.23</v>
      </c>
      <c r="H40" s="24">
        <v>1.4</v>
      </c>
    </row>
    <row r="41" spans="2:8" x14ac:dyDescent="0.25">
      <c r="B41" s="2" t="s">
        <v>2787</v>
      </c>
      <c r="C41" s="4" t="s">
        <v>142</v>
      </c>
      <c r="D41" s="2" t="s">
        <v>376</v>
      </c>
      <c r="E41" s="2" t="s">
        <v>391</v>
      </c>
      <c r="F41" s="24">
        <v>19500</v>
      </c>
      <c r="G41" s="24">
        <v>473.96</v>
      </c>
      <c r="H41" s="24">
        <v>1.4</v>
      </c>
    </row>
    <row r="42" spans="2:8" x14ac:dyDescent="0.25">
      <c r="B42" s="2" t="s">
        <v>2788</v>
      </c>
      <c r="C42" s="4" t="s">
        <v>142</v>
      </c>
      <c r="D42" s="2" t="s">
        <v>384</v>
      </c>
      <c r="E42" s="2" t="s">
        <v>392</v>
      </c>
      <c r="F42" s="24">
        <v>31218</v>
      </c>
      <c r="G42" s="24">
        <v>470.91</v>
      </c>
      <c r="H42" s="24">
        <v>1.39</v>
      </c>
    </row>
    <row r="43" spans="2:8" x14ac:dyDescent="0.25">
      <c r="B43" s="2" t="s">
        <v>2789</v>
      </c>
      <c r="C43" s="4" t="s">
        <v>142</v>
      </c>
      <c r="D43" s="2" t="s">
        <v>347</v>
      </c>
      <c r="E43" s="2" t="s">
        <v>393</v>
      </c>
      <c r="F43" s="24">
        <v>336000</v>
      </c>
      <c r="G43" s="24">
        <v>469.39</v>
      </c>
      <c r="H43" s="24">
        <v>1.38</v>
      </c>
    </row>
    <row r="44" spans="2:8" x14ac:dyDescent="0.25">
      <c r="B44" s="2" t="s">
        <v>2790</v>
      </c>
      <c r="C44" s="4" t="s">
        <v>142</v>
      </c>
      <c r="D44" s="2" t="s">
        <v>394</v>
      </c>
      <c r="E44" s="2" t="s">
        <v>395</v>
      </c>
      <c r="F44" s="24">
        <v>27000</v>
      </c>
      <c r="G44" s="24">
        <v>461.88</v>
      </c>
      <c r="H44" s="24">
        <v>1.36</v>
      </c>
    </row>
    <row r="45" spans="2:8" x14ac:dyDescent="0.25">
      <c r="B45" s="2" t="s">
        <v>2059</v>
      </c>
      <c r="C45" s="4" t="s">
        <v>142</v>
      </c>
      <c r="D45" s="2" t="s">
        <v>396</v>
      </c>
      <c r="E45" s="2" t="s">
        <v>397</v>
      </c>
      <c r="F45" s="24">
        <v>9700</v>
      </c>
      <c r="G45" s="24">
        <v>446.57</v>
      </c>
      <c r="H45" s="24">
        <v>1.32</v>
      </c>
    </row>
    <row r="46" spans="2:8" x14ac:dyDescent="0.25">
      <c r="B46" s="2" t="s">
        <v>2791</v>
      </c>
      <c r="C46" s="4" t="s">
        <v>142</v>
      </c>
      <c r="D46" s="2" t="s">
        <v>398</v>
      </c>
      <c r="E46" s="2" t="s">
        <v>399</v>
      </c>
      <c r="F46" s="24">
        <v>100247</v>
      </c>
      <c r="G46" s="24">
        <v>435.42</v>
      </c>
      <c r="H46" s="24">
        <v>1.28</v>
      </c>
    </row>
    <row r="47" spans="2:8" x14ac:dyDescent="0.25">
      <c r="B47" s="2" t="s">
        <v>2070</v>
      </c>
      <c r="C47" s="4" t="s">
        <v>142</v>
      </c>
      <c r="D47" s="2" t="s">
        <v>374</v>
      </c>
      <c r="E47" s="2" t="s">
        <v>400</v>
      </c>
      <c r="F47" s="24">
        <v>17000</v>
      </c>
      <c r="G47" s="24">
        <v>430.41</v>
      </c>
      <c r="H47" s="24">
        <v>1.27</v>
      </c>
    </row>
    <row r="48" spans="2:8" x14ac:dyDescent="0.25">
      <c r="B48" s="2" t="s">
        <v>2068</v>
      </c>
      <c r="C48" s="4" t="s">
        <v>142</v>
      </c>
      <c r="D48" s="2" t="s">
        <v>359</v>
      </c>
      <c r="E48" s="2" t="s">
        <v>401</v>
      </c>
      <c r="F48" s="24">
        <v>40000</v>
      </c>
      <c r="G48" s="24">
        <v>429.4</v>
      </c>
      <c r="H48" s="24">
        <v>1.27</v>
      </c>
    </row>
    <row r="49" spans="2:8" x14ac:dyDescent="0.25">
      <c r="B49" s="2" t="s">
        <v>2792</v>
      </c>
      <c r="C49" s="4" t="s">
        <v>142</v>
      </c>
      <c r="D49" s="2" t="s">
        <v>402</v>
      </c>
      <c r="E49" s="2" t="s">
        <v>403</v>
      </c>
      <c r="F49" s="24">
        <v>60000</v>
      </c>
      <c r="G49" s="24">
        <v>393.24</v>
      </c>
      <c r="H49" s="24">
        <v>1.1599999999999999</v>
      </c>
    </row>
    <row r="50" spans="2:8" x14ac:dyDescent="0.25">
      <c r="B50" s="2" t="s">
        <v>2793</v>
      </c>
      <c r="C50" s="4" t="s">
        <v>142</v>
      </c>
      <c r="D50" s="2" t="s">
        <v>394</v>
      </c>
      <c r="E50" s="2" t="s">
        <v>404</v>
      </c>
      <c r="F50" s="24">
        <v>65000</v>
      </c>
      <c r="G50" s="24">
        <v>379.37</v>
      </c>
      <c r="H50" s="24">
        <v>1.1200000000000001</v>
      </c>
    </row>
    <row r="51" spans="2:8" x14ac:dyDescent="0.25">
      <c r="B51" s="2" t="s">
        <v>2794</v>
      </c>
      <c r="C51" s="4" t="s">
        <v>142</v>
      </c>
      <c r="D51" s="2" t="s">
        <v>379</v>
      </c>
      <c r="E51" s="2" t="s">
        <v>405</v>
      </c>
      <c r="F51" s="24">
        <v>72000</v>
      </c>
      <c r="G51" s="24">
        <v>372.96</v>
      </c>
      <c r="H51" s="24">
        <v>1.1000000000000001</v>
      </c>
    </row>
    <row r="52" spans="2:8" x14ac:dyDescent="0.25">
      <c r="B52" s="2" t="s">
        <v>2075</v>
      </c>
      <c r="C52" s="4" t="s">
        <v>142</v>
      </c>
      <c r="D52" s="2" t="s">
        <v>406</v>
      </c>
      <c r="E52" s="2" t="s">
        <v>407</v>
      </c>
      <c r="F52" s="24">
        <v>1200</v>
      </c>
      <c r="G52" s="24">
        <v>365.62</v>
      </c>
      <c r="H52" s="24">
        <v>1.08</v>
      </c>
    </row>
    <row r="53" spans="2:8" x14ac:dyDescent="0.25">
      <c r="B53" s="2" t="s">
        <v>2795</v>
      </c>
      <c r="C53" s="4" t="s">
        <v>142</v>
      </c>
      <c r="D53" s="2" t="s">
        <v>372</v>
      </c>
      <c r="E53" s="2" t="s">
        <v>408</v>
      </c>
      <c r="F53" s="24">
        <v>9000</v>
      </c>
      <c r="G53" s="24">
        <v>360.22</v>
      </c>
      <c r="H53" s="24">
        <v>1.06</v>
      </c>
    </row>
    <row r="54" spans="2:8" x14ac:dyDescent="0.25">
      <c r="B54" s="2" t="s">
        <v>2796</v>
      </c>
      <c r="C54" s="4" t="s">
        <v>142</v>
      </c>
      <c r="D54" s="2" t="s">
        <v>366</v>
      </c>
      <c r="E54" s="2" t="s">
        <v>409</v>
      </c>
      <c r="F54" s="24">
        <v>70000</v>
      </c>
      <c r="G54" s="24">
        <v>343.6</v>
      </c>
      <c r="H54" s="24">
        <v>1.01</v>
      </c>
    </row>
    <row r="55" spans="2:8" x14ac:dyDescent="0.25">
      <c r="B55" s="2" t="s">
        <v>2797</v>
      </c>
      <c r="C55" s="4" t="s">
        <v>142</v>
      </c>
      <c r="D55" s="2" t="s">
        <v>372</v>
      </c>
      <c r="E55" s="2" t="s">
        <v>410</v>
      </c>
      <c r="F55" s="24">
        <v>4000</v>
      </c>
      <c r="G55" s="24">
        <v>333.02</v>
      </c>
      <c r="H55" s="24">
        <v>0.98</v>
      </c>
    </row>
    <row r="56" spans="2:8" x14ac:dyDescent="0.25">
      <c r="B56" s="2" t="s">
        <v>2798</v>
      </c>
      <c r="C56" s="4" t="s">
        <v>142</v>
      </c>
      <c r="D56" s="2" t="s">
        <v>352</v>
      </c>
      <c r="E56" s="2" t="s">
        <v>411</v>
      </c>
      <c r="F56" s="24">
        <v>70000</v>
      </c>
      <c r="G56" s="24">
        <v>323.68</v>
      </c>
      <c r="H56" s="24">
        <v>0.95</v>
      </c>
    </row>
    <row r="57" spans="2:8" x14ac:dyDescent="0.25">
      <c r="B57" s="2" t="s">
        <v>2799</v>
      </c>
      <c r="C57" s="4" t="s">
        <v>142</v>
      </c>
      <c r="D57" s="2" t="s">
        <v>412</v>
      </c>
      <c r="E57" s="2" t="s">
        <v>413</v>
      </c>
      <c r="F57" s="24">
        <v>90000</v>
      </c>
      <c r="G57" s="24">
        <v>319.32</v>
      </c>
      <c r="H57" s="24">
        <v>0.94</v>
      </c>
    </row>
    <row r="58" spans="2:8" x14ac:dyDescent="0.25">
      <c r="B58" s="2" t="s">
        <v>2800</v>
      </c>
      <c r="C58" s="4" t="s">
        <v>142</v>
      </c>
      <c r="D58" s="2" t="s">
        <v>396</v>
      </c>
      <c r="E58" s="2" t="s">
        <v>414</v>
      </c>
      <c r="F58" s="24">
        <v>60000</v>
      </c>
      <c r="G58" s="24">
        <v>288</v>
      </c>
      <c r="H58" s="24">
        <v>0.85</v>
      </c>
    </row>
    <row r="59" spans="2:8" x14ac:dyDescent="0.25">
      <c r="B59" s="2" t="s">
        <v>2801</v>
      </c>
      <c r="C59" s="4" t="s">
        <v>142</v>
      </c>
      <c r="D59" s="2" t="s">
        <v>359</v>
      </c>
      <c r="E59" s="2" t="s">
        <v>415</v>
      </c>
      <c r="F59" s="24">
        <v>4000</v>
      </c>
      <c r="G59" s="24">
        <v>287.64</v>
      </c>
      <c r="H59" s="24">
        <v>0.85</v>
      </c>
    </row>
    <row r="60" spans="2:8" x14ac:dyDescent="0.25">
      <c r="B60" s="2" t="s">
        <v>2802</v>
      </c>
      <c r="C60" s="4" t="s">
        <v>142</v>
      </c>
      <c r="D60" s="2" t="s">
        <v>416</v>
      </c>
      <c r="E60" s="2" t="s">
        <v>417</v>
      </c>
      <c r="F60" s="24">
        <v>60000</v>
      </c>
      <c r="G60" s="24">
        <v>282.77999999999997</v>
      </c>
      <c r="H60" s="24">
        <v>0.83</v>
      </c>
    </row>
    <row r="61" spans="2:8" x14ac:dyDescent="0.25">
      <c r="B61" s="2" t="s">
        <v>2803</v>
      </c>
      <c r="C61" s="4" t="s">
        <v>142</v>
      </c>
      <c r="D61" s="2" t="s">
        <v>418</v>
      </c>
      <c r="E61" s="2" t="s">
        <v>419</v>
      </c>
      <c r="F61" s="24">
        <v>60000</v>
      </c>
      <c r="G61" s="24">
        <v>281.52</v>
      </c>
      <c r="H61" s="24">
        <v>0.83</v>
      </c>
    </row>
    <row r="62" spans="2:8" x14ac:dyDescent="0.25">
      <c r="B62" s="2" t="s">
        <v>2061</v>
      </c>
      <c r="C62" s="4" t="s">
        <v>142</v>
      </c>
      <c r="D62" s="2" t="s">
        <v>420</v>
      </c>
      <c r="E62" s="2" t="s">
        <v>421</v>
      </c>
      <c r="F62" s="24">
        <v>40000</v>
      </c>
      <c r="G62" s="24">
        <v>248.06</v>
      </c>
      <c r="H62" s="24">
        <v>0.73</v>
      </c>
    </row>
    <row r="63" spans="2:8" x14ac:dyDescent="0.25">
      <c r="B63" s="2" t="s">
        <v>2804</v>
      </c>
      <c r="C63" s="4" t="s">
        <v>142</v>
      </c>
      <c r="D63" s="2" t="s">
        <v>359</v>
      </c>
      <c r="E63" s="2" t="s">
        <v>422</v>
      </c>
      <c r="F63" s="24">
        <v>45000</v>
      </c>
      <c r="G63" s="24">
        <v>247.32</v>
      </c>
      <c r="H63" s="24">
        <v>0.73</v>
      </c>
    </row>
    <row r="64" spans="2:8" x14ac:dyDescent="0.25">
      <c r="B64" s="2" t="s">
        <v>2805</v>
      </c>
      <c r="C64" s="4" t="s">
        <v>142</v>
      </c>
      <c r="D64" s="2" t="s">
        <v>423</v>
      </c>
      <c r="E64" s="2" t="s">
        <v>424</v>
      </c>
      <c r="F64" s="24">
        <v>40000</v>
      </c>
      <c r="G64" s="24">
        <v>244.98</v>
      </c>
      <c r="H64" s="24">
        <v>0.72</v>
      </c>
    </row>
    <row r="65" spans="2:8" x14ac:dyDescent="0.25">
      <c r="B65" s="2" t="s">
        <v>425</v>
      </c>
      <c r="C65" s="4" t="s">
        <v>142</v>
      </c>
      <c r="D65" s="2" t="s">
        <v>384</v>
      </c>
      <c r="E65" s="2" t="s">
        <v>426</v>
      </c>
      <c r="F65" s="24">
        <v>15000</v>
      </c>
      <c r="G65" s="24">
        <v>243.62</v>
      </c>
      <c r="H65" s="24">
        <v>0.72</v>
      </c>
    </row>
    <row r="66" spans="2:8" x14ac:dyDescent="0.25">
      <c r="B66" s="2" t="s">
        <v>2077</v>
      </c>
      <c r="C66" s="4" t="s">
        <v>142</v>
      </c>
      <c r="D66" s="2" t="s">
        <v>396</v>
      </c>
      <c r="E66" s="2" t="s">
        <v>427</v>
      </c>
      <c r="F66" s="24">
        <v>125000</v>
      </c>
      <c r="G66" s="24">
        <v>241.44</v>
      </c>
      <c r="H66" s="24">
        <v>0.71</v>
      </c>
    </row>
    <row r="67" spans="2:8" x14ac:dyDescent="0.25">
      <c r="B67" s="2" t="s">
        <v>2806</v>
      </c>
      <c r="C67" s="4" t="s">
        <v>142</v>
      </c>
      <c r="D67" s="2" t="s">
        <v>428</v>
      </c>
      <c r="E67" s="2" t="s">
        <v>429</v>
      </c>
      <c r="F67" s="24">
        <v>50000</v>
      </c>
      <c r="G67" s="24">
        <v>231.6</v>
      </c>
      <c r="H67" s="24">
        <v>0.68</v>
      </c>
    </row>
    <row r="68" spans="2:8" x14ac:dyDescent="0.25">
      <c r="B68" s="2" t="s">
        <v>2807</v>
      </c>
      <c r="C68" s="4" t="s">
        <v>142</v>
      </c>
      <c r="D68" s="2" t="s">
        <v>423</v>
      </c>
      <c r="E68" s="2" t="s">
        <v>430</v>
      </c>
      <c r="F68" s="24">
        <v>150000</v>
      </c>
      <c r="G68" s="24">
        <v>221.03</v>
      </c>
      <c r="H68" s="24">
        <v>0.65</v>
      </c>
    </row>
    <row r="69" spans="2:8" x14ac:dyDescent="0.25">
      <c r="B69" s="7" t="s">
        <v>431</v>
      </c>
    </row>
    <row r="70" spans="2:8" x14ac:dyDescent="0.25">
      <c r="B70" s="2" t="s">
        <v>432</v>
      </c>
      <c r="C70" s="4" t="s">
        <v>142</v>
      </c>
      <c r="D70" s="2" t="s">
        <v>433</v>
      </c>
      <c r="E70" s="2" t="s">
        <v>434</v>
      </c>
      <c r="F70" s="24">
        <v>110000</v>
      </c>
      <c r="G70" s="24">
        <v>278.08</v>
      </c>
      <c r="H70" s="24">
        <v>0.82</v>
      </c>
    </row>
    <row r="71" spans="2:8" x14ac:dyDescent="0.25">
      <c r="B71" s="7" t="s">
        <v>145</v>
      </c>
      <c r="C71" s="8"/>
      <c r="D71" s="7"/>
      <c r="E71" s="7"/>
      <c r="F71" s="31"/>
      <c r="G71" s="31">
        <f>SUM(G12:G70)</f>
        <v>31976.119999999988</v>
      </c>
      <c r="H71" s="31">
        <f>SUM(H12:H70)</f>
        <v>94.22999999999999</v>
      </c>
    </row>
    <row r="72" spans="2:8" x14ac:dyDescent="0.25">
      <c r="B72" s="7" t="s">
        <v>146</v>
      </c>
      <c r="C72" s="8"/>
      <c r="D72" s="7"/>
      <c r="E72" s="7"/>
      <c r="F72" s="31"/>
      <c r="G72" s="31">
        <v>1588.01</v>
      </c>
      <c r="H72" s="31">
        <v>4.68</v>
      </c>
    </row>
    <row r="73" spans="2:8" x14ac:dyDescent="0.25">
      <c r="B73" s="7" t="s">
        <v>147</v>
      </c>
      <c r="C73" s="8"/>
      <c r="D73" s="7"/>
      <c r="E73" s="7"/>
      <c r="F73" s="31"/>
      <c r="G73" s="31">
        <v>33564.129999999997</v>
      </c>
      <c r="H73" s="31">
        <v>98.91</v>
      </c>
    </row>
    <row r="74" spans="2:8" x14ac:dyDescent="0.25">
      <c r="B74" s="7" t="s">
        <v>326</v>
      </c>
      <c r="C74" s="8"/>
      <c r="D74" s="7"/>
      <c r="E74" s="7"/>
      <c r="F74" s="31"/>
      <c r="G74" s="31">
        <v>371.42395560000136</v>
      </c>
      <c r="H74" s="31">
        <v>1.0900000000000034</v>
      </c>
    </row>
    <row r="75" spans="2:8" x14ac:dyDescent="0.25">
      <c r="B75" s="7" t="s">
        <v>155</v>
      </c>
      <c r="C75" s="8"/>
      <c r="D75" s="7"/>
      <c r="E75" s="7"/>
      <c r="F75" s="31"/>
      <c r="G75" s="31">
        <v>33935.5539556</v>
      </c>
      <c r="H75" s="31">
        <v>100</v>
      </c>
    </row>
    <row r="76" spans="2:8" x14ac:dyDescent="0.25">
      <c r="B76" s="2" t="s">
        <v>156</v>
      </c>
    </row>
    <row r="77" spans="2:8" x14ac:dyDescent="0.25">
      <c r="B77" s="7" t="s">
        <v>157</v>
      </c>
    </row>
    <row r="78" spans="2:8" x14ac:dyDescent="0.25">
      <c r="B78" s="7" t="s">
        <v>158</v>
      </c>
      <c r="C78" s="4" t="s">
        <v>159</v>
      </c>
    </row>
    <row r="79" spans="2:8" x14ac:dyDescent="0.25">
      <c r="B79" s="7" t="s">
        <v>162</v>
      </c>
      <c r="C79" s="4" t="s">
        <v>161</v>
      </c>
    </row>
    <row r="80" spans="2:8" x14ac:dyDescent="0.25">
      <c r="B80" s="7" t="s">
        <v>163</v>
      </c>
      <c r="C80" s="4" t="s">
        <v>161</v>
      </c>
    </row>
    <row r="81" spans="2:3" x14ac:dyDescent="0.25">
      <c r="B81" s="7" t="s">
        <v>164</v>
      </c>
      <c r="C81" s="4" t="s">
        <v>165</v>
      </c>
    </row>
    <row r="82" spans="2:3" x14ac:dyDescent="0.25">
      <c r="B82" s="7" t="s">
        <v>435</v>
      </c>
      <c r="C82" s="8"/>
    </row>
    <row r="83" spans="2:3" x14ac:dyDescent="0.25">
      <c r="B83" s="7" t="s">
        <v>436</v>
      </c>
      <c r="C83" s="8"/>
    </row>
    <row r="84" spans="2:3" x14ac:dyDescent="0.25">
      <c r="B84" s="7" t="s">
        <v>437</v>
      </c>
      <c r="C84" s="8"/>
    </row>
    <row r="85" spans="2:3" x14ac:dyDescent="0.25">
      <c r="B85" s="7" t="s">
        <v>438</v>
      </c>
      <c r="C85" s="8"/>
    </row>
    <row r="86" spans="2:3" x14ac:dyDescent="0.25">
      <c r="B86" s="7" t="s">
        <v>1404</v>
      </c>
      <c r="C86" s="8"/>
    </row>
    <row r="87" spans="2:3" x14ac:dyDescent="0.25">
      <c r="B87" s="2" t="s">
        <v>170</v>
      </c>
    </row>
    <row r="88" spans="2:3" x14ac:dyDescent="0.25">
      <c r="B88" s="2" t="s">
        <v>328</v>
      </c>
    </row>
    <row r="91" spans="2:3" x14ac:dyDescent="0.25">
      <c r="B91" s="17" t="s">
        <v>3741</v>
      </c>
      <c r="C91" s="18"/>
    </row>
    <row r="92" spans="2:3" ht="30" x14ac:dyDescent="0.25">
      <c r="B92" s="17" t="s">
        <v>329</v>
      </c>
      <c r="C92" s="19" t="s">
        <v>330</v>
      </c>
    </row>
    <row r="93" spans="2:3" x14ac:dyDescent="0.25">
      <c r="B93" s="139" t="s">
        <v>331</v>
      </c>
      <c r="C93" s="149" t="s">
        <v>2621</v>
      </c>
    </row>
    <row r="94" spans="2:3" x14ac:dyDescent="0.25">
      <c r="B94" s="139" t="s">
        <v>332</v>
      </c>
      <c r="C94" s="149" t="s">
        <v>2621</v>
      </c>
    </row>
    <row r="95" spans="2:3" x14ac:dyDescent="0.25">
      <c r="B95" s="139" t="s">
        <v>333</v>
      </c>
      <c r="C95" s="149" t="s">
        <v>2621</v>
      </c>
    </row>
    <row r="96" spans="2:3" x14ac:dyDescent="0.25">
      <c r="B96" s="139" t="s">
        <v>334</v>
      </c>
      <c r="C96" s="149" t="s">
        <v>2621</v>
      </c>
    </row>
    <row r="97" spans="2:7" x14ac:dyDescent="0.25">
      <c r="B97" s="139" t="s">
        <v>335</v>
      </c>
      <c r="C97" s="149" t="s">
        <v>2621</v>
      </c>
    </row>
    <row r="98" spans="2:7" x14ac:dyDescent="0.25">
      <c r="B98" s="139" t="s">
        <v>336</v>
      </c>
      <c r="C98" s="149" t="s">
        <v>2621</v>
      </c>
    </row>
    <row r="99" spans="2:7" x14ac:dyDescent="0.25">
      <c r="B99" s="17" t="s">
        <v>337</v>
      </c>
      <c r="C99" s="149" t="s">
        <v>2621</v>
      </c>
    </row>
    <row r="101" spans="2:7" x14ac:dyDescent="0.25">
      <c r="B101" s="139" t="s">
        <v>179</v>
      </c>
      <c r="C101" s="9"/>
      <c r="D101" s="139"/>
    </row>
    <row r="102" spans="2:7" ht="30" x14ac:dyDescent="0.25">
      <c r="B102" s="11" t="s">
        <v>180</v>
      </c>
      <c r="C102" s="10" t="s">
        <v>181</v>
      </c>
      <c r="D102" s="11" t="s">
        <v>182</v>
      </c>
    </row>
    <row r="103" spans="2:7" x14ac:dyDescent="0.25">
      <c r="B103" s="139" t="s">
        <v>161</v>
      </c>
      <c r="C103" s="9" t="s">
        <v>161</v>
      </c>
      <c r="D103" s="139" t="s">
        <v>161</v>
      </c>
    </row>
    <row r="105" spans="2:7" x14ac:dyDescent="0.25">
      <c r="B105" s="17" t="s">
        <v>183</v>
      </c>
      <c r="C105" s="40">
        <v>45412</v>
      </c>
      <c r="D105" s="139"/>
      <c r="E105" s="33"/>
      <c r="F105" s="39"/>
    </row>
    <row r="106" spans="2:7" x14ac:dyDescent="0.25">
      <c r="B106" s="17" t="s">
        <v>184</v>
      </c>
      <c r="C106" s="18" t="s">
        <v>185</v>
      </c>
      <c r="D106" s="17" t="s">
        <v>186</v>
      </c>
      <c r="E106" s="34" t="s">
        <v>187</v>
      </c>
      <c r="F106" s="32" t="s">
        <v>188</v>
      </c>
      <c r="G106" s="31"/>
    </row>
    <row r="107" spans="2:7" x14ac:dyDescent="0.25">
      <c r="B107" s="37" t="s">
        <v>161</v>
      </c>
      <c r="C107" s="38" t="s">
        <v>161</v>
      </c>
      <c r="D107" s="37" t="s">
        <v>161</v>
      </c>
      <c r="E107" s="36" t="s">
        <v>161</v>
      </c>
      <c r="F107" s="35" t="s">
        <v>161</v>
      </c>
    </row>
    <row r="110" spans="2:7" x14ac:dyDescent="0.25">
      <c r="B110" s="7" t="s">
        <v>189</v>
      </c>
    </row>
    <row r="111" spans="2:7" x14ac:dyDescent="0.25">
      <c r="B111" s="7"/>
    </row>
    <row r="112" spans="2:7" x14ac:dyDescent="0.25">
      <c r="B112" s="7" t="s">
        <v>190</v>
      </c>
    </row>
    <row r="113" spans="2:7" x14ac:dyDescent="0.25">
      <c r="B113" s="17" t="s">
        <v>191</v>
      </c>
      <c r="C113" s="18" t="s">
        <v>192</v>
      </c>
      <c r="D113" s="7"/>
    </row>
    <row r="114" spans="2:7" x14ac:dyDescent="0.25">
      <c r="B114" s="139" t="s">
        <v>161</v>
      </c>
      <c r="C114" s="9" t="s">
        <v>161</v>
      </c>
    </row>
    <row r="116" spans="2:7" x14ac:dyDescent="0.25">
      <c r="B116" s="17" t="s">
        <v>193</v>
      </c>
      <c r="C116" s="18" t="s">
        <v>192</v>
      </c>
    </row>
    <row r="117" spans="2:7" x14ac:dyDescent="0.25">
      <c r="B117" s="139" t="s">
        <v>161</v>
      </c>
      <c r="C117" s="9" t="s">
        <v>161</v>
      </c>
    </row>
    <row r="119" spans="2:7" x14ac:dyDescent="0.25">
      <c r="B119" s="17" t="s">
        <v>161</v>
      </c>
      <c r="C119" s="18" t="s">
        <v>161</v>
      </c>
    </row>
    <row r="120" spans="2:7" x14ac:dyDescent="0.25">
      <c r="B120" s="139" t="s">
        <v>161</v>
      </c>
      <c r="C120" s="9" t="s">
        <v>161</v>
      </c>
    </row>
    <row r="122" spans="2:7" x14ac:dyDescent="0.25">
      <c r="B122" s="34" t="s">
        <v>194</v>
      </c>
      <c r="C122" s="18" t="s">
        <v>195</v>
      </c>
    </row>
    <row r="123" spans="2:7" x14ac:dyDescent="0.25">
      <c r="B123" s="33" t="s">
        <v>161</v>
      </c>
      <c r="C123" s="9" t="s">
        <v>161</v>
      </c>
    </row>
    <row r="125" spans="2:7" x14ac:dyDescent="0.25">
      <c r="B125" s="17" t="s">
        <v>196</v>
      </c>
      <c r="C125" s="18" t="s">
        <v>161</v>
      </c>
    </row>
    <row r="127" spans="2:7" x14ac:dyDescent="0.25">
      <c r="B127" s="17" t="s">
        <v>197</v>
      </c>
      <c r="C127" s="40">
        <v>45412</v>
      </c>
      <c r="D127" s="139"/>
      <c r="E127" s="33"/>
      <c r="F127" s="39"/>
    </row>
    <row r="128" spans="2:7" x14ac:dyDescent="0.25">
      <c r="B128" s="17" t="s">
        <v>184</v>
      </c>
      <c r="C128" s="18" t="s">
        <v>185</v>
      </c>
      <c r="D128" s="17" t="s">
        <v>186</v>
      </c>
      <c r="E128" s="34" t="s">
        <v>187</v>
      </c>
      <c r="F128" s="32" t="s">
        <v>188</v>
      </c>
      <c r="G128" s="31"/>
    </row>
    <row r="129" spans="2:6" x14ac:dyDescent="0.25">
      <c r="B129" s="37" t="s">
        <v>161</v>
      </c>
      <c r="C129" s="38" t="s">
        <v>161</v>
      </c>
      <c r="D129" s="37" t="s">
        <v>161</v>
      </c>
      <c r="E129" s="36" t="s">
        <v>161</v>
      </c>
      <c r="F129" s="35" t="s">
        <v>161</v>
      </c>
    </row>
    <row r="130" spans="2:6" x14ac:dyDescent="0.25">
      <c r="B130" s="7" t="s">
        <v>189</v>
      </c>
    </row>
    <row r="131" spans="2:6" x14ac:dyDescent="0.25">
      <c r="B131" s="7"/>
    </row>
    <row r="132" spans="2:6" x14ac:dyDescent="0.25">
      <c r="B132" s="7" t="s">
        <v>190</v>
      </c>
    </row>
    <row r="133" spans="2:6" x14ac:dyDescent="0.25">
      <c r="B133" s="17" t="s">
        <v>191</v>
      </c>
      <c r="C133" s="18" t="s">
        <v>192</v>
      </c>
      <c r="D133" s="7"/>
    </row>
    <row r="134" spans="2:6" x14ac:dyDescent="0.25">
      <c r="B134" s="139" t="s">
        <v>161</v>
      </c>
      <c r="C134" s="9" t="s">
        <v>161</v>
      </c>
    </row>
    <row r="136" spans="2:6" x14ac:dyDescent="0.25">
      <c r="B136" s="17" t="s">
        <v>193</v>
      </c>
      <c r="C136" s="18" t="s">
        <v>192</v>
      </c>
    </row>
    <row r="137" spans="2:6" x14ac:dyDescent="0.25">
      <c r="B137" s="139" t="s">
        <v>161</v>
      </c>
      <c r="C137" s="9" t="s">
        <v>161</v>
      </c>
    </row>
    <row r="139" spans="2:6" x14ac:dyDescent="0.25">
      <c r="B139" s="17" t="s">
        <v>161</v>
      </c>
      <c r="C139" s="18" t="s">
        <v>161</v>
      </c>
    </row>
    <row r="140" spans="2:6" x14ac:dyDescent="0.25">
      <c r="B140" s="139" t="s">
        <v>161</v>
      </c>
      <c r="C140" s="9" t="s">
        <v>161</v>
      </c>
    </row>
    <row r="142" spans="2:6" x14ac:dyDescent="0.25">
      <c r="B142" s="34" t="s">
        <v>194</v>
      </c>
      <c r="C142" s="18" t="s">
        <v>195</v>
      </c>
    </row>
    <row r="143" spans="2:6" x14ac:dyDescent="0.25">
      <c r="B143" s="33" t="s">
        <v>161</v>
      </c>
      <c r="C143" s="9" t="s">
        <v>161</v>
      </c>
    </row>
    <row r="145" spans="2:80" x14ac:dyDescent="0.25">
      <c r="B145" s="17" t="s">
        <v>196</v>
      </c>
      <c r="C145" s="18" t="s">
        <v>161</v>
      </c>
    </row>
    <row r="148" spans="2:80" x14ac:dyDescent="0.25">
      <c r="B148" s="7" t="s">
        <v>198</v>
      </c>
    </row>
    <row r="150" spans="2:80" x14ac:dyDescent="0.25">
      <c r="B150" s="17" t="s">
        <v>184</v>
      </c>
      <c r="C150" s="18" t="s">
        <v>199</v>
      </c>
      <c r="D150" s="17" t="s">
        <v>200</v>
      </c>
      <c r="E150" s="17" t="s">
        <v>201</v>
      </c>
      <c r="F150" s="31"/>
    </row>
    <row r="151" spans="2:80" x14ac:dyDescent="0.25">
      <c r="B151" s="139" t="s">
        <v>161</v>
      </c>
      <c r="C151" s="9" t="s">
        <v>161</v>
      </c>
      <c r="D151" s="139" t="s">
        <v>161</v>
      </c>
      <c r="E151" s="139" t="s">
        <v>161</v>
      </c>
    </row>
    <row r="154" spans="2:80" x14ac:dyDescent="0.25">
      <c r="B154" s="7" t="s">
        <v>202</v>
      </c>
      <c r="C154" s="8" t="s">
        <v>161</v>
      </c>
      <c r="D154" s="7"/>
      <c r="E154" s="7"/>
      <c r="F154" s="31"/>
      <c r="G154" s="31"/>
      <c r="H154" s="31"/>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6" spans="2:80" x14ac:dyDescent="0.25">
      <c r="B156" s="7" t="s">
        <v>203</v>
      </c>
    </row>
    <row r="158" spans="2:80" x14ac:dyDescent="0.25">
      <c r="B158" s="17" t="s">
        <v>204</v>
      </c>
      <c r="C158" s="18" t="s">
        <v>192</v>
      </c>
      <c r="D158" s="7"/>
    </row>
    <row r="159" spans="2:80" x14ac:dyDescent="0.25">
      <c r="B159" s="139" t="s">
        <v>161</v>
      </c>
      <c r="C159" s="9" t="s">
        <v>161</v>
      </c>
    </row>
    <row r="162" spans="2:80" x14ac:dyDescent="0.25">
      <c r="B162" s="17" t="s">
        <v>205</v>
      </c>
      <c r="C162" s="18" t="s">
        <v>206</v>
      </c>
      <c r="D162" s="7"/>
    </row>
    <row r="163" spans="2:80" x14ac:dyDescent="0.25">
      <c r="B163" s="139" t="s">
        <v>161</v>
      </c>
      <c r="C163" s="9" t="s">
        <v>161</v>
      </c>
    </row>
    <row r="166" spans="2:80" x14ac:dyDescent="0.25">
      <c r="B166" s="7" t="s">
        <v>207</v>
      </c>
    </row>
    <row r="169" spans="2:80" x14ac:dyDescent="0.25">
      <c r="B169" s="7" t="s">
        <v>208</v>
      </c>
    </row>
    <row r="171" spans="2:80" x14ac:dyDescent="0.25">
      <c r="B171" s="17" t="s">
        <v>184</v>
      </c>
      <c r="C171" s="18" t="s">
        <v>209</v>
      </c>
      <c r="D171" s="17" t="s">
        <v>199</v>
      </c>
      <c r="E171" s="17" t="s">
        <v>200</v>
      </c>
      <c r="F171" s="32" t="s">
        <v>201</v>
      </c>
      <c r="G171" s="31"/>
    </row>
    <row r="172" spans="2:80" x14ac:dyDescent="0.25">
      <c r="B172" s="139" t="s">
        <v>161</v>
      </c>
      <c r="C172" s="9" t="s">
        <v>161</v>
      </c>
      <c r="D172" s="139" t="s">
        <v>161</v>
      </c>
      <c r="E172" s="139" t="s">
        <v>161</v>
      </c>
      <c r="F172" s="30" t="s">
        <v>161</v>
      </c>
    </row>
    <row r="175" spans="2:80" x14ac:dyDescent="0.25">
      <c r="B175" s="7" t="s">
        <v>202</v>
      </c>
      <c r="C175" s="8" t="s">
        <v>161</v>
      </c>
      <c r="D175" s="7"/>
      <c r="E175" s="7"/>
      <c r="F175" s="31"/>
      <c r="G175" s="31"/>
      <c r="H175" s="31"/>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7" spans="2:7" x14ac:dyDescent="0.25">
      <c r="B177" s="7" t="s">
        <v>203</v>
      </c>
    </row>
    <row r="179" spans="2:7" x14ac:dyDescent="0.25">
      <c r="B179" s="17" t="s">
        <v>204</v>
      </c>
      <c r="C179" s="18" t="s">
        <v>192</v>
      </c>
      <c r="D179" s="7"/>
    </row>
    <row r="180" spans="2:7" x14ac:dyDescent="0.25">
      <c r="B180" s="139" t="s">
        <v>161</v>
      </c>
      <c r="C180" s="9" t="s">
        <v>161</v>
      </c>
    </row>
    <row r="183" spans="2:7" x14ac:dyDescent="0.25">
      <c r="B183" s="17" t="s">
        <v>205</v>
      </c>
      <c r="C183" s="18" t="s">
        <v>206</v>
      </c>
      <c r="D183" s="7"/>
    </row>
    <row r="184" spans="2:7" x14ac:dyDescent="0.25">
      <c r="B184" s="139" t="s">
        <v>161</v>
      </c>
      <c r="C184" s="9" t="s">
        <v>161</v>
      </c>
    </row>
    <row r="187" spans="2:7" x14ac:dyDescent="0.25">
      <c r="B187" s="7" t="s">
        <v>207</v>
      </c>
    </row>
    <row r="190" spans="2:7" x14ac:dyDescent="0.25">
      <c r="B190" s="7" t="s">
        <v>210</v>
      </c>
    </row>
    <row r="191" spans="2:7" x14ac:dyDescent="0.25">
      <c r="B191" s="17" t="s">
        <v>184</v>
      </c>
      <c r="C191" s="18" t="s">
        <v>211</v>
      </c>
      <c r="D191" s="17" t="s">
        <v>212</v>
      </c>
      <c r="E191" s="17" t="s">
        <v>213</v>
      </c>
      <c r="F191" s="32" t="s">
        <v>214</v>
      </c>
      <c r="G191" s="31"/>
    </row>
    <row r="192" spans="2:7" x14ac:dyDescent="0.25">
      <c r="B192" s="139" t="s">
        <v>161</v>
      </c>
      <c r="C192" s="9" t="s">
        <v>161</v>
      </c>
      <c r="D192" s="139" t="s">
        <v>161</v>
      </c>
      <c r="E192" s="139" t="s">
        <v>161</v>
      </c>
      <c r="F192" s="30" t="s">
        <v>161</v>
      </c>
    </row>
    <row r="193" spans="2:2" x14ac:dyDescent="0.25">
      <c r="B193" s="2" t="s">
        <v>215</v>
      </c>
    </row>
  </sheetData>
  <mergeCells count="3">
    <mergeCell ref="B1:E1"/>
    <mergeCell ref="C3:C6"/>
    <mergeCell ref="D3:D6"/>
  </mergeCells>
  <hyperlinks>
    <hyperlink ref="A1" location="Index!A1" display="Index" xr:uid="{1E2965BE-89A1-47B1-B287-A3EE1C96499F}"/>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5DAF4-A8F0-4F8D-8290-3368CE14378E}">
  <sheetPr codeName="Sheet58"/>
  <dimension ref="A1:CB194"/>
  <sheetViews>
    <sheetView workbookViewId="0">
      <selection activeCell="C94" sqref="C94:C100"/>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119</v>
      </c>
      <c r="C1" s="212"/>
      <c r="D1" s="212"/>
      <c r="E1" s="212"/>
    </row>
    <row r="3" spans="1:9" ht="18" customHeight="1" x14ac:dyDescent="0.25">
      <c r="B3" s="1" t="s">
        <v>440</v>
      </c>
      <c r="C3" s="216"/>
      <c r="D3" s="217"/>
    </row>
    <row r="4" spans="1:9" ht="18" customHeight="1" x14ac:dyDescent="0.25">
      <c r="B4" s="142" t="s">
        <v>441</v>
      </c>
      <c r="C4" s="216"/>
      <c r="D4" s="217"/>
    </row>
    <row r="5" spans="1:9" ht="18" customHeight="1" x14ac:dyDescent="0.25">
      <c r="B5" s="142" t="s">
        <v>130</v>
      </c>
      <c r="C5" s="216"/>
      <c r="D5" s="217"/>
    </row>
    <row r="6" spans="1:9" ht="18" customHeight="1" x14ac:dyDescent="0.25">
      <c r="B6" s="142" t="s">
        <v>442</v>
      </c>
      <c r="C6" s="216"/>
      <c r="D6" s="217"/>
    </row>
    <row r="7" spans="1:9" ht="18" customHeight="1" x14ac:dyDescent="0.25">
      <c r="B7" s="142" t="s">
        <v>443</v>
      </c>
      <c r="C7" s="216"/>
      <c r="D7" s="217"/>
    </row>
    <row r="8" spans="1:9" ht="30" customHeight="1" x14ac:dyDescent="0.25">
      <c r="B8" s="142" t="s">
        <v>133</v>
      </c>
      <c r="C8" s="20" t="s">
        <v>134</v>
      </c>
      <c r="D8" s="20"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2808</v>
      </c>
      <c r="C15" s="4" t="s">
        <v>142</v>
      </c>
      <c r="D15" s="2" t="s">
        <v>444</v>
      </c>
      <c r="E15" s="2" t="s">
        <v>445</v>
      </c>
      <c r="F15" s="24">
        <v>4804600</v>
      </c>
      <c r="G15" s="24">
        <v>29951.88</v>
      </c>
      <c r="H15" s="24">
        <v>4.3099999999999996</v>
      </c>
    </row>
    <row r="16" spans="1:9" x14ac:dyDescent="0.25">
      <c r="B16" s="2" t="s">
        <v>2809</v>
      </c>
      <c r="C16" s="4" t="s">
        <v>142</v>
      </c>
      <c r="D16" s="2" t="s">
        <v>376</v>
      </c>
      <c r="E16" s="2" t="s">
        <v>446</v>
      </c>
      <c r="F16" s="24">
        <v>763051</v>
      </c>
      <c r="G16" s="24">
        <v>28512.55</v>
      </c>
      <c r="H16" s="24">
        <v>4.0999999999999996</v>
      </c>
    </row>
    <row r="17" spans="2:8" x14ac:dyDescent="0.25">
      <c r="B17" s="2" t="s">
        <v>2810</v>
      </c>
      <c r="C17" s="4" t="s">
        <v>142</v>
      </c>
      <c r="D17" s="2" t="s">
        <v>384</v>
      </c>
      <c r="E17" s="2" t="s">
        <v>447</v>
      </c>
      <c r="F17" s="24">
        <v>20783896</v>
      </c>
      <c r="G17" s="24">
        <v>25294</v>
      </c>
      <c r="H17" s="24">
        <v>3.64</v>
      </c>
    </row>
    <row r="18" spans="2:8" x14ac:dyDescent="0.25">
      <c r="B18" s="2" t="s">
        <v>2811</v>
      </c>
      <c r="C18" s="4" t="s">
        <v>142</v>
      </c>
      <c r="D18" s="2" t="s">
        <v>376</v>
      </c>
      <c r="E18" s="2" t="s">
        <v>448</v>
      </c>
      <c r="F18" s="24">
        <v>215767</v>
      </c>
      <c r="G18" s="24">
        <v>24599.06</v>
      </c>
      <c r="H18" s="24">
        <v>3.54</v>
      </c>
    </row>
    <row r="19" spans="2:8" x14ac:dyDescent="0.25">
      <c r="B19" s="2" t="s">
        <v>2048</v>
      </c>
      <c r="C19" s="4" t="s">
        <v>142</v>
      </c>
      <c r="D19" s="2" t="s">
        <v>382</v>
      </c>
      <c r="E19" s="2" t="s">
        <v>449</v>
      </c>
      <c r="F19" s="24">
        <v>2250751</v>
      </c>
      <c r="G19" s="24">
        <v>23540.6</v>
      </c>
      <c r="H19" s="24">
        <v>3.39</v>
      </c>
    </row>
    <row r="20" spans="2:8" x14ac:dyDescent="0.25">
      <c r="B20" s="2" t="s">
        <v>2777</v>
      </c>
      <c r="C20" s="4" t="s">
        <v>142</v>
      </c>
      <c r="D20" s="2" t="s">
        <v>368</v>
      </c>
      <c r="E20" s="2" t="s">
        <v>369</v>
      </c>
      <c r="F20" s="24">
        <v>10859605</v>
      </c>
      <c r="G20" s="24">
        <v>22919.200000000001</v>
      </c>
      <c r="H20" s="24">
        <v>3.3</v>
      </c>
    </row>
    <row r="21" spans="2:8" x14ac:dyDescent="0.25">
      <c r="B21" s="2" t="s">
        <v>2076</v>
      </c>
      <c r="C21" s="4" t="s">
        <v>142</v>
      </c>
      <c r="D21" s="2" t="s">
        <v>370</v>
      </c>
      <c r="E21" s="2" t="s">
        <v>450</v>
      </c>
      <c r="F21" s="24">
        <v>1250000</v>
      </c>
      <c r="G21" s="24">
        <v>21963.75</v>
      </c>
      <c r="H21" s="24">
        <v>3.16</v>
      </c>
    </row>
    <row r="22" spans="2:8" x14ac:dyDescent="0.25">
      <c r="B22" s="2" t="s">
        <v>451</v>
      </c>
      <c r="C22" s="4" t="s">
        <v>142</v>
      </c>
      <c r="D22" s="2" t="s">
        <v>452</v>
      </c>
      <c r="E22" s="2" t="s">
        <v>453</v>
      </c>
      <c r="F22" s="24">
        <v>1195815</v>
      </c>
      <c r="G22" s="24">
        <v>20095.07</v>
      </c>
      <c r="H22" s="24">
        <v>2.89</v>
      </c>
    </row>
    <row r="23" spans="2:8" x14ac:dyDescent="0.25">
      <c r="B23" s="2" t="s">
        <v>2812</v>
      </c>
      <c r="C23" s="4" t="s">
        <v>142</v>
      </c>
      <c r="D23" s="2" t="s">
        <v>444</v>
      </c>
      <c r="E23" s="2" t="s">
        <v>454</v>
      </c>
      <c r="F23" s="24">
        <v>9000000</v>
      </c>
      <c r="G23" s="24">
        <v>19674</v>
      </c>
      <c r="H23" s="24">
        <v>2.83</v>
      </c>
    </row>
    <row r="24" spans="2:8" x14ac:dyDescent="0.25">
      <c r="B24" s="2" t="s">
        <v>2813</v>
      </c>
      <c r="C24" s="4" t="s">
        <v>142</v>
      </c>
      <c r="D24" s="2" t="s">
        <v>382</v>
      </c>
      <c r="E24" s="2" t="s">
        <v>455</v>
      </c>
      <c r="F24" s="24">
        <v>7101529</v>
      </c>
      <c r="G24" s="24">
        <v>19603.77</v>
      </c>
      <c r="H24" s="24">
        <v>2.82</v>
      </c>
    </row>
    <row r="25" spans="2:8" x14ac:dyDescent="0.25">
      <c r="B25" s="2" t="s">
        <v>2814</v>
      </c>
      <c r="C25" s="4" t="s">
        <v>142</v>
      </c>
      <c r="D25" s="2" t="s">
        <v>433</v>
      </c>
      <c r="E25" s="2" t="s">
        <v>456</v>
      </c>
      <c r="F25" s="24">
        <v>2734324</v>
      </c>
      <c r="G25" s="24">
        <v>18865.47</v>
      </c>
      <c r="H25" s="24">
        <v>2.71</v>
      </c>
    </row>
    <row r="26" spans="2:8" x14ac:dyDescent="0.25">
      <c r="B26" s="2" t="s">
        <v>2043</v>
      </c>
      <c r="C26" s="4" t="s">
        <v>142</v>
      </c>
      <c r="D26" s="2" t="s">
        <v>389</v>
      </c>
      <c r="E26" s="2" t="s">
        <v>390</v>
      </c>
      <c r="F26" s="24">
        <v>1965500</v>
      </c>
      <c r="G26" s="24">
        <v>18681.09</v>
      </c>
      <c r="H26" s="24">
        <v>2.69</v>
      </c>
    </row>
    <row r="27" spans="2:8" x14ac:dyDescent="0.25">
      <c r="B27" s="2" t="s">
        <v>2815</v>
      </c>
      <c r="C27" s="4" t="s">
        <v>142</v>
      </c>
      <c r="D27" s="2" t="s">
        <v>382</v>
      </c>
      <c r="E27" s="2" t="s">
        <v>457</v>
      </c>
      <c r="F27" s="24">
        <v>411118</v>
      </c>
      <c r="G27" s="24">
        <v>18549.64</v>
      </c>
      <c r="H27" s="24">
        <v>2.67</v>
      </c>
    </row>
    <row r="28" spans="2:8" x14ac:dyDescent="0.25">
      <c r="B28" s="2" t="s">
        <v>458</v>
      </c>
      <c r="C28" s="4" t="s">
        <v>142</v>
      </c>
      <c r="D28" s="2" t="s">
        <v>406</v>
      </c>
      <c r="E28" s="2" t="s">
        <v>459</v>
      </c>
      <c r="F28" s="24">
        <v>1853417</v>
      </c>
      <c r="G28" s="24">
        <v>17803.919999999998</v>
      </c>
      <c r="H28" s="24">
        <v>2.56</v>
      </c>
    </row>
    <row r="29" spans="2:8" x14ac:dyDescent="0.25">
      <c r="B29" s="2" t="s">
        <v>2816</v>
      </c>
      <c r="C29" s="4" t="s">
        <v>142</v>
      </c>
      <c r="D29" s="2" t="s">
        <v>352</v>
      </c>
      <c r="E29" s="2" t="s">
        <v>460</v>
      </c>
      <c r="F29" s="24">
        <v>801449</v>
      </c>
      <c r="G29" s="24">
        <v>16108.32</v>
      </c>
      <c r="H29" s="24">
        <v>2.3199999999999998</v>
      </c>
    </row>
    <row r="30" spans="2:8" x14ac:dyDescent="0.25">
      <c r="B30" s="2" t="s">
        <v>2789</v>
      </c>
      <c r="C30" s="4" t="s">
        <v>142</v>
      </c>
      <c r="D30" s="2" t="s">
        <v>347</v>
      </c>
      <c r="E30" s="2" t="s">
        <v>393</v>
      </c>
      <c r="F30" s="24">
        <v>11340118</v>
      </c>
      <c r="G30" s="24">
        <v>15842.14</v>
      </c>
      <c r="H30" s="24">
        <v>2.2799999999999998</v>
      </c>
    </row>
    <row r="31" spans="2:8" x14ac:dyDescent="0.25">
      <c r="B31" s="2" t="s">
        <v>2796</v>
      </c>
      <c r="C31" s="4" t="s">
        <v>142</v>
      </c>
      <c r="D31" s="2" t="s">
        <v>366</v>
      </c>
      <c r="E31" s="2" t="s">
        <v>409</v>
      </c>
      <c r="F31" s="24">
        <v>3214573</v>
      </c>
      <c r="G31" s="24">
        <v>15778.73</v>
      </c>
      <c r="H31" s="24">
        <v>2.27</v>
      </c>
    </row>
    <row r="32" spans="2:8" x14ac:dyDescent="0.25">
      <c r="B32" s="2" t="s">
        <v>2781</v>
      </c>
      <c r="C32" s="4" t="s">
        <v>142</v>
      </c>
      <c r="D32" s="2" t="s">
        <v>359</v>
      </c>
      <c r="E32" s="2" t="s">
        <v>378</v>
      </c>
      <c r="F32" s="24">
        <v>5463322</v>
      </c>
      <c r="G32" s="24">
        <v>14016.15</v>
      </c>
      <c r="H32" s="24">
        <v>2.02</v>
      </c>
    </row>
    <row r="33" spans="2:8" x14ac:dyDescent="0.25">
      <c r="B33" s="2" t="s">
        <v>2817</v>
      </c>
      <c r="C33" s="4" t="s">
        <v>142</v>
      </c>
      <c r="D33" s="2" t="s">
        <v>387</v>
      </c>
      <c r="E33" s="2" t="s">
        <v>461</v>
      </c>
      <c r="F33" s="24">
        <v>2389000</v>
      </c>
      <c r="G33" s="24">
        <v>13743.92</v>
      </c>
      <c r="H33" s="24">
        <v>1.98</v>
      </c>
    </row>
    <row r="34" spans="2:8" x14ac:dyDescent="0.25">
      <c r="B34" s="2" t="s">
        <v>2818</v>
      </c>
      <c r="C34" s="4" t="s">
        <v>142</v>
      </c>
      <c r="D34" s="2" t="s">
        <v>379</v>
      </c>
      <c r="E34" s="2" t="s">
        <v>462</v>
      </c>
      <c r="F34" s="24">
        <v>1782421</v>
      </c>
      <c r="G34" s="24">
        <v>13470.65</v>
      </c>
      <c r="H34" s="24">
        <v>1.94</v>
      </c>
    </row>
    <row r="35" spans="2:8" x14ac:dyDescent="0.25">
      <c r="B35" s="2" t="s">
        <v>2819</v>
      </c>
      <c r="C35" s="4" t="s">
        <v>142</v>
      </c>
      <c r="D35" s="2" t="s">
        <v>463</v>
      </c>
      <c r="E35" s="2" t="s">
        <v>464</v>
      </c>
      <c r="F35" s="24">
        <v>1503967</v>
      </c>
      <c r="G35" s="24">
        <v>13225.13</v>
      </c>
      <c r="H35" s="24">
        <v>1.9</v>
      </c>
    </row>
    <row r="36" spans="2:8" x14ac:dyDescent="0.25">
      <c r="B36" s="2" t="s">
        <v>2820</v>
      </c>
      <c r="C36" s="4" t="s">
        <v>142</v>
      </c>
      <c r="D36" s="2" t="s">
        <v>372</v>
      </c>
      <c r="E36" s="2" t="s">
        <v>465</v>
      </c>
      <c r="F36" s="24">
        <v>2000000</v>
      </c>
      <c r="G36" s="24">
        <v>13209</v>
      </c>
      <c r="H36" s="24">
        <v>1.9</v>
      </c>
    </row>
    <row r="37" spans="2:8" x14ac:dyDescent="0.25">
      <c r="B37" s="2" t="s">
        <v>2821</v>
      </c>
      <c r="C37" s="4" t="s">
        <v>142</v>
      </c>
      <c r="D37" s="2" t="s">
        <v>389</v>
      </c>
      <c r="E37" s="2" t="s">
        <v>466</v>
      </c>
      <c r="F37" s="24">
        <v>2165459</v>
      </c>
      <c r="G37" s="24">
        <v>12746.97</v>
      </c>
      <c r="H37" s="24">
        <v>1.83</v>
      </c>
    </row>
    <row r="38" spans="2:8" x14ac:dyDescent="0.25">
      <c r="B38" s="2" t="s">
        <v>2822</v>
      </c>
      <c r="C38" s="4" t="s">
        <v>142</v>
      </c>
      <c r="D38" s="2" t="s">
        <v>433</v>
      </c>
      <c r="E38" s="2" t="s">
        <v>467</v>
      </c>
      <c r="F38" s="24">
        <v>3500000</v>
      </c>
      <c r="G38" s="24">
        <v>12701.5</v>
      </c>
      <c r="H38" s="24">
        <v>1.83</v>
      </c>
    </row>
    <row r="39" spans="2:8" x14ac:dyDescent="0.25">
      <c r="B39" s="2" t="s">
        <v>2823</v>
      </c>
      <c r="C39" s="4" t="s">
        <v>142</v>
      </c>
      <c r="D39" s="2" t="s">
        <v>416</v>
      </c>
      <c r="E39" s="2" t="s">
        <v>468</v>
      </c>
      <c r="F39" s="24">
        <v>17112968</v>
      </c>
      <c r="G39" s="24">
        <v>12543.81</v>
      </c>
      <c r="H39" s="24">
        <v>1.8</v>
      </c>
    </row>
    <row r="40" spans="2:8" x14ac:dyDescent="0.25">
      <c r="B40" s="2" t="s">
        <v>2824</v>
      </c>
      <c r="C40" s="4" t="s">
        <v>142</v>
      </c>
      <c r="D40" s="2" t="s">
        <v>469</v>
      </c>
      <c r="E40" s="2" t="s">
        <v>470</v>
      </c>
      <c r="F40" s="24">
        <v>514413</v>
      </c>
      <c r="G40" s="24">
        <v>12473.74</v>
      </c>
      <c r="H40" s="24">
        <v>1.79</v>
      </c>
    </row>
    <row r="41" spans="2:8" x14ac:dyDescent="0.25">
      <c r="B41" s="2" t="s">
        <v>2825</v>
      </c>
      <c r="C41" s="4" t="s">
        <v>142</v>
      </c>
      <c r="D41" s="2" t="s">
        <v>428</v>
      </c>
      <c r="E41" s="2" t="s">
        <v>471</v>
      </c>
      <c r="F41" s="24">
        <v>1257997</v>
      </c>
      <c r="G41" s="24">
        <v>12466.12</v>
      </c>
      <c r="H41" s="24">
        <v>1.79</v>
      </c>
    </row>
    <row r="42" spans="2:8" x14ac:dyDescent="0.25">
      <c r="B42" s="2" t="s">
        <v>2826</v>
      </c>
      <c r="C42" s="4" t="s">
        <v>142</v>
      </c>
      <c r="D42" s="2" t="s">
        <v>387</v>
      </c>
      <c r="E42" s="2" t="s">
        <v>472</v>
      </c>
      <c r="F42" s="24">
        <v>3347532</v>
      </c>
      <c r="G42" s="24">
        <v>12253.64</v>
      </c>
      <c r="H42" s="24">
        <v>1.76</v>
      </c>
    </row>
    <row r="43" spans="2:8" x14ac:dyDescent="0.25">
      <c r="B43" s="2" t="s">
        <v>473</v>
      </c>
      <c r="C43" s="4" t="s">
        <v>142</v>
      </c>
      <c r="D43" s="2" t="s">
        <v>428</v>
      </c>
      <c r="E43" s="2" t="s">
        <v>474</v>
      </c>
      <c r="F43" s="24">
        <v>5953157</v>
      </c>
      <c r="G43" s="24">
        <v>11611.63</v>
      </c>
      <c r="H43" s="24">
        <v>1.67</v>
      </c>
    </row>
    <row r="44" spans="2:8" x14ac:dyDescent="0.25">
      <c r="B44" s="2" t="s">
        <v>2827</v>
      </c>
      <c r="C44" s="4" t="s">
        <v>142</v>
      </c>
      <c r="D44" s="2" t="s">
        <v>382</v>
      </c>
      <c r="E44" s="2" t="s">
        <v>475</v>
      </c>
      <c r="F44" s="24">
        <v>800000</v>
      </c>
      <c r="G44" s="24">
        <v>11378.4</v>
      </c>
      <c r="H44" s="24">
        <v>1.64</v>
      </c>
    </row>
    <row r="45" spans="2:8" x14ac:dyDescent="0.25">
      <c r="B45" s="2" t="s">
        <v>2828</v>
      </c>
      <c r="C45" s="4" t="s">
        <v>142</v>
      </c>
      <c r="D45" s="2" t="s">
        <v>396</v>
      </c>
      <c r="E45" s="2" t="s">
        <v>476</v>
      </c>
      <c r="F45" s="24">
        <v>1428701</v>
      </c>
      <c r="G45" s="24">
        <v>10244.5</v>
      </c>
      <c r="H45" s="24">
        <v>1.47</v>
      </c>
    </row>
    <row r="46" spans="2:8" x14ac:dyDescent="0.25">
      <c r="B46" s="2" t="s">
        <v>2829</v>
      </c>
      <c r="C46" s="4" t="s">
        <v>142</v>
      </c>
      <c r="D46" s="2" t="s">
        <v>372</v>
      </c>
      <c r="E46" s="2" t="s">
        <v>477</v>
      </c>
      <c r="F46" s="24">
        <v>3300000</v>
      </c>
      <c r="G46" s="24">
        <v>10018.799999999999</v>
      </c>
      <c r="H46" s="24">
        <v>1.44</v>
      </c>
    </row>
    <row r="47" spans="2:8" x14ac:dyDescent="0.25">
      <c r="B47" s="2" t="s">
        <v>2830</v>
      </c>
      <c r="C47" s="4" t="s">
        <v>142</v>
      </c>
      <c r="D47" s="2" t="s">
        <v>382</v>
      </c>
      <c r="E47" s="2" t="s">
        <v>478</v>
      </c>
      <c r="F47" s="24">
        <v>900700</v>
      </c>
      <c r="G47" s="24">
        <v>9486.6200000000008</v>
      </c>
      <c r="H47" s="24">
        <v>1.36</v>
      </c>
    </row>
    <row r="48" spans="2:8" x14ac:dyDescent="0.25">
      <c r="B48" s="2" t="s">
        <v>479</v>
      </c>
      <c r="C48" s="4" t="s">
        <v>142</v>
      </c>
      <c r="D48" s="2" t="s">
        <v>382</v>
      </c>
      <c r="E48" s="2" t="s">
        <v>480</v>
      </c>
      <c r="F48" s="24">
        <v>559565</v>
      </c>
      <c r="G48" s="24">
        <v>9255.48</v>
      </c>
      <c r="H48" s="24">
        <v>1.33</v>
      </c>
    </row>
    <row r="49" spans="2:8" x14ac:dyDescent="0.25">
      <c r="B49" s="2" t="s">
        <v>2831</v>
      </c>
      <c r="C49" s="4" t="s">
        <v>142</v>
      </c>
      <c r="D49" s="2" t="s">
        <v>372</v>
      </c>
      <c r="E49" s="2" t="s">
        <v>481</v>
      </c>
      <c r="F49" s="24">
        <v>900000</v>
      </c>
      <c r="G49" s="24">
        <v>9163.35</v>
      </c>
      <c r="H49" s="24">
        <v>1.32</v>
      </c>
    </row>
    <row r="50" spans="2:8" x14ac:dyDescent="0.25">
      <c r="B50" s="2" t="s">
        <v>2832</v>
      </c>
      <c r="C50" s="4" t="s">
        <v>142</v>
      </c>
      <c r="D50" s="2" t="s">
        <v>382</v>
      </c>
      <c r="E50" s="2" t="s">
        <v>482</v>
      </c>
      <c r="F50" s="24">
        <v>788143</v>
      </c>
      <c r="G50" s="24">
        <v>9073.5</v>
      </c>
      <c r="H50" s="24">
        <v>1.31</v>
      </c>
    </row>
    <row r="51" spans="2:8" x14ac:dyDescent="0.25">
      <c r="B51" s="2" t="s">
        <v>2833</v>
      </c>
      <c r="C51" s="4" t="s">
        <v>142</v>
      </c>
      <c r="D51" s="2" t="s">
        <v>483</v>
      </c>
      <c r="E51" s="2" t="s">
        <v>484</v>
      </c>
      <c r="F51" s="24">
        <v>2804857</v>
      </c>
      <c r="G51" s="24">
        <v>7466.53</v>
      </c>
      <c r="H51" s="24">
        <v>1.07</v>
      </c>
    </row>
    <row r="52" spans="2:8" x14ac:dyDescent="0.25">
      <c r="B52" s="2" t="s">
        <v>2834</v>
      </c>
      <c r="C52" s="4" t="s">
        <v>142</v>
      </c>
      <c r="D52" s="2" t="s">
        <v>382</v>
      </c>
      <c r="E52" s="2" t="s">
        <v>485</v>
      </c>
      <c r="F52" s="24">
        <v>1043126</v>
      </c>
      <c r="G52" s="24">
        <v>7055.18</v>
      </c>
      <c r="H52" s="24">
        <v>1.01</v>
      </c>
    </row>
    <row r="53" spans="2:8" x14ac:dyDescent="0.25">
      <c r="B53" s="2" t="s">
        <v>2835</v>
      </c>
      <c r="C53" s="4" t="s">
        <v>142</v>
      </c>
      <c r="D53" s="2" t="s">
        <v>359</v>
      </c>
      <c r="E53" s="2" t="s">
        <v>486</v>
      </c>
      <c r="F53" s="24">
        <v>287484</v>
      </c>
      <c r="G53" s="24">
        <v>7042.93</v>
      </c>
      <c r="H53" s="24">
        <v>1.01</v>
      </c>
    </row>
    <row r="54" spans="2:8" x14ac:dyDescent="0.25">
      <c r="B54" s="2" t="s">
        <v>2836</v>
      </c>
      <c r="C54" s="4" t="s">
        <v>142</v>
      </c>
      <c r="D54" s="2" t="s">
        <v>366</v>
      </c>
      <c r="E54" s="2" t="s">
        <v>487</v>
      </c>
      <c r="F54" s="24">
        <v>2274609</v>
      </c>
      <c r="G54" s="24">
        <v>7038.78</v>
      </c>
      <c r="H54" s="24">
        <v>1.01</v>
      </c>
    </row>
    <row r="55" spans="2:8" x14ac:dyDescent="0.25">
      <c r="B55" s="2" t="s">
        <v>2837</v>
      </c>
      <c r="C55" s="4" t="s">
        <v>142</v>
      </c>
      <c r="D55" s="2" t="s">
        <v>416</v>
      </c>
      <c r="E55" s="2" t="s">
        <v>488</v>
      </c>
      <c r="F55" s="24">
        <v>782332</v>
      </c>
      <c r="G55" s="24">
        <v>6863.4</v>
      </c>
      <c r="H55" s="24">
        <v>0.99</v>
      </c>
    </row>
    <row r="56" spans="2:8" x14ac:dyDescent="0.25">
      <c r="B56" s="2" t="s">
        <v>489</v>
      </c>
      <c r="C56" s="4" t="s">
        <v>142</v>
      </c>
      <c r="D56" s="2" t="s">
        <v>382</v>
      </c>
      <c r="E56" s="2" t="s">
        <v>490</v>
      </c>
      <c r="F56" s="24">
        <v>2068550</v>
      </c>
      <c r="G56" s="24">
        <v>6149.8</v>
      </c>
      <c r="H56" s="24">
        <v>0.88</v>
      </c>
    </row>
    <row r="57" spans="2:8" x14ac:dyDescent="0.25">
      <c r="B57" s="2" t="s">
        <v>2838</v>
      </c>
      <c r="C57" s="4" t="s">
        <v>142</v>
      </c>
      <c r="D57" s="2" t="s">
        <v>398</v>
      </c>
      <c r="E57" s="2" t="s">
        <v>491</v>
      </c>
      <c r="F57" s="24">
        <v>1772916</v>
      </c>
      <c r="G57" s="24">
        <v>6116.56</v>
      </c>
      <c r="H57" s="24">
        <v>0.88</v>
      </c>
    </row>
    <row r="58" spans="2:8" x14ac:dyDescent="0.25">
      <c r="B58" s="2" t="s">
        <v>2839</v>
      </c>
      <c r="C58" s="4" t="s">
        <v>142</v>
      </c>
      <c r="D58" s="2" t="s">
        <v>492</v>
      </c>
      <c r="E58" s="2" t="s">
        <v>493</v>
      </c>
      <c r="F58" s="24">
        <v>855478</v>
      </c>
      <c r="G58" s="24">
        <v>5260.33</v>
      </c>
      <c r="H58" s="24">
        <v>0.76</v>
      </c>
    </row>
    <row r="59" spans="2:8" x14ac:dyDescent="0.25">
      <c r="B59" s="2" t="s">
        <v>494</v>
      </c>
      <c r="C59" s="4" t="s">
        <v>142</v>
      </c>
      <c r="D59" s="2" t="s">
        <v>359</v>
      </c>
      <c r="E59" s="2" t="s">
        <v>495</v>
      </c>
      <c r="F59" s="24">
        <v>1108963</v>
      </c>
      <c r="G59" s="24">
        <v>5225.43</v>
      </c>
      <c r="H59" s="24">
        <v>0.75</v>
      </c>
    </row>
    <row r="60" spans="2:8" x14ac:dyDescent="0.25">
      <c r="B60" s="2" t="s">
        <v>2840</v>
      </c>
      <c r="C60" s="4" t="s">
        <v>142</v>
      </c>
      <c r="D60" s="2" t="s">
        <v>496</v>
      </c>
      <c r="E60" s="2" t="s">
        <v>497</v>
      </c>
      <c r="F60" s="24">
        <v>2281581</v>
      </c>
      <c r="G60" s="24">
        <v>5157.51</v>
      </c>
      <c r="H60" s="24">
        <v>0.74</v>
      </c>
    </row>
    <row r="61" spans="2:8" x14ac:dyDescent="0.25">
      <c r="B61" s="2" t="s">
        <v>2841</v>
      </c>
      <c r="C61" s="4" t="s">
        <v>142</v>
      </c>
      <c r="D61" s="2" t="s">
        <v>376</v>
      </c>
      <c r="E61" s="2" t="s">
        <v>498</v>
      </c>
      <c r="F61" s="24">
        <v>1844399</v>
      </c>
      <c r="G61" s="24">
        <v>4991.87</v>
      </c>
      <c r="H61" s="24">
        <v>0.72</v>
      </c>
    </row>
    <row r="62" spans="2:8" x14ac:dyDescent="0.25">
      <c r="B62" s="2" t="s">
        <v>2842</v>
      </c>
      <c r="C62" s="4" t="s">
        <v>142</v>
      </c>
      <c r="D62" s="2" t="s">
        <v>463</v>
      </c>
      <c r="E62" s="2" t="s">
        <v>499</v>
      </c>
      <c r="F62" s="24">
        <v>412753</v>
      </c>
      <c r="G62" s="24">
        <v>4448.03</v>
      </c>
      <c r="H62" s="24">
        <v>0.64</v>
      </c>
    </row>
    <row r="63" spans="2:8" x14ac:dyDescent="0.25">
      <c r="B63" s="2" t="s">
        <v>2843</v>
      </c>
      <c r="C63" s="4" t="s">
        <v>142</v>
      </c>
      <c r="D63" s="2" t="s">
        <v>366</v>
      </c>
      <c r="E63" s="2" t="s">
        <v>500</v>
      </c>
      <c r="F63" s="24">
        <v>143392</v>
      </c>
      <c r="G63" s="24">
        <v>2714.7</v>
      </c>
      <c r="H63" s="24">
        <v>0.39</v>
      </c>
    </row>
    <row r="64" spans="2:8" x14ac:dyDescent="0.25">
      <c r="B64" s="2" t="s">
        <v>2768</v>
      </c>
      <c r="C64" s="4" t="s">
        <v>142</v>
      </c>
      <c r="D64" s="2" t="s">
        <v>416</v>
      </c>
      <c r="E64" s="2" t="s">
        <v>501</v>
      </c>
      <c r="F64" s="24">
        <v>3095712</v>
      </c>
      <c r="G64" s="24">
        <v>1473.56</v>
      </c>
      <c r="H64" s="24">
        <v>0.21</v>
      </c>
    </row>
    <row r="65" spans="2:8" x14ac:dyDescent="0.25">
      <c r="B65" s="2" t="s">
        <v>2844</v>
      </c>
      <c r="C65" s="4" t="s">
        <v>142</v>
      </c>
      <c r="D65" s="2" t="s">
        <v>382</v>
      </c>
      <c r="E65" s="2" t="s">
        <v>502</v>
      </c>
      <c r="F65" s="24">
        <v>326369</v>
      </c>
      <c r="G65" s="24">
        <v>1230.57</v>
      </c>
      <c r="H65" s="24">
        <v>0.18</v>
      </c>
    </row>
    <row r="66" spans="2:8" x14ac:dyDescent="0.25">
      <c r="B66" s="7" t="s">
        <v>431</v>
      </c>
    </row>
    <row r="67" spans="2:8" x14ac:dyDescent="0.25">
      <c r="B67" s="2" t="s">
        <v>503</v>
      </c>
      <c r="C67" s="4" t="s">
        <v>142</v>
      </c>
      <c r="D67" s="2" t="s">
        <v>423</v>
      </c>
      <c r="E67" s="2" t="s">
        <v>504</v>
      </c>
      <c r="F67" s="24">
        <v>1043500</v>
      </c>
      <c r="G67" s="24">
        <v>1022.11</v>
      </c>
      <c r="H67" s="24">
        <v>0.15</v>
      </c>
    </row>
    <row r="68" spans="2:8" x14ac:dyDescent="0.25">
      <c r="B68" s="7" t="s">
        <v>145</v>
      </c>
      <c r="C68" s="8"/>
      <c r="D68" s="7"/>
      <c r="E68" s="7"/>
      <c r="F68" s="31"/>
      <c r="G68" s="31">
        <f>SUM(G12:G67)</f>
        <v>660123.39000000036</v>
      </c>
      <c r="H68" s="31">
        <f>SUM(H12:H67)</f>
        <v>94.950000000000017</v>
      </c>
    </row>
    <row r="69" spans="2:8" x14ac:dyDescent="0.25">
      <c r="B69" s="7" t="s">
        <v>146</v>
      </c>
      <c r="C69" s="8"/>
      <c r="D69" s="7"/>
      <c r="E69" s="7"/>
      <c r="F69" s="31"/>
      <c r="G69" s="31">
        <v>23913.15</v>
      </c>
      <c r="H69" s="31">
        <v>3.44</v>
      </c>
    </row>
    <row r="70" spans="2:8" x14ac:dyDescent="0.25">
      <c r="B70" s="7" t="s">
        <v>147</v>
      </c>
      <c r="C70" s="8"/>
      <c r="D70" s="7"/>
      <c r="E70" s="7"/>
      <c r="F70" s="31"/>
      <c r="G70" s="31">
        <v>684036.54</v>
      </c>
      <c r="H70" s="31">
        <v>98.39</v>
      </c>
    </row>
    <row r="71" spans="2:8" x14ac:dyDescent="0.25">
      <c r="B71" s="7" t="s">
        <v>326</v>
      </c>
      <c r="C71" s="8"/>
      <c r="D71" s="7"/>
      <c r="E71" s="7"/>
      <c r="F71" s="31"/>
      <c r="G71" s="31">
        <v>11122.626154309975</v>
      </c>
      <c r="H71" s="31">
        <v>1.6099999999999994</v>
      </c>
    </row>
    <row r="72" spans="2:8" x14ac:dyDescent="0.25">
      <c r="B72" s="7" t="s">
        <v>155</v>
      </c>
      <c r="C72" s="8"/>
      <c r="D72" s="7"/>
      <c r="E72" s="7"/>
      <c r="F72" s="31"/>
      <c r="G72" s="31">
        <v>695159.16615430999</v>
      </c>
      <c r="H72" s="31">
        <v>100</v>
      </c>
    </row>
    <row r="73" spans="2:8" x14ac:dyDescent="0.25">
      <c r="B73" s="2" t="s">
        <v>156</v>
      </c>
    </row>
    <row r="74" spans="2:8" x14ac:dyDescent="0.25">
      <c r="B74" s="7" t="s">
        <v>157</v>
      </c>
    </row>
    <row r="75" spans="2:8" x14ac:dyDescent="0.25">
      <c r="B75" s="7" t="s">
        <v>158</v>
      </c>
      <c r="C75" s="4" t="s">
        <v>159</v>
      </c>
    </row>
    <row r="76" spans="2:8" x14ac:dyDescent="0.25">
      <c r="B76" s="7" t="s">
        <v>162</v>
      </c>
      <c r="C76" s="4" t="s">
        <v>161</v>
      </c>
    </row>
    <row r="77" spans="2:8" x14ac:dyDescent="0.25">
      <c r="B77" s="7" t="s">
        <v>163</v>
      </c>
      <c r="C77" s="4" t="s">
        <v>161</v>
      </c>
    </row>
    <row r="78" spans="2:8" x14ac:dyDescent="0.25">
      <c r="B78" s="7" t="s">
        <v>164</v>
      </c>
      <c r="C78" s="4" t="s">
        <v>165</v>
      </c>
    </row>
    <row r="79" spans="2:8" x14ac:dyDescent="0.25">
      <c r="B79" s="7" t="s">
        <v>505</v>
      </c>
      <c r="C79" s="8"/>
    </row>
    <row r="80" spans="2:8" x14ac:dyDescent="0.25">
      <c r="B80" s="7" t="s">
        <v>506</v>
      </c>
      <c r="C80" s="8"/>
    </row>
    <row r="81" spans="2:3" x14ac:dyDescent="0.25">
      <c r="B81" s="7" t="s">
        <v>507</v>
      </c>
      <c r="C81" s="8"/>
    </row>
    <row r="82" spans="2:3" x14ac:dyDescent="0.25">
      <c r="B82" s="7" t="s">
        <v>508</v>
      </c>
      <c r="C82" s="8"/>
    </row>
    <row r="83" spans="2:3" x14ac:dyDescent="0.25">
      <c r="B83" s="7" t="s">
        <v>509</v>
      </c>
      <c r="C83" s="8"/>
    </row>
    <row r="84" spans="2:3" x14ac:dyDescent="0.25">
      <c r="B84" s="7" t="s">
        <v>510</v>
      </c>
      <c r="C84" s="8"/>
    </row>
    <row r="85" spans="2:3" x14ac:dyDescent="0.25">
      <c r="B85" s="7" t="s">
        <v>511</v>
      </c>
      <c r="C85" s="8"/>
    </row>
    <row r="86" spans="2:3" x14ac:dyDescent="0.25">
      <c r="B86" s="7" t="s">
        <v>512</v>
      </c>
      <c r="C86" s="8"/>
    </row>
    <row r="87" spans="2:3" x14ac:dyDescent="0.25">
      <c r="B87" s="7" t="s">
        <v>1122</v>
      </c>
      <c r="C87" s="8"/>
    </row>
    <row r="88" spans="2:3" x14ac:dyDescent="0.25">
      <c r="B88" s="2" t="s">
        <v>170</v>
      </c>
    </row>
    <row r="89" spans="2:3" x14ac:dyDescent="0.25">
      <c r="B89" s="2" t="s">
        <v>328</v>
      </c>
    </row>
    <row r="92" spans="2:3" x14ac:dyDescent="0.25">
      <c r="B92" s="17" t="s">
        <v>3741</v>
      </c>
      <c r="C92" s="18"/>
    </row>
    <row r="93" spans="2:3" ht="30" x14ac:dyDescent="0.25">
      <c r="B93" s="17" t="s">
        <v>329</v>
      </c>
      <c r="C93" s="19" t="s">
        <v>330</v>
      </c>
    </row>
    <row r="94" spans="2:3" x14ac:dyDescent="0.25">
      <c r="B94" s="139" t="s">
        <v>331</v>
      </c>
      <c r="C94" s="149" t="s">
        <v>2621</v>
      </c>
    </row>
    <row r="95" spans="2:3" x14ac:dyDescent="0.25">
      <c r="B95" s="139" t="s">
        <v>332</v>
      </c>
      <c r="C95" s="149" t="s">
        <v>2621</v>
      </c>
    </row>
    <row r="96" spans="2:3" x14ac:dyDescent="0.25">
      <c r="B96" s="139" t="s">
        <v>333</v>
      </c>
      <c r="C96" s="149" t="s">
        <v>2621</v>
      </c>
    </row>
    <row r="97" spans="2:7" x14ac:dyDescent="0.25">
      <c r="B97" s="139" t="s">
        <v>334</v>
      </c>
      <c r="C97" s="149" t="s">
        <v>2621</v>
      </c>
    </row>
    <row r="98" spans="2:7" x14ac:dyDescent="0.25">
      <c r="B98" s="139" t="s">
        <v>335</v>
      </c>
      <c r="C98" s="149" t="s">
        <v>2621</v>
      </c>
    </row>
    <row r="99" spans="2:7" x14ac:dyDescent="0.25">
      <c r="B99" s="139" t="s">
        <v>336</v>
      </c>
      <c r="C99" s="149" t="s">
        <v>2621</v>
      </c>
    </row>
    <row r="100" spans="2:7" x14ac:dyDescent="0.25">
      <c r="B100" s="17" t="s">
        <v>337</v>
      </c>
      <c r="C100" s="149" t="s">
        <v>2621</v>
      </c>
    </row>
    <row r="102" spans="2:7" x14ac:dyDescent="0.25">
      <c r="B102" s="139" t="s">
        <v>179</v>
      </c>
      <c r="C102" s="9"/>
      <c r="D102" s="139"/>
    </row>
    <row r="103" spans="2:7" ht="30" x14ac:dyDescent="0.25">
      <c r="B103" s="11" t="s">
        <v>180</v>
      </c>
      <c r="C103" s="10" t="s">
        <v>181</v>
      </c>
      <c r="D103" s="11" t="s">
        <v>182</v>
      </c>
    </row>
    <row r="104" spans="2:7" x14ac:dyDescent="0.25">
      <c r="B104" s="139" t="s">
        <v>161</v>
      </c>
      <c r="C104" s="9" t="s">
        <v>161</v>
      </c>
      <c r="D104" s="139" t="s">
        <v>161</v>
      </c>
    </row>
    <row r="106" spans="2:7" x14ac:dyDescent="0.25">
      <c r="B106" s="17" t="s">
        <v>183</v>
      </c>
      <c r="C106" s="40">
        <v>45412</v>
      </c>
      <c r="D106" s="139"/>
      <c r="E106" s="33"/>
      <c r="F106" s="39"/>
    </row>
    <row r="107" spans="2:7" x14ac:dyDescent="0.25">
      <c r="B107" s="17" t="s">
        <v>184</v>
      </c>
      <c r="C107" s="18" t="s">
        <v>185</v>
      </c>
      <c r="D107" s="17" t="s">
        <v>186</v>
      </c>
      <c r="E107" s="34" t="s">
        <v>187</v>
      </c>
      <c r="F107" s="32" t="s">
        <v>188</v>
      </c>
      <c r="G107" s="31"/>
    </row>
    <row r="108" spans="2:7" x14ac:dyDescent="0.25">
      <c r="B108" s="37" t="s">
        <v>161</v>
      </c>
      <c r="C108" s="38" t="s">
        <v>161</v>
      </c>
      <c r="D108" s="37" t="s">
        <v>161</v>
      </c>
      <c r="E108" s="36" t="s">
        <v>161</v>
      </c>
      <c r="F108" s="35" t="s">
        <v>161</v>
      </c>
    </row>
    <row r="111" spans="2:7" x14ac:dyDescent="0.25">
      <c r="B111" s="7" t="s">
        <v>189</v>
      </c>
    </row>
    <row r="112" spans="2:7" x14ac:dyDescent="0.25">
      <c r="B112" s="7"/>
    </row>
    <row r="113" spans="2:6" x14ac:dyDescent="0.25">
      <c r="B113" s="7" t="s">
        <v>190</v>
      </c>
    </row>
    <row r="114" spans="2:6" x14ac:dyDescent="0.25">
      <c r="B114" s="17" t="s">
        <v>191</v>
      </c>
      <c r="C114" s="18" t="s">
        <v>192</v>
      </c>
      <c r="D114" s="7"/>
    </row>
    <row r="115" spans="2:6" x14ac:dyDescent="0.25">
      <c r="B115" s="139" t="s">
        <v>161</v>
      </c>
      <c r="C115" s="9" t="s">
        <v>161</v>
      </c>
    </row>
    <row r="117" spans="2:6" x14ac:dyDescent="0.25">
      <c r="B117" s="17" t="s">
        <v>193</v>
      </c>
      <c r="C117" s="18" t="s">
        <v>192</v>
      </c>
    </row>
    <row r="118" spans="2:6" x14ac:dyDescent="0.25">
      <c r="B118" s="139" t="s">
        <v>161</v>
      </c>
      <c r="C118" s="9" t="s">
        <v>161</v>
      </c>
    </row>
    <row r="120" spans="2:6" x14ac:dyDescent="0.25">
      <c r="B120" s="17" t="s">
        <v>161</v>
      </c>
      <c r="C120" s="18" t="s">
        <v>161</v>
      </c>
    </row>
    <row r="121" spans="2:6" x14ac:dyDescent="0.25">
      <c r="B121" s="139" t="s">
        <v>161</v>
      </c>
      <c r="C121" s="9" t="s">
        <v>161</v>
      </c>
    </row>
    <row r="123" spans="2:6" x14ac:dyDescent="0.25">
      <c r="B123" s="34" t="s">
        <v>194</v>
      </c>
      <c r="C123" s="18" t="s">
        <v>195</v>
      </c>
    </row>
    <row r="124" spans="2:6" x14ac:dyDescent="0.25">
      <c r="B124" s="33" t="s">
        <v>161</v>
      </c>
      <c r="C124" s="9" t="s">
        <v>161</v>
      </c>
    </row>
    <row r="126" spans="2:6" x14ac:dyDescent="0.25">
      <c r="B126" s="17" t="s">
        <v>196</v>
      </c>
      <c r="C126" s="18" t="s">
        <v>161</v>
      </c>
    </row>
    <row r="128" spans="2:6" x14ac:dyDescent="0.25">
      <c r="B128" s="17" t="s">
        <v>197</v>
      </c>
      <c r="C128" s="40">
        <v>45412</v>
      </c>
      <c r="D128" s="139"/>
      <c r="E128" s="33"/>
      <c r="F128" s="39"/>
    </row>
    <row r="129" spans="2:7" x14ac:dyDescent="0.25">
      <c r="B129" s="17" t="s">
        <v>184</v>
      </c>
      <c r="C129" s="18" t="s">
        <v>185</v>
      </c>
      <c r="D129" s="17" t="s">
        <v>186</v>
      </c>
      <c r="E129" s="34" t="s">
        <v>187</v>
      </c>
      <c r="F129" s="32" t="s">
        <v>188</v>
      </c>
      <c r="G129" s="31"/>
    </row>
    <row r="130" spans="2:7" x14ac:dyDescent="0.25">
      <c r="B130" s="37" t="s">
        <v>161</v>
      </c>
      <c r="C130" s="38" t="s">
        <v>161</v>
      </c>
      <c r="D130" s="37" t="s">
        <v>161</v>
      </c>
      <c r="E130" s="36" t="s">
        <v>161</v>
      </c>
      <c r="F130" s="35" t="s">
        <v>161</v>
      </c>
    </row>
    <row r="131" spans="2:7" x14ac:dyDescent="0.25">
      <c r="B131" s="7" t="s">
        <v>189</v>
      </c>
    </row>
    <row r="132" spans="2:7" x14ac:dyDescent="0.25">
      <c r="B132" s="7"/>
    </row>
    <row r="133" spans="2:7" x14ac:dyDescent="0.25">
      <c r="B133" s="7" t="s">
        <v>190</v>
      </c>
    </row>
    <row r="134" spans="2:7" x14ac:dyDescent="0.25">
      <c r="B134" s="17" t="s">
        <v>191</v>
      </c>
      <c r="C134" s="18" t="s">
        <v>192</v>
      </c>
      <c r="D134" s="7"/>
    </row>
    <row r="135" spans="2:7" x14ac:dyDescent="0.25">
      <c r="B135" s="139" t="s">
        <v>161</v>
      </c>
      <c r="C135" s="9" t="s">
        <v>161</v>
      </c>
    </row>
    <row r="137" spans="2:7" x14ac:dyDescent="0.25">
      <c r="B137" s="17" t="s">
        <v>193</v>
      </c>
      <c r="C137" s="18" t="s">
        <v>192</v>
      </c>
    </row>
    <row r="138" spans="2:7" x14ac:dyDescent="0.25">
      <c r="B138" s="139" t="s">
        <v>161</v>
      </c>
      <c r="C138" s="9" t="s">
        <v>161</v>
      </c>
    </row>
    <row r="140" spans="2:7" x14ac:dyDescent="0.25">
      <c r="B140" s="17" t="s">
        <v>161</v>
      </c>
      <c r="C140" s="18" t="s">
        <v>161</v>
      </c>
    </row>
    <row r="141" spans="2:7" x14ac:dyDescent="0.25">
      <c r="B141" s="139" t="s">
        <v>161</v>
      </c>
      <c r="C141" s="9" t="s">
        <v>161</v>
      </c>
    </row>
    <row r="143" spans="2:7" x14ac:dyDescent="0.25">
      <c r="B143" s="34" t="s">
        <v>194</v>
      </c>
      <c r="C143" s="18" t="s">
        <v>195</v>
      </c>
    </row>
    <row r="144" spans="2:7" x14ac:dyDescent="0.25">
      <c r="B144" s="33" t="s">
        <v>161</v>
      </c>
      <c r="C144" s="9" t="s">
        <v>161</v>
      </c>
    </row>
    <row r="146" spans="2:80" x14ac:dyDescent="0.25">
      <c r="B146" s="17" t="s">
        <v>196</v>
      </c>
      <c r="C146" s="18" t="s">
        <v>161</v>
      </c>
    </row>
    <row r="149" spans="2:80" x14ac:dyDescent="0.25">
      <c r="B149" s="7" t="s">
        <v>198</v>
      </c>
    </row>
    <row r="151" spans="2:80" x14ac:dyDescent="0.25">
      <c r="B151" s="17" t="s">
        <v>184</v>
      </c>
      <c r="C151" s="18" t="s">
        <v>199</v>
      </c>
      <c r="D151" s="17" t="s">
        <v>200</v>
      </c>
      <c r="E151" s="17" t="s">
        <v>201</v>
      </c>
      <c r="F151" s="31"/>
    </row>
    <row r="152" spans="2:80" x14ac:dyDescent="0.25">
      <c r="B152" s="139" t="s">
        <v>161</v>
      </c>
      <c r="C152" s="9" t="s">
        <v>161</v>
      </c>
      <c r="D152" s="139" t="s">
        <v>161</v>
      </c>
      <c r="E152" s="139" t="s">
        <v>161</v>
      </c>
    </row>
    <row r="155" spans="2:80" x14ac:dyDescent="0.25">
      <c r="B155" s="7" t="s">
        <v>202</v>
      </c>
      <c r="C155" s="8" t="s">
        <v>161</v>
      </c>
      <c r="D155" s="7"/>
      <c r="E155" s="7"/>
      <c r="F155" s="31"/>
      <c r="G155" s="31"/>
      <c r="H155" s="31"/>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203</v>
      </c>
    </row>
    <row r="159" spans="2:80" x14ac:dyDescent="0.25">
      <c r="B159" s="17" t="s">
        <v>204</v>
      </c>
      <c r="C159" s="18" t="s">
        <v>192</v>
      </c>
      <c r="D159" s="7"/>
    </row>
    <row r="160" spans="2:80" x14ac:dyDescent="0.25">
      <c r="B160" s="139" t="s">
        <v>161</v>
      </c>
      <c r="C160" s="9" t="s">
        <v>161</v>
      </c>
    </row>
    <row r="163" spans="2:80" x14ac:dyDescent="0.25">
      <c r="B163" s="17" t="s">
        <v>205</v>
      </c>
      <c r="C163" s="18" t="s">
        <v>206</v>
      </c>
      <c r="D163" s="7"/>
    </row>
    <row r="164" spans="2:80" x14ac:dyDescent="0.25">
      <c r="B164" s="139" t="s">
        <v>161</v>
      </c>
      <c r="C164" s="9" t="s">
        <v>161</v>
      </c>
    </row>
    <row r="167" spans="2:80" x14ac:dyDescent="0.25">
      <c r="B167" s="7" t="s">
        <v>207</v>
      </c>
    </row>
    <row r="170" spans="2:80" x14ac:dyDescent="0.25">
      <c r="B170" s="7" t="s">
        <v>208</v>
      </c>
    </row>
    <row r="172" spans="2:80" x14ac:dyDescent="0.25">
      <c r="B172" s="17" t="s">
        <v>184</v>
      </c>
      <c r="C172" s="18" t="s">
        <v>209</v>
      </c>
      <c r="D172" s="17" t="s">
        <v>199</v>
      </c>
      <c r="E172" s="17" t="s">
        <v>200</v>
      </c>
      <c r="F172" s="32" t="s">
        <v>201</v>
      </c>
      <c r="G172" s="31"/>
    </row>
    <row r="173" spans="2:80" x14ac:dyDescent="0.25">
      <c r="B173" s="139" t="s">
        <v>161</v>
      </c>
      <c r="C173" s="9" t="s">
        <v>161</v>
      </c>
      <c r="D173" s="139" t="s">
        <v>161</v>
      </c>
      <c r="E173" s="139" t="s">
        <v>161</v>
      </c>
      <c r="F173" s="30" t="s">
        <v>161</v>
      </c>
    </row>
    <row r="176" spans="2:80" x14ac:dyDescent="0.25">
      <c r="B176" s="7" t="s">
        <v>202</v>
      </c>
      <c r="C176" s="8" t="s">
        <v>161</v>
      </c>
      <c r="D176" s="7"/>
      <c r="E176" s="7"/>
      <c r="F176" s="31"/>
      <c r="G176" s="31"/>
      <c r="H176" s="31"/>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8" spans="2:7" x14ac:dyDescent="0.25">
      <c r="B178" s="7" t="s">
        <v>203</v>
      </c>
    </row>
    <row r="180" spans="2:7" x14ac:dyDescent="0.25">
      <c r="B180" s="17" t="s">
        <v>204</v>
      </c>
      <c r="C180" s="18" t="s">
        <v>192</v>
      </c>
      <c r="D180" s="7"/>
    </row>
    <row r="181" spans="2:7" x14ac:dyDescent="0.25">
      <c r="B181" s="139" t="s">
        <v>161</v>
      </c>
      <c r="C181" s="9" t="s">
        <v>161</v>
      </c>
    </row>
    <row r="184" spans="2:7" x14ac:dyDescent="0.25">
      <c r="B184" s="17" t="s">
        <v>205</v>
      </c>
      <c r="C184" s="18" t="s">
        <v>206</v>
      </c>
      <c r="D184" s="7"/>
    </row>
    <row r="185" spans="2:7" x14ac:dyDescent="0.25">
      <c r="B185" s="139" t="s">
        <v>161</v>
      </c>
      <c r="C185" s="9" t="s">
        <v>161</v>
      </c>
    </row>
    <row r="188" spans="2:7" x14ac:dyDescent="0.25">
      <c r="B188" s="7" t="s">
        <v>207</v>
      </c>
    </row>
    <row r="191" spans="2:7" x14ac:dyDescent="0.25">
      <c r="B191" s="7" t="s">
        <v>210</v>
      </c>
    </row>
    <row r="192" spans="2:7" x14ac:dyDescent="0.25">
      <c r="B192" s="17" t="s">
        <v>184</v>
      </c>
      <c r="C192" s="18" t="s">
        <v>211</v>
      </c>
      <c r="D192" s="17" t="s">
        <v>212</v>
      </c>
      <c r="E192" s="17" t="s">
        <v>213</v>
      </c>
      <c r="F192" s="32" t="s">
        <v>214</v>
      </c>
      <c r="G192" s="31"/>
    </row>
    <row r="193" spans="2:6" x14ac:dyDescent="0.25">
      <c r="B193" s="139" t="s">
        <v>161</v>
      </c>
      <c r="C193" s="9" t="s">
        <v>161</v>
      </c>
      <c r="D193" s="139" t="s">
        <v>161</v>
      </c>
      <c r="E193" s="139" t="s">
        <v>161</v>
      </c>
      <c r="F193" s="30" t="s">
        <v>161</v>
      </c>
    </row>
    <row r="194" spans="2:6" x14ac:dyDescent="0.25">
      <c r="B194" s="2" t="s">
        <v>215</v>
      </c>
    </row>
  </sheetData>
  <mergeCells count="3">
    <mergeCell ref="B1:E1"/>
    <mergeCell ref="C3:C7"/>
    <mergeCell ref="D3:D7"/>
  </mergeCells>
  <hyperlinks>
    <hyperlink ref="A1" location="Index!A1" display="Index" xr:uid="{40AE710E-DC01-4434-9BA3-DA9E0DD7D9E3}"/>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A039-1AB1-470D-BA08-897DD7890508}">
  <sheetPr codeName="Sheet57"/>
  <dimension ref="A1:CB167"/>
  <sheetViews>
    <sheetView workbookViewId="0">
      <selection activeCell="C67" sqref="C67:C73"/>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115</v>
      </c>
      <c r="C1" s="212"/>
      <c r="D1" s="212"/>
      <c r="E1" s="212"/>
    </row>
    <row r="3" spans="1:9" ht="15" customHeight="1" x14ac:dyDescent="0.25">
      <c r="B3" s="1" t="s">
        <v>513</v>
      </c>
      <c r="C3" s="213"/>
      <c r="D3" s="214"/>
    </row>
    <row r="4" spans="1:9" ht="15" customHeight="1" x14ac:dyDescent="0.25">
      <c r="B4" s="12" t="s">
        <v>514</v>
      </c>
      <c r="C4" s="213"/>
      <c r="D4" s="214"/>
    </row>
    <row r="5" spans="1:9" ht="15" customHeight="1" x14ac:dyDescent="0.25">
      <c r="B5" s="1"/>
      <c r="C5" s="213"/>
      <c r="D5" s="214"/>
    </row>
    <row r="6" spans="1:9" ht="15" customHeight="1" x14ac:dyDescent="0.25">
      <c r="B6" s="12" t="s">
        <v>130</v>
      </c>
      <c r="C6" s="213"/>
      <c r="D6" s="214"/>
    </row>
    <row r="7" spans="1:9" ht="15" customHeight="1" x14ac:dyDescent="0.25">
      <c r="B7" s="12" t="s">
        <v>442</v>
      </c>
      <c r="C7" s="213"/>
      <c r="D7" s="214"/>
    </row>
    <row r="8" spans="1:9" ht="30" customHeight="1" x14ac:dyDescent="0.25">
      <c r="B8" s="142" t="s">
        <v>515</v>
      </c>
      <c r="C8" s="213"/>
      <c r="D8" s="214"/>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294904</v>
      </c>
      <c r="G15" s="24">
        <v>4473.84</v>
      </c>
      <c r="H15" s="24">
        <v>13.52</v>
      </c>
    </row>
    <row r="16" spans="1:9" x14ac:dyDescent="0.25">
      <c r="B16" s="2" t="s">
        <v>2084</v>
      </c>
      <c r="C16" s="4" t="s">
        <v>142</v>
      </c>
      <c r="D16" s="2" t="s">
        <v>350</v>
      </c>
      <c r="E16" s="2" t="s">
        <v>351</v>
      </c>
      <c r="F16" s="24">
        <v>133969</v>
      </c>
      <c r="G16" s="24">
        <v>3926.83</v>
      </c>
      <c r="H16" s="24">
        <v>11.86</v>
      </c>
    </row>
    <row r="17" spans="2:8" x14ac:dyDescent="0.25">
      <c r="B17" s="2" t="s">
        <v>2079</v>
      </c>
      <c r="C17" s="4" t="s">
        <v>142</v>
      </c>
      <c r="D17" s="2" t="s">
        <v>347</v>
      </c>
      <c r="E17" s="2" t="s">
        <v>349</v>
      </c>
      <c r="F17" s="24">
        <v>272449</v>
      </c>
      <c r="G17" s="24">
        <v>3138.75</v>
      </c>
      <c r="H17" s="24">
        <v>9.48</v>
      </c>
    </row>
    <row r="18" spans="2:8" x14ac:dyDescent="0.25">
      <c r="B18" s="2" t="s">
        <v>2771</v>
      </c>
      <c r="C18" s="4" t="s">
        <v>142</v>
      </c>
      <c r="D18" s="2" t="s">
        <v>352</v>
      </c>
      <c r="E18" s="2" t="s">
        <v>353</v>
      </c>
      <c r="F18" s="24">
        <v>138572</v>
      </c>
      <c r="G18" s="24">
        <v>1969.25</v>
      </c>
      <c r="H18" s="24">
        <v>5.95</v>
      </c>
    </row>
    <row r="19" spans="2:8" x14ac:dyDescent="0.25">
      <c r="B19" s="2" t="s">
        <v>2773</v>
      </c>
      <c r="C19" s="4" t="s">
        <v>142</v>
      </c>
      <c r="D19" s="2" t="s">
        <v>361</v>
      </c>
      <c r="E19" s="2" t="s">
        <v>362</v>
      </c>
      <c r="F19" s="24">
        <v>45894</v>
      </c>
      <c r="G19" s="24">
        <v>1649.5</v>
      </c>
      <c r="H19" s="24">
        <v>4.9800000000000004</v>
      </c>
    </row>
    <row r="20" spans="2:8" x14ac:dyDescent="0.25">
      <c r="B20" s="2" t="s">
        <v>2083</v>
      </c>
      <c r="C20" s="4" t="s">
        <v>142</v>
      </c>
      <c r="D20" s="2" t="s">
        <v>356</v>
      </c>
      <c r="E20" s="2" t="s">
        <v>357</v>
      </c>
      <c r="F20" s="24">
        <v>363322</v>
      </c>
      <c r="G20" s="24">
        <v>1582.63</v>
      </c>
      <c r="H20" s="24">
        <v>4.78</v>
      </c>
    </row>
    <row r="21" spans="2:8" x14ac:dyDescent="0.25">
      <c r="B21" s="2" t="s">
        <v>2081</v>
      </c>
      <c r="C21" s="4" t="s">
        <v>142</v>
      </c>
      <c r="D21" s="2" t="s">
        <v>352</v>
      </c>
      <c r="E21" s="2" t="s">
        <v>355</v>
      </c>
      <c r="F21" s="24">
        <v>39773</v>
      </c>
      <c r="G21" s="24">
        <v>1520.36</v>
      </c>
      <c r="H21" s="24">
        <v>4.59</v>
      </c>
    </row>
    <row r="22" spans="2:8" x14ac:dyDescent="0.25">
      <c r="B22" s="2" t="s">
        <v>2845</v>
      </c>
      <c r="C22" s="4" t="s">
        <v>142</v>
      </c>
      <c r="D22" s="2" t="s">
        <v>412</v>
      </c>
      <c r="E22" s="2" t="s">
        <v>516</v>
      </c>
      <c r="F22" s="24">
        <v>98328</v>
      </c>
      <c r="G22" s="24">
        <v>1300.73</v>
      </c>
      <c r="H22" s="24">
        <v>3.93</v>
      </c>
    </row>
    <row r="23" spans="2:8" x14ac:dyDescent="0.25">
      <c r="B23" s="2" t="s">
        <v>2772</v>
      </c>
      <c r="C23" s="4" t="s">
        <v>142</v>
      </c>
      <c r="D23" s="2" t="s">
        <v>347</v>
      </c>
      <c r="E23" s="2" t="s">
        <v>358</v>
      </c>
      <c r="F23" s="24">
        <v>110168</v>
      </c>
      <c r="G23" s="24">
        <v>1284.72</v>
      </c>
      <c r="H23" s="24">
        <v>3.88</v>
      </c>
    </row>
    <row r="24" spans="2:8" x14ac:dyDescent="0.25">
      <c r="B24" s="2" t="s">
        <v>517</v>
      </c>
      <c r="C24" s="4" t="s">
        <v>142</v>
      </c>
      <c r="D24" s="2" t="s">
        <v>347</v>
      </c>
      <c r="E24" s="2" t="s">
        <v>518</v>
      </c>
      <c r="F24" s="24">
        <v>148971</v>
      </c>
      <c r="G24" s="24">
        <v>1230.05</v>
      </c>
      <c r="H24" s="24">
        <v>3.72</v>
      </c>
    </row>
    <row r="25" spans="2:8" x14ac:dyDescent="0.25">
      <c r="B25" s="2" t="s">
        <v>2774</v>
      </c>
      <c r="C25" s="4" t="s">
        <v>142</v>
      </c>
      <c r="D25" s="2" t="s">
        <v>347</v>
      </c>
      <c r="E25" s="2" t="s">
        <v>363</v>
      </c>
      <c r="F25" s="24">
        <v>55549</v>
      </c>
      <c r="G25" s="24">
        <v>901.98</v>
      </c>
      <c r="H25" s="24">
        <v>2.73</v>
      </c>
    </row>
    <row r="26" spans="2:8" x14ac:dyDescent="0.25">
      <c r="B26" s="2" t="s">
        <v>2846</v>
      </c>
      <c r="C26" s="4" t="s">
        <v>142</v>
      </c>
      <c r="D26" s="2" t="s">
        <v>519</v>
      </c>
      <c r="E26" s="2" t="s">
        <v>520</v>
      </c>
      <c r="F26" s="24">
        <v>37165</v>
      </c>
      <c r="G26" s="24">
        <v>801.39</v>
      </c>
      <c r="H26" s="24">
        <v>2.42</v>
      </c>
    </row>
    <row r="27" spans="2:8" x14ac:dyDescent="0.25">
      <c r="B27" s="2" t="s">
        <v>2785</v>
      </c>
      <c r="C27" s="4" t="s">
        <v>142</v>
      </c>
      <c r="D27" s="2" t="s">
        <v>356</v>
      </c>
      <c r="E27" s="2" t="s">
        <v>386</v>
      </c>
      <c r="F27" s="24">
        <v>34653</v>
      </c>
      <c r="G27" s="24">
        <v>773</v>
      </c>
      <c r="H27" s="24">
        <v>2.34</v>
      </c>
    </row>
    <row r="28" spans="2:8" x14ac:dyDescent="0.25">
      <c r="B28" s="2" t="s">
        <v>2847</v>
      </c>
      <c r="C28" s="4" t="s">
        <v>142</v>
      </c>
      <c r="D28" s="2" t="s">
        <v>384</v>
      </c>
      <c r="E28" s="2" t="s">
        <v>521</v>
      </c>
      <c r="F28" s="24">
        <v>10796</v>
      </c>
      <c r="G28" s="24">
        <v>748.28</v>
      </c>
      <c r="H28" s="24">
        <v>2.2599999999999998</v>
      </c>
    </row>
    <row r="29" spans="2:8" x14ac:dyDescent="0.25">
      <c r="B29" s="2" t="s">
        <v>2848</v>
      </c>
      <c r="C29" s="4" t="s">
        <v>142</v>
      </c>
      <c r="D29" s="2" t="s">
        <v>519</v>
      </c>
      <c r="E29" s="2" t="s">
        <v>522</v>
      </c>
      <c r="F29" s="24">
        <v>69636</v>
      </c>
      <c r="G29" s="24">
        <v>701.83</v>
      </c>
      <c r="H29" s="24">
        <v>2.12</v>
      </c>
    </row>
    <row r="30" spans="2:8" x14ac:dyDescent="0.25">
      <c r="B30" s="2" t="s">
        <v>2037</v>
      </c>
      <c r="C30" s="4" t="s">
        <v>142</v>
      </c>
      <c r="D30" s="2" t="s">
        <v>519</v>
      </c>
      <c r="E30" s="2" t="s">
        <v>523</v>
      </c>
      <c r="F30" s="24">
        <v>5369</v>
      </c>
      <c r="G30" s="24">
        <v>687.58</v>
      </c>
      <c r="H30" s="24">
        <v>2.08</v>
      </c>
    </row>
    <row r="31" spans="2:8" x14ac:dyDescent="0.25">
      <c r="B31" s="2" t="s">
        <v>2050</v>
      </c>
      <c r="C31" s="4" t="s">
        <v>142</v>
      </c>
      <c r="D31" s="2" t="s">
        <v>423</v>
      </c>
      <c r="E31" s="2" t="s">
        <v>524</v>
      </c>
      <c r="F31" s="24">
        <v>184392</v>
      </c>
      <c r="G31" s="24">
        <v>669.53</v>
      </c>
      <c r="H31" s="24">
        <v>2.02</v>
      </c>
    </row>
    <row r="32" spans="2:8" x14ac:dyDescent="0.25">
      <c r="B32" s="2" t="s">
        <v>2849</v>
      </c>
      <c r="C32" s="4" t="s">
        <v>142</v>
      </c>
      <c r="D32" s="2" t="s">
        <v>372</v>
      </c>
      <c r="E32" s="2" t="s">
        <v>525</v>
      </c>
      <c r="F32" s="24">
        <v>41900</v>
      </c>
      <c r="G32" s="24">
        <v>629.46</v>
      </c>
      <c r="H32" s="24">
        <v>1.9</v>
      </c>
    </row>
    <row r="33" spans="2:8" x14ac:dyDescent="0.25">
      <c r="B33" s="2" t="s">
        <v>2058</v>
      </c>
      <c r="C33" s="4" t="s">
        <v>142</v>
      </c>
      <c r="D33" s="2" t="s">
        <v>359</v>
      </c>
      <c r="E33" s="2" t="s">
        <v>360</v>
      </c>
      <c r="F33" s="24">
        <v>16192</v>
      </c>
      <c r="G33" s="24">
        <v>581.16</v>
      </c>
      <c r="H33" s="24">
        <v>1.76</v>
      </c>
    </row>
    <row r="34" spans="2:8" x14ac:dyDescent="0.25">
      <c r="B34" s="2" t="s">
        <v>2850</v>
      </c>
      <c r="C34" s="4" t="s">
        <v>142</v>
      </c>
      <c r="D34" s="2" t="s">
        <v>352</v>
      </c>
      <c r="E34" s="2" t="s">
        <v>526</v>
      </c>
      <c r="F34" s="24">
        <v>41070</v>
      </c>
      <c r="G34" s="24">
        <v>561.65</v>
      </c>
      <c r="H34" s="24">
        <v>1.7</v>
      </c>
    </row>
    <row r="35" spans="2:8" x14ac:dyDescent="0.25">
      <c r="B35" s="2" t="s">
        <v>2851</v>
      </c>
      <c r="C35" s="4" t="s">
        <v>142</v>
      </c>
      <c r="D35" s="2" t="s">
        <v>423</v>
      </c>
      <c r="E35" s="2" t="s">
        <v>527</v>
      </c>
      <c r="F35" s="24">
        <v>176838</v>
      </c>
      <c r="G35" s="24">
        <v>533.42999999999995</v>
      </c>
      <c r="H35" s="24">
        <v>1.61</v>
      </c>
    </row>
    <row r="36" spans="2:8" x14ac:dyDescent="0.25">
      <c r="B36" s="2" t="s">
        <v>2852</v>
      </c>
      <c r="C36" s="4" t="s">
        <v>142</v>
      </c>
      <c r="D36" s="2" t="s">
        <v>492</v>
      </c>
      <c r="E36" s="2" t="s">
        <v>528</v>
      </c>
      <c r="F36" s="24">
        <v>317149</v>
      </c>
      <c r="G36" s="24">
        <v>523.14</v>
      </c>
      <c r="H36" s="24">
        <v>1.58</v>
      </c>
    </row>
    <row r="37" spans="2:8" x14ac:dyDescent="0.25">
      <c r="B37" s="2" t="s">
        <v>2853</v>
      </c>
      <c r="C37" s="4" t="s">
        <v>142</v>
      </c>
      <c r="D37" s="2" t="s">
        <v>359</v>
      </c>
      <c r="E37" s="2" t="s">
        <v>529</v>
      </c>
      <c r="F37" s="24">
        <v>17492</v>
      </c>
      <c r="G37" s="24">
        <v>503.25</v>
      </c>
      <c r="H37" s="24">
        <v>1.52</v>
      </c>
    </row>
    <row r="38" spans="2:8" x14ac:dyDescent="0.25">
      <c r="B38" s="2" t="s">
        <v>2779</v>
      </c>
      <c r="C38" s="4" t="s">
        <v>142</v>
      </c>
      <c r="D38" s="2" t="s">
        <v>374</v>
      </c>
      <c r="E38" s="2" t="s">
        <v>375</v>
      </c>
      <c r="F38" s="24">
        <v>4480</v>
      </c>
      <c r="G38" s="24">
        <v>446.51</v>
      </c>
      <c r="H38" s="24">
        <v>1.35</v>
      </c>
    </row>
    <row r="39" spans="2:8" x14ac:dyDescent="0.25">
      <c r="B39" s="2" t="s">
        <v>2854</v>
      </c>
      <c r="C39" s="4" t="s">
        <v>142</v>
      </c>
      <c r="D39" s="2" t="s">
        <v>347</v>
      </c>
      <c r="E39" s="2" t="s">
        <v>530</v>
      </c>
      <c r="F39" s="24">
        <v>25359</v>
      </c>
      <c r="G39" s="24">
        <v>384.34</v>
      </c>
      <c r="H39" s="24">
        <v>1.1599999999999999</v>
      </c>
    </row>
    <row r="40" spans="2:8" x14ac:dyDescent="0.25">
      <c r="B40" s="2" t="s">
        <v>2062</v>
      </c>
      <c r="C40" s="4" t="s">
        <v>142</v>
      </c>
      <c r="D40" s="2" t="s">
        <v>531</v>
      </c>
      <c r="E40" s="2" t="s">
        <v>532</v>
      </c>
      <c r="F40" s="24">
        <v>13839</v>
      </c>
      <c r="G40" s="24">
        <v>346.81</v>
      </c>
      <c r="H40" s="24">
        <v>1.05</v>
      </c>
    </row>
    <row r="41" spans="2:8" x14ac:dyDescent="0.25">
      <c r="B41" s="2" t="s">
        <v>2855</v>
      </c>
      <c r="C41" s="4" t="s">
        <v>142</v>
      </c>
      <c r="D41" s="2" t="s">
        <v>384</v>
      </c>
      <c r="E41" s="2" t="s">
        <v>533</v>
      </c>
      <c r="F41" s="24">
        <v>21043</v>
      </c>
      <c r="G41" s="24">
        <v>339.99</v>
      </c>
      <c r="H41" s="24">
        <v>1.03</v>
      </c>
    </row>
    <row r="42" spans="2:8" x14ac:dyDescent="0.25">
      <c r="B42" s="2" t="s">
        <v>2856</v>
      </c>
      <c r="C42" s="4" t="s">
        <v>142</v>
      </c>
      <c r="D42" s="2" t="s">
        <v>492</v>
      </c>
      <c r="E42" s="2" t="s">
        <v>534</v>
      </c>
      <c r="F42" s="24">
        <v>36994</v>
      </c>
      <c r="G42" s="24">
        <v>326.51</v>
      </c>
      <c r="H42" s="24">
        <v>0.99</v>
      </c>
    </row>
    <row r="43" spans="2:8" x14ac:dyDescent="0.25">
      <c r="B43" s="2" t="s">
        <v>2857</v>
      </c>
      <c r="C43" s="4" t="s">
        <v>142</v>
      </c>
      <c r="D43" s="2" t="s">
        <v>352</v>
      </c>
      <c r="E43" s="2" t="s">
        <v>535</v>
      </c>
      <c r="F43" s="24">
        <v>24225</v>
      </c>
      <c r="G43" s="24">
        <v>305.70999999999998</v>
      </c>
      <c r="H43" s="24">
        <v>0.92</v>
      </c>
    </row>
    <row r="44" spans="2:8" x14ac:dyDescent="0.25">
      <c r="B44" s="2" t="s">
        <v>2798</v>
      </c>
      <c r="C44" s="4" t="s">
        <v>142</v>
      </c>
      <c r="D44" s="2" t="s">
        <v>352</v>
      </c>
      <c r="E44" s="2" t="s">
        <v>411</v>
      </c>
      <c r="F44" s="24">
        <v>54698</v>
      </c>
      <c r="G44" s="24">
        <v>252.87</v>
      </c>
      <c r="H44" s="24">
        <v>0.76</v>
      </c>
    </row>
    <row r="45" spans="2:8" x14ac:dyDescent="0.25">
      <c r="B45" s="7" t="s">
        <v>145</v>
      </c>
      <c r="C45" s="8"/>
      <c r="D45" s="7"/>
      <c r="E45" s="7"/>
      <c r="F45" s="31"/>
      <c r="G45" s="31">
        <f>SUM(G12:G44)</f>
        <v>33095.08</v>
      </c>
      <c r="H45" s="31">
        <f>SUM(H12:H44)</f>
        <v>99.990000000000023</v>
      </c>
    </row>
    <row r="46" spans="2:8" x14ac:dyDescent="0.25">
      <c r="B46" s="7" t="s">
        <v>146</v>
      </c>
      <c r="C46" s="8"/>
      <c r="D46" s="7"/>
      <c r="E46" s="7"/>
      <c r="F46" s="31"/>
      <c r="G46" s="31">
        <v>40.14</v>
      </c>
      <c r="H46" s="31">
        <v>0.12</v>
      </c>
    </row>
    <row r="47" spans="2:8" x14ac:dyDescent="0.25">
      <c r="B47" s="7" t="s">
        <v>147</v>
      </c>
      <c r="C47" s="8"/>
      <c r="D47" s="7"/>
      <c r="E47" s="7"/>
      <c r="F47" s="31"/>
      <c r="G47" s="31">
        <v>33135.22</v>
      </c>
      <c r="H47" s="31">
        <v>100.11</v>
      </c>
    </row>
    <row r="48" spans="2:8" x14ac:dyDescent="0.25">
      <c r="B48" s="7" t="s">
        <v>154</v>
      </c>
      <c r="C48" s="8"/>
      <c r="D48" s="7"/>
      <c r="E48" s="7"/>
      <c r="F48" s="31"/>
      <c r="G48" s="31">
        <v>-35.842215210003488</v>
      </c>
      <c r="H48" s="31">
        <v>-0.10999999999999943</v>
      </c>
    </row>
    <row r="49" spans="2:8" x14ac:dyDescent="0.25">
      <c r="B49" s="7" t="s">
        <v>155</v>
      </c>
      <c r="C49" s="8"/>
      <c r="D49" s="7"/>
      <c r="E49" s="7"/>
      <c r="F49" s="31"/>
      <c r="G49" s="31">
        <v>33099.377784789998</v>
      </c>
      <c r="H49" s="31">
        <v>100</v>
      </c>
    </row>
    <row r="50" spans="2:8" x14ac:dyDescent="0.25">
      <c r="B50" s="2" t="s">
        <v>156</v>
      </c>
    </row>
    <row r="51" spans="2:8" x14ac:dyDescent="0.25">
      <c r="B51" s="7" t="s">
        <v>157</v>
      </c>
    </row>
    <row r="52" spans="2:8" x14ac:dyDescent="0.25">
      <c r="B52" s="7" t="s">
        <v>158</v>
      </c>
      <c r="C52" s="4" t="s">
        <v>159</v>
      </c>
    </row>
    <row r="53" spans="2:8" x14ac:dyDescent="0.25">
      <c r="B53" s="7" t="s">
        <v>162</v>
      </c>
      <c r="C53" s="4" t="s">
        <v>161</v>
      </c>
    </row>
    <row r="54" spans="2:8" x14ac:dyDescent="0.25">
      <c r="B54" s="7" t="s">
        <v>163</v>
      </c>
      <c r="C54" s="4" t="s">
        <v>161</v>
      </c>
    </row>
    <row r="55" spans="2:8" x14ac:dyDescent="0.25">
      <c r="B55" s="7" t="s">
        <v>164</v>
      </c>
      <c r="C55" s="4" t="s">
        <v>165</v>
      </c>
    </row>
    <row r="56" spans="2:8" x14ac:dyDescent="0.25">
      <c r="B56" s="7" t="s">
        <v>536</v>
      </c>
      <c r="C56" s="8"/>
    </row>
    <row r="57" spans="2:8" x14ac:dyDescent="0.25">
      <c r="B57" s="7" t="s">
        <v>537</v>
      </c>
      <c r="C57" s="8"/>
    </row>
    <row r="58" spans="2:8" x14ac:dyDescent="0.25">
      <c r="B58" s="7" t="s">
        <v>538</v>
      </c>
      <c r="C58" s="8"/>
    </row>
    <row r="59" spans="2:8" x14ac:dyDescent="0.25">
      <c r="B59" s="7" t="s">
        <v>539</v>
      </c>
      <c r="C59" s="8"/>
    </row>
    <row r="60" spans="2:8" x14ac:dyDescent="0.25">
      <c r="B60" s="7" t="s">
        <v>925</v>
      </c>
      <c r="C60" s="8"/>
    </row>
    <row r="61" spans="2:8" x14ac:dyDescent="0.25">
      <c r="B61" s="2" t="s">
        <v>170</v>
      </c>
    </row>
    <row r="62" spans="2:8" x14ac:dyDescent="0.25">
      <c r="B62" s="2" t="s">
        <v>328</v>
      </c>
    </row>
    <row r="65" spans="2:7" x14ac:dyDescent="0.25">
      <c r="B65" s="17" t="s">
        <v>3741</v>
      </c>
      <c r="C65" s="18"/>
    </row>
    <row r="66" spans="2:7" ht="30" x14ac:dyDescent="0.25">
      <c r="B66" s="17" t="s">
        <v>329</v>
      </c>
      <c r="C66" s="19" t="s">
        <v>330</v>
      </c>
    </row>
    <row r="67" spans="2:7" x14ac:dyDescent="0.25">
      <c r="B67" s="139" t="s">
        <v>331</v>
      </c>
      <c r="C67" s="149" t="s">
        <v>2621</v>
      </c>
    </row>
    <row r="68" spans="2:7" x14ac:dyDescent="0.25">
      <c r="B68" s="139" t="s">
        <v>332</v>
      </c>
      <c r="C68" s="149" t="s">
        <v>2621</v>
      </c>
    </row>
    <row r="69" spans="2:7" x14ac:dyDescent="0.25">
      <c r="B69" s="139" t="s">
        <v>333</v>
      </c>
      <c r="C69" s="149" t="s">
        <v>2621</v>
      </c>
    </row>
    <row r="70" spans="2:7" x14ac:dyDescent="0.25">
      <c r="B70" s="139" t="s">
        <v>334</v>
      </c>
      <c r="C70" s="149" t="s">
        <v>2621</v>
      </c>
    </row>
    <row r="71" spans="2:7" x14ac:dyDescent="0.25">
      <c r="B71" s="139" t="s">
        <v>335</v>
      </c>
      <c r="C71" s="149" t="s">
        <v>2621</v>
      </c>
    </row>
    <row r="72" spans="2:7" x14ac:dyDescent="0.25">
      <c r="B72" s="139" t="s">
        <v>336</v>
      </c>
      <c r="C72" s="149" t="s">
        <v>2621</v>
      </c>
    </row>
    <row r="73" spans="2:7" x14ac:dyDescent="0.25">
      <c r="B73" s="17" t="s">
        <v>337</v>
      </c>
      <c r="C73" s="149" t="s">
        <v>2621</v>
      </c>
    </row>
    <row r="75" spans="2:7" x14ac:dyDescent="0.25">
      <c r="B75" s="139" t="s">
        <v>179</v>
      </c>
      <c r="C75" s="9"/>
      <c r="D75" s="139"/>
    </row>
    <row r="76" spans="2:7" ht="30" x14ac:dyDescent="0.25">
      <c r="B76" s="11" t="s">
        <v>180</v>
      </c>
      <c r="C76" s="10" t="s">
        <v>181</v>
      </c>
      <c r="D76" s="11" t="s">
        <v>182</v>
      </c>
    </row>
    <row r="77" spans="2:7" x14ac:dyDescent="0.25">
      <c r="B77" s="139" t="s">
        <v>161</v>
      </c>
      <c r="C77" s="9" t="s">
        <v>161</v>
      </c>
      <c r="D77" s="139" t="s">
        <v>161</v>
      </c>
    </row>
    <row r="79" spans="2:7" x14ac:dyDescent="0.25">
      <c r="B79" s="17" t="s">
        <v>183</v>
      </c>
      <c r="C79" s="40">
        <v>45412</v>
      </c>
      <c r="D79" s="139"/>
      <c r="E79" s="33"/>
      <c r="F79" s="39"/>
    </row>
    <row r="80" spans="2:7" x14ac:dyDescent="0.25">
      <c r="B80" s="17" t="s">
        <v>184</v>
      </c>
      <c r="C80" s="18" t="s">
        <v>185</v>
      </c>
      <c r="D80" s="17" t="s">
        <v>186</v>
      </c>
      <c r="E80" s="34" t="s">
        <v>187</v>
      </c>
      <c r="F80" s="32" t="s">
        <v>188</v>
      </c>
      <c r="G80" s="31"/>
    </row>
    <row r="81" spans="2:6" x14ac:dyDescent="0.25">
      <c r="B81" s="37" t="s">
        <v>161</v>
      </c>
      <c r="C81" s="38" t="s">
        <v>161</v>
      </c>
      <c r="D81" s="37" t="s">
        <v>161</v>
      </c>
      <c r="E81" s="36" t="s">
        <v>161</v>
      </c>
      <c r="F81" s="35" t="s">
        <v>161</v>
      </c>
    </row>
    <row r="84" spans="2:6" x14ac:dyDescent="0.25">
      <c r="B84" s="7" t="s">
        <v>189</v>
      </c>
    </row>
    <row r="85" spans="2:6" x14ac:dyDescent="0.25">
      <c r="B85" s="7"/>
    </row>
    <row r="86" spans="2:6" x14ac:dyDescent="0.25">
      <c r="B86" s="7" t="s">
        <v>190</v>
      </c>
    </row>
    <row r="87" spans="2:6" x14ac:dyDescent="0.25">
      <c r="B87" s="17" t="s">
        <v>191</v>
      </c>
      <c r="C87" s="18" t="s">
        <v>192</v>
      </c>
      <c r="D87" s="7"/>
    </row>
    <row r="88" spans="2:6" x14ac:dyDescent="0.25">
      <c r="B88" s="139" t="s">
        <v>161</v>
      </c>
      <c r="C88" s="9" t="s">
        <v>161</v>
      </c>
    </row>
    <row r="90" spans="2:6" x14ac:dyDescent="0.25">
      <c r="B90" s="17" t="s">
        <v>193</v>
      </c>
      <c r="C90" s="18" t="s">
        <v>192</v>
      </c>
    </row>
    <row r="91" spans="2:6" x14ac:dyDescent="0.25">
      <c r="B91" s="139" t="s">
        <v>161</v>
      </c>
      <c r="C91" s="9" t="s">
        <v>161</v>
      </c>
    </row>
    <row r="93" spans="2:6" x14ac:dyDescent="0.25">
      <c r="B93" s="17" t="s">
        <v>161</v>
      </c>
      <c r="C93" s="18" t="s">
        <v>161</v>
      </c>
    </row>
    <row r="94" spans="2:6" x14ac:dyDescent="0.25">
      <c r="B94" s="139" t="s">
        <v>161</v>
      </c>
      <c r="C94" s="9" t="s">
        <v>161</v>
      </c>
    </row>
    <row r="96" spans="2:6" x14ac:dyDescent="0.25">
      <c r="B96" s="34" t="s">
        <v>194</v>
      </c>
      <c r="C96" s="18" t="s">
        <v>195</v>
      </c>
    </row>
    <row r="97" spans="2:7" x14ac:dyDescent="0.25">
      <c r="B97" s="33" t="s">
        <v>161</v>
      </c>
      <c r="C97" s="9" t="s">
        <v>161</v>
      </c>
    </row>
    <row r="99" spans="2:7" x14ac:dyDescent="0.25">
      <c r="B99" s="17" t="s">
        <v>196</v>
      </c>
      <c r="C99" s="18" t="s">
        <v>161</v>
      </c>
    </row>
    <row r="101" spans="2:7" x14ac:dyDescent="0.25">
      <c r="B101" s="17" t="s">
        <v>197</v>
      </c>
      <c r="C101" s="40">
        <v>45412</v>
      </c>
      <c r="D101" s="139"/>
      <c r="E101" s="33"/>
      <c r="F101" s="39"/>
    </row>
    <row r="102" spans="2:7" x14ac:dyDescent="0.25">
      <c r="B102" s="17" t="s">
        <v>184</v>
      </c>
      <c r="C102" s="18" t="s">
        <v>185</v>
      </c>
      <c r="D102" s="17" t="s">
        <v>186</v>
      </c>
      <c r="E102" s="34" t="s">
        <v>187</v>
      </c>
      <c r="F102" s="32" t="s">
        <v>188</v>
      </c>
      <c r="G102" s="31"/>
    </row>
    <row r="103" spans="2:7" x14ac:dyDescent="0.25">
      <c r="B103" s="37" t="s">
        <v>161</v>
      </c>
      <c r="C103" s="38" t="s">
        <v>161</v>
      </c>
      <c r="D103" s="37" t="s">
        <v>161</v>
      </c>
      <c r="E103" s="36" t="s">
        <v>161</v>
      </c>
      <c r="F103" s="35" t="s">
        <v>161</v>
      </c>
    </row>
    <row r="104" spans="2:7" x14ac:dyDescent="0.25">
      <c r="B104" s="7" t="s">
        <v>189</v>
      </c>
    </row>
    <row r="105" spans="2:7" x14ac:dyDescent="0.25">
      <c r="B105" s="7"/>
    </row>
    <row r="106" spans="2:7" x14ac:dyDescent="0.25">
      <c r="B106" s="7" t="s">
        <v>190</v>
      </c>
    </row>
    <row r="107" spans="2:7" x14ac:dyDescent="0.25">
      <c r="B107" s="17" t="s">
        <v>191</v>
      </c>
      <c r="C107" s="18" t="s">
        <v>192</v>
      </c>
      <c r="D107" s="7"/>
    </row>
    <row r="108" spans="2:7" x14ac:dyDescent="0.25">
      <c r="B108" s="139" t="s">
        <v>161</v>
      </c>
      <c r="C108" s="9" t="s">
        <v>161</v>
      </c>
    </row>
    <row r="110" spans="2:7" x14ac:dyDescent="0.25">
      <c r="B110" s="17" t="s">
        <v>193</v>
      </c>
      <c r="C110" s="18" t="s">
        <v>192</v>
      </c>
    </row>
    <row r="111" spans="2:7" x14ac:dyDescent="0.25">
      <c r="B111" s="139" t="s">
        <v>161</v>
      </c>
      <c r="C111" s="9" t="s">
        <v>161</v>
      </c>
    </row>
    <row r="113" spans="2:80" x14ac:dyDescent="0.25">
      <c r="B113" s="17" t="s">
        <v>161</v>
      </c>
      <c r="C113" s="18" t="s">
        <v>161</v>
      </c>
    </row>
    <row r="114" spans="2:80" x14ac:dyDescent="0.25">
      <c r="B114" s="139" t="s">
        <v>161</v>
      </c>
      <c r="C114" s="9" t="s">
        <v>161</v>
      </c>
    </row>
    <row r="116" spans="2:80" x14ac:dyDescent="0.25">
      <c r="B116" s="34" t="s">
        <v>194</v>
      </c>
      <c r="C116" s="18" t="s">
        <v>195</v>
      </c>
    </row>
    <row r="117" spans="2:80" x14ac:dyDescent="0.25">
      <c r="B117" s="33" t="s">
        <v>161</v>
      </c>
      <c r="C117" s="9" t="s">
        <v>161</v>
      </c>
    </row>
    <row r="119" spans="2:80" x14ac:dyDescent="0.25">
      <c r="B119" s="17" t="s">
        <v>196</v>
      </c>
      <c r="C119" s="18" t="s">
        <v>161</v>
      </c>
    </row>
    <row r="122" spans="2:80" x14ac:dyDescent="0.25">
      <c r="B122" s="7" t="s">
        <v>198</v>
      </c>
    </row>
    <row r="124" spans="2:80" x14ac:dyDescent="0.25">
      <c r="B124" s="17" t="s">
        <v>184</v>
      </c>
      <c r="C124" s="18" t="s">
        <v>199</v>
      </c>
      <c r="D124" s="17" t="s">
        <v>200</v>
      </c>
      <c r="E124" s="17" t="s">
        <v>201</v>
      </c>
      <c r="F124" s="31"/>
    </row>
    <row r="125" spans="2:80" x14ac:dyDescent="0.25">
      <c r="B125" s="139" t="s">
        <v>161</v>
      </c>
      <c r="C125" s="9" t="s">
        <v>161</v>
      </c>
      <c r="D125" s="139" t="s">
        <v>161</v>
      </c>
      <c r="E125" s="139" t="s">
        <v>161</v>
      </c>
    </row>
    <row r="128" spans="2:80" x14ac:dyDescent="0.25">
      <c r="B128" s="7" t="s">
        <v>202</v>
      </c>
      <c r="C128" s="8" t="s">
        <v>161</v>
      </c>
      <c r="D128" s="7"/>
      <c r="E128" s="7"/>
      <c r="F128" s="31"/>
      <c r="G128" s="31"/>
      <c r="H128" s="31"/>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row>
    <row r="130" spans="2:4" x14ac:dyDescent="0.25">
      <c r="B130" s="7" t="s">
        <v>203</v>
      </c>
    </row>
    <row r="132" spans="2:4" x14ac:dyDescent="0.25">
      <c r="B132" s="17" t="s">
        <v>204</v>
      </c>
      <c r="C132" s="18" t="s">
        <v>192</v>
      </c>
      <c r="D132" s="7"/>
    </row>
    <row r="133" spans="2:4" x14ac:dyDescent="0.25">
      <c r="B133" s="139" t="s">
        <v>161</v>
      </c>
      <c r="C133" s="9" t="s">
        <v>161</v>
      </c>
    </row>
    <row r="136" spans="2:4" x14ac:dyDescent="0.25">
      <c r="B136" s="17" t="s">
        <v>205</v>
      </c>
      <c r="C136" s="18" t="s">
        <v>206</v>
      </c>
      <c r="D136" s="7"/>
    </row>
    <row r="137" spans="2:4" x14ac:dyDescent="0.25">
      <c r="B137" s="139" t="s">
        <v>161</v>
      </c>
      <c r="C137" s="9" t="s">
        <v>161</v>
      </c>
    </row>
    <row r="140" spans="2:4" x14ac:dyDescent="0.25">
      <c r="B140" s="7" t="s">
        <v>207</v>
      </c>
    </row>
    <row r="143" spans="2:4" x14ac:dyDescent="0.25">
      <c r="B143" s="7" t="s">
        <v>208</v>
      </c>
    </row>
    <row r="145" spans="2:80" x14ac:dyDescent="0.25">
      <c r="B145" s="17" t="s">
        <v>184</v>
      </c>
      <c r="C145" s="18" t="s">
        <v>209</v>
      </c>
      <c r="D145" s="17" t="s">
        <v>199</v>
      </c>
      <c r="E145" s="17" t="s">
        <v>200</v>
      </c>
      <c r="F145" s="32" t="s">
        <v>201</v>
      </c>
      <c r="G145" s="31"/>
    </row>
    <row r="146" spans="2:80" x14ac:dyDescent="0.25">
      <c r="B146" s="139" t="s">
        <v>161</v>
      </c>
      <c r="C146" s="9" t="s">
        <v>161</v>
      </c>
      <c r="D146" s="139" t="s">
        <v>161</v>
      </c>
      <c r="E146" s="139" t="s">
        <v>161</v>
      </c>
      <c r="F146" s="30" t="s">
        <v>161</v>
      </c>
    </row>
    <row r="149" spans="2:80" x14ac:dyDescent="0.25">
      <c r="B149" s="7" t="s">
        <v>202</v>
      </c>
      <c r="C149" s="8" t="s">
        <v>161</v>
      </c>
      <c r="D149" s="7"/>
      <c r="E149" s="7"/>
      <c r="F149" s="31"/>
      <c r="G149" s="31"/>
      <c r="H149" s="31"/>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row>
    <row r="151" spans="2:80" x14ac:dyDescent="0.25">
      <c r="B151" s="7" t="s">
        <v>203</v>
      </c>
    </row>
    <row r="153" spans="2:80" x14ac:dyDescent="0.25">
      <c r="B153" s="17" t="s">
        <v>204</v>
      </c>
      <c r="C153" s="18" t="s">
        <v>192</v>
      </c>
      <c r="D153" s="7"/>
    </row>
    <row r="154" spans="2:80" x14ac:dyDescent="0.25">
      <c r="B154" s="139" t="s">
        <v>161</v>
      </c>
      <c r="C154" s="9" t="s">
        <v>161</v>
      </c>
    </row>
    <row r="157" spans="2:80" x14ac:dyDescent="0.25">
      <c r="B157" s="17" t="s">
        <v>205</v>
      </c>
      <c r="C157" s="18" t="s">
        <v>206</v>
      </c>
      <c r="D157" s="7"/>
    </row>
    <row r="158" spans="2:80" x14ac:dyDescent="0.25">
      <c r="B158" s="139" t="s">
        <v>161</v>
      </c>
      <c r="C158" s="9" t="s">
        <v>161</v>
      </c>
    </row>
    <row r="161" spans="2:7" x14ac:dyDescent="0.25">
      <c r="B161" s="7" t="s">
        <v>207</v>
      </c>
    </row>
    <row r="164" spans="2:7" x14ac:dyDescent="0.25">
      <c r="B164" s="7" t="s">
        <v>210</v>
      </c>
    </row>
    <row r="165" spans="2:7" x14ac:dyDescent="0.25">
      <c r="B165" s="17" t="s">
        <v>184</v>
      </c>
      <c r="C165" s="18" t="s">
        <v>211</v>
      </c>
      <c r="D165" s="17" t="s">
        <v>212</v>
      </c>
      <c r="E165" s="17" t="s">
        <v>213</v>
      </c>
      <c r="F165" s="32" t="s">
        <v>214</v>
      </c>
      <c r="G165" s="31"/>
    </row>
    <row r="166" spans="2:7" x14ac:dyDescent="0.25">
      <c r="B166" s="139" t="s">
        <v>161</v>
      </c>
      <c r="C166" s="9" t="s">
        <v>161</v>
      </c>
      <c r="D166" s="139" t="s">
        <v>161</v>
      </c>
      <c r="E166" s="139" t="s">
        <v>161</v>
      </c>
      <c r="F166" s="30" t="s">
        <v>161</v>
      </c>
    </row>
    <row r="167" spans="2:7" x14ac:dyDescent="0.25">
      <c r="B167" s="2" t="s">
        <v>215</v>
      </c>
    </row>
  </sheetData>
  <mergeCells count="3">
    <mergeCell ref="B1:E1"/>
    <mergeCell ref="C3:C8"/>
    <mergeCell ref="D3:D8"/>
  </mergeCells>
  <hyperlinks>
    <hyperlink ref="A1" location="Index!A1" display="Index" xr:uid="{768DEC9D-2A6F-4214-861D-28CCD43DBE35}"/>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6CF2E-94F5-4F95-8AFE-7E86578FC74E}">
  <sheetPr codeName="Sheet56"/>
  <dimension ref="A1:CB194"/>
  <sheetViews>
    <sheetView workbookViewId="0">
      <selection activeCell="C94" sqref="C94:C100"/>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113</v>
      </c>
      <c r="C1" s="212"/>
      <c r="D1" s="212"/>
      <c r="E1" s="212"/>
    </row>
    <row r="3" spans="1:9" ht="15" customHeight="1" x14ac:dyDescent="0.25">
      <c r="B3" s="1" t="s">
        <v>540</v>
      </c>
      <c r="C3" s="218"/>
      <c r="D3" s="214"/>
    </row>
    <row r="4" spans="1:9" ht="30" customHeight="1" x14ac:dyDescent="0.25">
      <c r="B4" s="142" t="s">
        <v>541</v>
      </c>
      <c r="C4" s="218"/>
      <c r="D4" s="214"/>
    </row>
    <row r="5" spans="1:9" ht="15" customHeight="1" x14ac:dyDescent="0.25">
      <c r="B5" s="142" t="s">
        <v>130</v>
      </c>
      <c r="C5" s="218"/>
      <c r="D5" s="214"/>
    </row>
    <row r="6" spans="1:9" ht="45" customHeight="1" x14ac:dyDescent="0.25">
      <c r="B6" s="142" t="s">
        <v>542</v>
      </c>
      <c r="C6" s="218"/>
      <c r="D6" s="214"/>
    </row>
    <row r="7" spans="1:9" ht="30" customHeight="1" x14ac:dyDescent="0.25">
      <c r="B7" s="142" t="s">
        <v>133</v>
      </c>
      <c r="C7" s="20" t="s">
        <v>134</v>
      </c>
      <c r="D7" s="20" t="s">
        <v>135</v>
      </c>
    </row>
    <row r="8" spans="1:9" ht="12.75" customHeight="1" x14ac:dyDescent="0.25"/>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723000</v>
      </c>
      <c r="G15" s="24">
        <v>10990.32</v>
      </c>
      <c r="H15" s="24">
        <v>5.99</v>
      </c>
    </row>
    <row r="16" spans="1:9" x14ac:dyDescent="0.25">
      <c r="B16" s="2" t="s">
        <v>2084</v>
      </c>
      <c r="C16" s="4" t="s">
        <v>142</v>
      </c>
      <c r="D16" s="2" t="s">
        <v>350</v>
      </c>
      <c r="E16" s="2" t="s">
        <v>351</v>
      </c>
      <c r="F16" s="24">
        <v>321000</v>
      </c>
      <c r="G16" s="24">
        <v>9418.14</v>
      </c>
      <c r="H16" s="24">
        <v>5.13</v>
      </c>
    </row>
    <row r="17" spans="2:8" x14ac:dyDescent="0.25">
      <c r="B17" s="2" t="s">
        <v>2079</v>
      </c>
      <c r="C17" s="4" t="s">
        <v>142</v>
      </c>
      <c r="D17" s="2" t="s">
        <v>347</v>
      </c>
      <c r="E17" s="2" t="s">
        <v>349</v>
      </c>
      <c r="F17" s="24">
        <v>607000</v>
      </c>
      <c r="G17" s="24">
        <v>6982.93</v>
      </c>
      <c r="H17" s="24">
        <v>3.8</v>
      </c>
    </row>
    <row r="18" spans="2:8" x14ac:dyDescent="0.25">
      <c r="B18" s="2" t="s">
        <v>2083</v>
      </c>
      <c r="C18" s="4" t="s">
        <v>142</v>
      </c>
      <c r="D18" s="2" t="s">
        <v>356</v>
      </c>
      <c r="E18" s="2" t="s">
        <v>357</v>
      </c>
      <c r="F18" s="24">
        <v>1545000</v>
      </c>
      <c r="G18" s="24">
        <v>6730.79</v>
      </c>
      <c r="H18" s="24">
        <v>3.67</v>
      </c>
    </row>
    <row r="19" spans="2:8" x14ac:dyDescent="0.25">
      <c r="B19" s="2" t="s">
        <v>2080</v>
      </c>
      <c r="C19" s="4" t="s">
        <v>142</v>
      </c>
      <c r="D19" s="2" t="s">
        <v>376</v>
      </c>
      <c r="E19" s="2" t="s">
        <v>543</v>
      </c>
      <c r="F19" s="24">
        <v>67455</v>
      </c>
      <c r="G19" s="24">
        <v>6049.47</v>
      </c>
      <c r="H19" s="24">
        <v>3.29</v>
      </c>
    </row>
    <row r="20" spans="2:8" x14ac:dyDescent="0.25">
      <c r="B20" s="2" t="s">
        <v>2081</v>
      </c>
      <c r="C20" s="4" t="s">
        <v>142</v>
      </c>
      <c r="D20" s="2" t="s">
        <v>352</v>
      </c>
      <c r="E20" s="2" t="s">
        <v>355</v>
      </c>
      <c r="F20" s="24">
        <v>139589</v>
      </c>
      <c r="G20" s="24">
        <v>5333.21</v>
      </c>
      <c r="H20" s="24">
        <v>2.9</v>
      </c>
    </row>
    <row r="21" spans="2:8" x14ac:dyDescent="0.25">
      <c r="B21" s="2" t="s">
        <v>2078</v>
      </c>
      <c r="C21" s="4" t="s">
        <v>142</v>
      </c>
      <c r="D21" s="2" t="s">
        <v>544</v>
      </c>
      <c r="E21" s="2" t="s">
        <v>545</v>
      </c>
      <c r="F21" s="24">
        <v>1281538</v>
      </c>
      <c r="G21" s="24">
        <v>5234.4399999999996</v>
      </c>
      <c r="H21" s="24">
        <v>2.85</v>
      </c>
    </row>
    <row r="22" spans="2:8" x14ac:dyDescent="0.25">
      <c r="B22" s="2" t="s">
        <v>2082</v>
      </c>
      <c r="C22" s="4" t="s">
        <v>142</v>
      </c>
      <c r="D22" s="2" t="s">
        <v>382</v>
      </c>
      <c r="E22" s="2" t="s">
        <v>546</v>
      </c>
      <c r="F22" s="24">
        <v>318000</v>
      </c>
      <c r="G22" s="24">
        <v>4952.0600000000004</v>
      </c>
      <c r="H22" s="24">
        <v>2.7</v>
      </c>
    </row>
    <row r="23" spans="2:8" x14ac:dyDescent="0.25">
      <c r="B23" s="2" t="s">
        <v>2077</v>
      </c>
      <c r="C23" s="4" t="s">
        <v>142</v>
      </c>
      <c r="D23" s="2" t="s">
        <v>396</v>
      </c>
      <c r="E23" s="2" t="s">
        <v>427</v>
      </c>
      <c r="F23" s="24">
        <v>2400000</v>
      </c>
      <c r="G23" s="24">
        <v>4635.6000000000004</v>
      </c>
      <c r="H23" s="24">
        <v>2.52</v>
      </c>
    </row>
    <row r="24" spans="2:8" x14ac:dyDescent="0.25">
      <c r="B24" s="2" t="s">
        <v>2076</v>
      </c>
      <c r="C24" s="4" t="s">
        <v>142</v>
      </c>
      <c r="D24" s="2" t="s">
        <v>370</v>
      </c>
      <c r="E24" s="2" t="s">
        <v>450</v>
      </c>
      <c r="F24" s="24">
        <v>254600</v>
      </c>
      <c r="G24" s="24">
        <v>4473.58</v>
      </c>
      <c r="H24" s="24">
        <v>2.44</v>
      </c>
    </row>
    <row r="25" spans="2:8" x14ac:dyDescent="0.25">
      <c r="B25" s="2" t="s">
        <v>2074</v>
      </c>
      <c r="C25" s="4" t="s">
        <v>142</v>
      </c>
      <c r="D25" s="2" t="s">
        <v>347</v>
      </c>
      <c r="E25" s="2" t="s">
        <v>354</v>
      </c>
      <c r="F25" s="24">
        <v>1882351</v>
      </c>
      <c r="G25" s="24">
        <v>3839.05</v>
      </c>
      <c r="H25" s="24">
        <v>2.09</v>
      </c>
    </row>
    <row r="26" spans="2:8" x14ac:dyDescent="0.25">
      <c r="B26" s="2" t="s">
        <v>2063</v>
      </c>
      <c r="C26" s="4" t="s">
        <v>142</v>
      </c>
      <c r="D26" s="2" t="s">
        <v>379</v>
      </c>
      <c r="E26" s="2" t="s">
        <v>380</v>
      </c>
      <c r="F26" s="24">
        <v>336000</v>
      </c>
      <c r="G26" s="24">
        <v>3724.06</v>
      </c>
      <c r="H26" s="24">
        <v>2.0299999999999998</v>
      </c>
    </row>
    <row r="27" spans="2:8" x14ac:dyDescent="0.25">
      <c r="B27" s="2" t="s">
        <v>2072</v>
      </c>
      <c r="C27" s="4" t="s">
        <v>142</v>
      </c>
      <c r="D27" s="2" t="s">
        <v>368</v>
      </c>
      <c r="E27" s="2" t="s">
        <v>547</v>
      </c>
      <c r="F27" s="24">
        <v>279000</v>
      </c>
      <c r="G27" s="24">
        <v>3696.47</v>
      </c>
      <c r="H27" s="24">
        <v>2.0099999999999998</v>
      </c>
    </row>
    <row r="28" spans="2:8" x14ac:dyDescent="0.25">
      <c r="B28" s="2" t="s">
        <v>2070</v>
      </c>
      <c r="C28" s="4" t="s">
        <v>142</v>
      </c>
      <c r="D28" s="2" t="s">
        <v>374</v>
      </c>
      <c r="E28" s="2" t="s">
        <v>400</v>
      </c>
      <c r="F28" s="24">
        <v>135000</v>
      </c>
      <c r="G28" s="24">
        <v>3417.93</v>
      </c>
      <c r="H28" s="24">
        <v>1.86</v>
      </c>
    </row>
    <row r="29" spans="2:8" x14ac:dyDescent="0.25">
      <c r="B29" s="2" t="s">
        <v>2065</v>
      </c>
      <c r="C29" s="4" t="s">
        <v>142</v>
      </c>
      <c r="D29" s="2" t="s">
        <v>548</v>
      </c>
      <c r="E29" s="2" t="s">
        <v>549</v>
      </c>
      <c r="F29" s="24">
        <v>270000</v>
      </c>
      <c r="G29" s="24">
        <v>3415.23</v>
      </c>
      <c r="H29" s="24">
        <v>1.86</v>
      </c>
    </row>
    <row r="30" spans="2:8" x14ac:dyDescent="0.25">
      <c r="B30" s="2" t="s">
        <v>2067</v>
      </c>
      <c r="C30" s="4" t="s">
        <v>142</v>
      </c>
      <c r="D30" s="2" t="s">
        <v>366</v>
      </c>
      <c r="E30" s="2" t="s">
        <v>550</v>
      </c>
      <c r="F30" s="24">
        <v>707500</v>
      </c>
      <c r="G30" s="24">
        <v>3342.23</v>
      </c>
      <c r="H30" s="24">
        <v>1.82</v>
      </c>
    </row>
    <row r="31" spans="2:8" x14ac:dyDescent="0.25">
      <c r="B31" s="2" t="s">
        <v>2066</v>
      </c>
      <c r="C31" s="4" t="s">
        <v>142</v>
      </c>
      <c r="D31" s="2" t="s">
        <v>382</v>
      </c>
      <c r="E31" s="2" t="s">
        <v>551</v>
      </c>
      <c r="F31" s="24">
        <v>58500</v>
      </c>
      <c r="G31" s="24">
        <v>3314.93</v>
      </c>
      <c r="H31" s="24">
        <v>1.81</v>
      </c>
    </row>
    <row r="32" spans="2:8" x14ac:dyDescent="0.25">
      <c r="B32" s="2" t="s">
        <v>2062</v>
      </c>
      <c r="C32" s="4" t="s">
        <v>142</v>
      </c>
      <c r="D32" s="2" t="s">
        <v>531</v>
      </c>
      <c r="E32" s="2" t="s">
        <v>532</v>
      </c>
      <c r="F32" s="24">
        <v>132000</v>
      </c>
      <c r="G32" s="24">
        <v>3309.77</v>
      </c>
      <c r="H32" s="24">
        <v>1.8</v>
      </c>
    </row>
    <row r="33" spans="2:8" x14ac:dyDescent="0.25">
      <c r="B33" s="2" t="s">
        <v>2069</v>
      </c>
      <c r="C33" s="4" t="s">
        <v>142</v>
      </c>
      <c r="D33" s="2" t="s">
        <v>350</v>
      </c>
      <c r="E33" s="2" t="s">
        <v>552</v>
      </c>
      <c r="F33" s="24">
        <v>1912000</v>
      </c>
      <c r="G33" s="24">
        <v>3228.41</v>
      </c>
      <c r="H33" s="24">
        <v>1.76</v>
      </c>
    </row>
    <row r="34" spans="2:8" x14ac:dyDescent="0.25">
      <c r="B34" s="2" t="s">
        <v>2068</v>
      </c>
      <c r="C34" s="4" t="s">
        <v>142</v>
      </c>
      <c r="D34" s="2" t="s">
        <v>359</v>
      </c>
      <c r="E34" s="2" t="s">
        <v>401</v>
      </c>
      <c r="F34" s="24">
        <v>297000</v>
      </c>
      <c r="G34" s="24">
        <v>3188.3</v>
      </c>
      <c r="H34" s="24">
        <v>1.74</v>
      </c>
    </row>
    <row r="35" spans="2:8" x14ac:dyDescent="0.25">
      <c r="B35" s="2" t="s">
        <v>2059</v>
      </c>
      <c r="C35" s="4" t="s">
        <v>142</v>
      </c>
      <c r="D35" s="2" t="s">
        <v>396</v>
      </c>
      <c r="E35" s="2" t="s">
        <v>397</v>
      </c>
      <c r="F35" s="24">
        <v>69000</v>
      </c>
      <c r="G35" s="24">
        <v>3176.62</v>
      </c>
      <c r="H35" s="24">
        <v>1.73</v>
      </c>
    </row>
    <row r="36" spans="2:8" x14ac:dyDescent="0.25">
      <c r="B36" s="2" t="s">
        <v>2064</v>
      </c>
      <c r="C36" s="4" t="s">
        <v>142</v>
      </c>
      <c r="D36" s="2" t="s">
        <v>366</v>
      </c>
      <c r="E36" s="2" t="s">
        <v>553</v>
      </c>
      <c r="F36" s="24">
        <v>10570</v>
      </c>
      <c r="G36" s="24">
        <v>3102.93</v>
      </c>
      <c r="H36" s="24">
        <v>1.69</v>
      </c>
    </row>
    <row r="37" spans="2:8" x14ac:dyDescent="0.25">
      <c r="B37" s="2" t="s">
        <v>2858</v>
      </c>
      <c r="C37" s="4" t="s">
        <v>142</v>
      </c>
      <c r="D37" s="2" t="s">
        <v>352</v>
      </c>
      <c r="E37" s="2" t="s">
        <v>554</v>
      </c>
      <c r="F37" s="24">
        <v>319200</v>
      </c>
      <c r="G37" s="24">
        <v>2965.53</v>
      </c>
      <c r="H37" s="24">
        <v>1.62</v>
      </c>
    </row>
    <row r="38" spans="2:8" x14ac:dyDescent="0.25">
      <c r="B38" s="2" t="s">
        <v>2048</v>
      </c>
      <c r="C38" s="4" t="s">
        <v>142</v>
      </c>
      <c r="D38" s="2" t="s">
        <v>382</v>
      </c>
      <c r="E38" s="2" t="s">
        <v>449</v>
      </c>
      <c r="F38" s="24">
        <v>275000</v>
      </c>
      <c r="G38" s="24">
        <v>2876.23</v>
      </c>
      <c r="H38" s="24">
        <v>1.57</v>
      </c>
    </row>
    <row r="39" spans="2:8" x14ac:dyDescent="0.25">
      <c r="B39" s="2" t="s">
        <v>2061</v>
      </c>
      <c r="C39" s="4" t="s">
        <v>142</v>
      </c>
      <c r="D39" s="2" t="s">
        <v>420</v>
      </c>
      <c r="E39" s="2" t="s">
        <v>421</v>
      </c>
      <c r="F39" s="24">
        <v>459942</v>
      </c>
      <c r="G39" s="24">
        <v>2852.33</v>
      </c>
      <c r="H39" s="24">
        <v>1.55</v>
      </c>
    </row>
    <row r="40" spans="2:8" x14ac:dyDescent="0.25">
      <c r="B40" s="2" t="s">
        <v>2075</v>
      </c>
      <c r="C40" s="4" t="s">
        <v>142</v>
      </c>
      <c r="D40" s="2" t="s">
        <v>406</v>
      </c>
      <c r="E40" s="2" t="s">
        <v>407</v>
      </c>
      <c r="F40" s="24">
        <v>8600</v>
      </c>
      <c r="G40" s="24">
        <v>2620.2600000000002</v>
      </c>
      <c r="H40" s="24">
        <v>1.43</v>
      </c>
    </row>
    <row r="41" spans="2:8" x14ac:dyDescent="0.25">
      <c r="B41" s="2" t="s">
        <v>2040</v>
      </c>
      <c r="C41" s="4" t="s">
        <v>142</v>
      </c>
      <c r="D41" s="2" t="s">
        <v>433</v>
      </c>
      <c r="E41" s="2" t="s">
        <v>555</v>
      </c>
      <c r="F41" s="24">
        <v>597000</v>
      </c>
      <c r="G41" s="24">
        <v>2619.04</v>
      </c>
      <c r="H41" s="24">
        <v>1.43</v>
      </c>
    </row>
    <row r="42" spans="2:8" x14ac:dyDescent="0.25">
      <c r="B42" s="2" t="s">
        <v>2060</v>
      </c>
      <c r="C42" s="4" t="s">
        <v>142</v>
      </c>
      <c r="D42" s="2" t="s">
        <v>556</v>
      </c>
      <c r="E42" s="2" t="s">
        <v>557</v>
      </c>
      <c r="F42" s="24">
        <v>1073000</v>
      </c>
      <c r="G42" s="24">
        <v>2508.14</v>
      </c>
      <c r="H42" s="24">
        <v>1.37</v>
      </c>
    </row>
    <row r="43" spans="2:8" x14ac:dyDescent="0.25">
      <c r="B43" s="2" t="s">
        <v>2071</v>
      </c>
      <c r="C43" s="4" t="s">
        <v>142</v>
      </c>
      <c r="D43" s="2" t="s">
        <v>372</v>
      </c>
      <c r="E43" s="2" t="s">
        <v>558</v>
      </c>
      <c r="F43" s="24">
        <v>216000</v>
      </c>
      <c r="G43" s="24">
        <v>2491.56</v>
      </c>
      <c r="H43" s="24">
        <v>1.36</v>
      </c>
    </row>
    <row r="44" spans="2:8" x14ac:dyDescent="0.25">
      <c r="B44" s="2" t="s">
        <v>2859</v>
      </c>
      <c r="C44" s="4" t="s">
        <v>142</v>
      </c>
      <c r="D44" s="2" t="s">
        <v>519</v>
      </c>
      <c r="E44" s="2" t="s">
        <v>559</v>
      </c>
      <c r="F44" s="24">
        <v>52600</v>
      </c>
      <c r="G44" s="24">
        <v>2389.64</v>
      </c>
      <c r="H44" s="24">
        <v>1.3</v>
      </c>
    </row>
    <row r="45" spans="2:8" x14ac:dyDescent="0.25">
      <c r="B45" s="2" t="s">
        <v>458</v>
      </c>
      <c r="C45" s="4" t="s">
        <v>142</v>
      </c>
      <c r="D45" s="2" t="s">
        <v>406</v>
      </c>
      <c r="E45" s="2" t="s">
        <v>459</v>
      </c>
      <c r="F45" s="24">
        <v>247525</v>
      </c>
      <c r="G45" s="24">
        <v>2377.73</v>
      </c>
      <c r="H45" s="24">
        <v>1.3</v>
      </c>
    </row>
    <row r="46" spans="2:8" x14ac:dyDescent="0.25">
      <c r="B46" s="2" t="s">
        <v>2055</v>
      </c>
      <c r="C46" s="4" t="s">
        <v>142</v>
      </c>
      <c r="D46" s="2" t="s">
        <v>347</v>
      </c>
      <c r="E46" s="2" t="s">
        <v>560</v>
      </c>
      <c r="F46" s="24">
        <v>1242000</v>
      </c>
      <c r="G46" s="24">
        <v>2338.69</v>
      </c>
      <c r="H46" s="24">
        <v>1.27</v>
      </c>
    </row>
    <row r="47" spans="2:8" x14ac:dyDescent="0.25">
      <c r="B47" s="2" t="s">
        <v>2073</v>
      </c>
      <c r="C47" s="4" t="s">
        <v>142</v>
      </c>
      <c r="D47" s="2" t="s">
        <v>398</v>
      </c>
      <c r="E47" s="2" t="s">
        <v>561</v>
      </c>
      <c r="F47" s="24">
        <v>124996</v>
      </c>
      <c r="G47" s="24">
        <v>2298.61</v>
      </c>
      <c r="H47" s="24">
        <v>1.25</v>
      </c>
    </row>
    <row r="48" spans="2:8" x14ac:dyDescent="0.25">
      <c r="B48" s="2" t="s">
        <v>2053</v>
      </c>
      <c r="C48" s="4" t="s">
        <v>142</v>
      </c>
      <c r="D48" s="2" t="s">
        <v>384</v>
      </c>
      <c r="E48" s="2" t="s">
        <v>562</v>
      </c>
      <c r="F48" s="24">
        <v>129000</v>
      </c>
      <c r="G48" s="24">
        <v>2219.64</v>
      </c>
      <c r="H48" s="24">
        <v>1.21</v>
      </c>
    </row>
    <row r="49" spans="2:8" x14ac:dyDescent="0.25">
      <c r="B49" s="2" t="s">
        <v>2056</v>
      </c>
      <c r="C49" s="4" t="s">
        <v>142</v>
      </c>
      <c r="D49" s="2" t="s">
        <v>359</v>
      </c>
      <c r="E49" s="2" t="s">
        <v>563</v>
      </c>
      <c r="F49" s="24">
        <v>26250</v>
      </c>
      <c r="G49" s="24">
        <v>2189.71</v>
      </c>
      <c r="H49" s="24">
        <v>1.19</v>
      </c>
    </row>
    <row r="50" spans="2:8" x14ac:dyDescent="0.25">
      <c r="B50" s="2" t="s">
        <v>2058</v>
      </c>
      <c r="C50" s="4" t="s">
        <v>142</v>
      </c>
      <c r="D50" s="2" t="s">
        <v>359</v>
      </c>
      <c r="E50" s="2" t="s">
        <v>360</v>
      </c>
      <c r="F50" s="24">
        <v>56500</v>
      </c>
      <c r="G50" s="24">
        <v>2027.93</v>
      </c>
      <c r="H50" s="24">
        <v>1.1000000000000001</v>
      </c>
    </row>
    <row r="51" spans="2:8" x14ac:dyDescent="0.25">
      <c r="B51" s="2" t="s">
        <v>2054</v>
      </c>
      <c r="C51" s="4" t="s">
        <v>142</v>
      </c>
      <c r="D51" s="2" t="s">
        <v>418</v>
      </c>
      <c r="E51" s="2" t="s">
        <v>564</v>
      </c>
      <c r="F51" s="24">
        <v>650000</v>
      </c>
      <c r="G51" s="24">
        <v>2018.58</v>
      </c>
      <c r="H51" s="24">
        <v>1.1000000000000001</v>
      </c>
    </row>
    <row r="52" spans="2:8" x14ac:dyDescent="0.25">
      <c r="B52" s="2" t="s">
        <v>565</v>
      </c>
      <c r="C52" s="4" t="s">
        <v>142</v>
      </c>
      <c r="D52" s="2" t="s">
        <v>469</v>
      </c>
      <c r="E52" s="2" t="s">
        <v>566</v>
      </c>
      <c r="F52" s="24">
        <v>75000</v>
      </c>
      <c r="G52" s="24">
        <v>1998.38</v>
      </c>
      <c r="H52" s="24">
        <v>1.0900000000000001</v>
      </c>
    </row>
    <row r="53" spans="2:8" x14ac:dyDescent="0.25">
      <c r="B53" s="2" t="s">
        <v>2046</v>
      </c>
      <c r="C53" s="4" t="s">
        <v>142</v>
      </c>
      <c r="D53" s="2" t="s">
        <v>418</v>
      </c>
      <c r="E53" s="2" t="s">
        <v>567</v>
      </c>
      <c r="F53" s="24">
        <v>138000</v>
      </c>
      <c r="G53" s="24">
        <v>1992.03</v>
      </c>
      <c r="H53" s="24">
        <v>1.0900000000000001</v>
      </c>
    </row>
    <row r="54" spans="2:8" x14ac:dyDescent="0.25">
      <c r="B54" s="2" t="s">
        <v>2047</v>
      </c>
      <c r="C54" s="4" t="s">
        <v>142</v>
      </c>
      <c r="D54" s="2" t="s">
        <v>364</v>
      </c>
      <c r="E54" s="2" t="s">
        <v>568</v>
      </c>
      <c r="F54" s="24">
        <v>18900</v>
      </c>
      <c r="G54" s="24">
        <v>1965.44</v>
      </c>
      <c r="H54" s="24">
        <v>1.07</v>
      </c>
    </row>
    <row r="55" spans="2:8" x14ac:dyDescent="0.25">
      <c r="B55" s="2" t="s">
        <v>2057</v>
      </c>
      <c r="C55" s="4" t="s">
        <v>142</v>
      </c>
      <c r="D55" s="2" t="s">
        <v>402</v>
      </c>
      <c r="E55" s="2" t="s">
        <v>569</v>
      </c>
      <c r="F55" s="24">
        <v>451960</v>
      </c>
      <c r="G55" s="24">
        <v>1946.59</v>
      </c>
      <c r="H55" s="24">
        <v>1.06</v>
      </c>
    </row>
    <row r="56" spans="2:8" x14ac:dyDescent="0.25">
      <c r="B56" s="2" t="s">
        <v>2037</v>
      </c>
      <c r="C56" s="4" t="s">
        <v>142</v>
      </c>
      <c r="D56" s="2" t="s">
        <v>519</v>
      </c>
      <c r="E56" s="2" t="s">
        <v>523</v>
      </c>
      <c r="F56" s="24">
        <v>15150</v>
      </c>
      <c r="G56" s="24">
        <v>1941.85</v>
      </c>
      <c r="H56" s="24">
        <v>1.06</v>
      </c>
    </row>
    <row r="57" spans="2:8" x14ac:dyDescent="0.25">
      <c r="B57" s="2" t="s">
        <v>2801</v>
      </c>
      <c r="C57" s="4" t="s">
        <v>142</v>
      </c>
      <c r="D57" s="2" t="s">
        <v>359</v>
      </c>
      <c r="E57" s="2" t="s">
        <v>415</v>
      </c>
      <c r="F57" s="24">
        <v>27000</v>
      </c>
      <c r="G57" s="24">
        <v>1941.54</v>
      </c>
      <c r="H57" s="24">
        <v>1.06</v>
      </c>
    </row>
    <row r="58" spans="2:8" x14ac:dyDescent="0.25">
      <c r="B58" s="2" t="s">
        <v>2049</v>
      </c>
      <c r="C58" s="4" t="s">
        <v>142</v>
      </c>
      <c r="D58" s="2" t="s">
        <v>370</v>
      </c>
      <c r="E58" s="2" t="s">
        <v>371</v>
      </c>
      <c r="F58" s="24">
        <v>162781</v>
      </c>
      <c r="G58" s="24">
        <v>1915.93</v>
      </c>
      <c r="H58" s="24">
        <v>1.04</v>
      </c>
    </row>
    <row r="59" spans="2:8" x14ac:dyDescent="0.25">
      <c r="B59" s="2" t="s">
        <v>2043</v>
      </c>
      <c r="C59" s="4" t="s">
        <v>142</v>
      </c>
      <c r="D59" s="2" t="s">
        <v>389</v>
      </c>
      <c r="E59" s="2" t="s">
        <v>390</v>
      </c>
      <c r="F59" s="24">
        <v>200600</v>
      </c>
      <c r="G59" s="24">
        <v>1906.6</v>
      </c>
      <c r="H59" s="24">
        <v>1.04</v>
      </c>
    </row>
    <row r="60" spans="2:8" x14ac:dyDescent="0.25">
      <c r="B60" s="2" t="s">
        <v>2044</v>
      </c>
      <c r="C60" s="4" t="s">
        <v>142</v>
      </c>
      <c r="D60" s="2" t="s">
        <v>492</v>
      </c>
      <c r="E60" s="2" t="s">
        <v>570</v>
      </c>
      <c r="F60" s="24">
        <v>199800</v>
      </c>
      <c r="G60" s="24">
        <v>1857.44</v>
      </c>
      <c r="H60" s="24">
        <v>1.01</v>
      </c>
    </row>
    <row r="61" spans="2:8" x14ac:dyDescent="0.25">
      <c r="B61" s="2" t="s">
        <v>2045</v>
      </c>
      <c r="C61" s="4" t="s">
        <v>142</v>
      </c>
      <c r="D61" s="2" t="s">
        <v>366</v>
      </c>
      <c r="E61" s="2" t="s">
        <v>571</v>
      </c>
      <c r="F61" s="24">
        <v>426000</v>
      </c>
      <c r="G61" s="24">
        <v>1844.37</v>
      </c>
      <c r="H61" s="24">
        <v>1</v>
      </c>
    </row>
    <row r="62" spans="2:8" x14ac:dyDescent="0.25">
      <c r="B62" s="2" t="s">
        <v>2860</v>
      </c>
      <c r="C62" s="4" t="s">
        <v>142</v>
      </c>
      <c r="D62" s="2" t="s">
        <v>352</v>
      </c>
      <c r="E62" s="2" t="s">
        <v>572</v>
      </c>
      <c r="F62" s="24">
        <v>264000</v>
      </c>
      <c r="G62" s="24">
        <v>1824.64</v>
      </c>
      <c r="H62" s="24">
        <v>0.99</v>
      </c>
    </row>
    <row r="63" spans="2:8" x14ac:dyDescent="0.25">
      <c r="B63" s="2" t="s">
        <v>2050</v>
      </c>
      <c r="C63" s="4" t="s">
        <v>142</v>
      </c>
      <c r="D63" s="2" t="s">
        <v>423</v>
      </c>
      <c r="E63" s="2" t="s">
        <v>524</v>
      </c>
      <c r="F63" s="24">
        <v>500000</v>
      </c>
      <c r="G63" s="24">
        <v>1816</v>
      </c>
      <c r="H63" s="24">
        <v>0.99</v>
      </c>
    </row>
    <row r="64" spans="2:8" x14ac:dyDescent="0.25">
      <c r="B64" s="2" t="s">
        <v>2042</v>
      </c>
      <c r="C64" s="4" t="s">
        <v>142</v>
      </c>
      <c r="D64" s="2" t="s">
        <v>573</v>
      </c>
      <c r="E64" s="2" t="s">
        <v>574</v>
      </c>
      <c r="F64" s="24">
        <v>198000</v>
      </c>
      <c r="G64" s="24">
        <v>1812.69</v>
      </c>
      <c r="H64" s="24">
        <v>0.99</v>
      </c>
    </row>
    <row r="65" spans="2:8" x14ac:dyDescent="0.25">
      <c r="B65" s="2" t="s">
        <v>2052</v>
      </c>
      <c r="C65" s="4" t="s">
        <v>142</v>
      </c>
      <c r="D65" s="2" t="s">
        <v>575</v>
      </c>
      <c r="E65" s="2" t="s">
        <v>576</v>
      </c>
      <c r="F65" s="24">
        <v>100000</v>
      </c>
      <c r="G65" s="24">
        <v>1806.5</v>
      </c>
      <c r="H65" s="24">
        <v>0.98</v>
      </c>
    </row>
    <row r="66" spans="2:8" x14ac:dyDescent="0.25">
      <c r="B66" s="2" t="s">
        <v>577</v>
      </c>
      <c r="C66" s="4" t="s">
        <v>142</v>
      </c>
      <c r="D66" s="2" t="s">
        <v>384</v>
      </c>
      <c r="E66" s="2" t="s">
        <v>578</v>
      </c>
      <c r="F66" s="24">
        <v>460000</v>
      </c>
      <c r="G66" s="24">
        <v>1734.2</v>
      </c>
      <c r="H66" s="24">
        <v>0.94</v>
      </c>
    </row>
    <row r="67" spans="2:8" x14ac:dyDescent="0.25">
      <c r="B67" s="2" t="s">
        <v>2793</v>
      </c>
      <c r="C67" s="4" t="s">
        <v>142</v>
      </c>
      <c r="D67" s="2" t="s">
        <v>394</v>
      </c>
      <c r="E67" s="2" t="s">
        <v>404</v>
      </c>
      <c r="F67" s="24">
        <v>285000</v>
      </c>
      <c r="G67" s="24">
        <v>1663.4</v>
      </c>
      <c r="H67" s="24">
        <v>0.91</v>
      </c>
    </row>
    <row r="68" spans="2:8" x14ac:dyDescent="0.25">
      <c r="B68" s="2" t="s">
        <v>2051</v>
      </c>
      <c r="C68" s="4" t="s">
        <v>142</v>
      </c>
      <c r="D68" s="2" t="s">
        <v>376</v>
      </c>
      <c r="E68" s="2" t="s">
        <v>579</v>
      </c>
      <c r="F68" s="24">
        <v>53000</v>
      </c>
      <c r="G68" s="24">
        <v>1615.97</v>
      </c>
      <c r="H68" s="24">
        <v>0.88</v>
      </c>
    </row>
    <row r="69" spans="2:8" x14ac:dyDescent="0.25">
      <c r="B69" s="2" t="s">
        <v>2041</v>
      </c>
      <c r="C69" s="4" t="s">
        <v>142</v>
      </c>
      <c r="D69" s="2" t="s">
        <v>433</v>
      </c>
      <c r="E69" s="2" t="s">
        <v>580</v>
      </c>
      <c r="F69" s="24">
        <v>258000</v>
      </c>
      <c r="G69" s="24">
        <v>1600.63</v>
      </c>
      <c r="H69" s="24">
        <v>0.87</v>
      </c>
    </row>
    <row r="70" spans="2:8" x14ac:dyDescent="0.25">
      <c r="B70" s="2" t="s">
        <v>2039</v>
      </c>
      <c r="C70" s="4" t="s">
        <v>142</v>
      </c>
      <c r="D70" s="2" t="s">
        <v>359</v>
      </c>
      <c r="E70" s="2" t="s">
        <v>581</v>
      </c>
      <c r="F70" s="24">
        <v>630000</v>
      </c>
      <c r="G70" s="24">
        <v>1558.31</v>
      </c>
      <c r="H70" s="24">
        <v>0.85</v>
      </c>
    </row>
    <row r="71" spans="2:8" x14ac:dyDescent="0.25">
      <c r="B71" s="2" t="s">
        <v>2861</v>
      </c>
      <c r="C71" s="4" t="s">
        <v>142</v>
      </c>
      <c r="D71" s="2" t="s">
        <v>396</v>
      </c>
      <c r="E71" s="2" t="s">
        <v>582</v>
      </c>
      <c r="F71" s="24">
        <v>145788</v>
      </c>
      <c r="G71" s="24">
        <v>819.11</v>
      </c>
      <c r="H71" s="24">
        <v>0.45</v>
      </c>
    </row>
    <row r="72" spans="2:8" x14ac:dyDescent="0.25">
      <c r="B72" s="7" t="s">
        <v>145</v>
      </c>
      <c r="C72" s="8"/>
      <c r="D72" s="7"/>
      <c r="E72" s="7"/>
      <c r="F72" s="31"/>
      <c r="G72" s="31">
        <f>SUM(G12:G71)</f>
        <v>177911.70999999993</v>
      </c>
      <c r="H72" s="31">
        <f>SUM(H12:H71)</f>
        <v>96.909999999999968</v>
      </c>
    </row>
    <row r="73" spans="2:8" x14ac:dyDescent="0.25">
      <c r="B73" s="7" t="s">
        <v>146</v>
      </c>
      <c r="C73" s="8"/>
      <c r="D73" s="7"/>
      <c r="E73" s="7"/>
      <c r="F73" s="31"/>
      <c r="G73" s="31">
        <v>328.51</v>
      </c>
      <c r="H73" s="31">
        <v>0.18</v>
      </c>
    </row>
    <row r="74" spans="2:8" x14ac:dyDescent="0.25">
      <c r="B74" s="7" t="s">
        <v>147</v>
      </c>
      <c r="C74" s="8"/>
      <c r="D74" s="7"/>
      <c r="E74" s="7"/>
      <c r="F74" s="31"/>
      <c r="G74" s="31">
        <v>178240.22</v>
      </c>
      <c r="H74" s="31">
        <v>97.09</v>
      </c>
    </row>
    <row r="75" spans="2:8" x14ac:dyDescent="0.25">
      <c r="B75" s="7" t="s">
        <v>326</v>
      </c>
      <c r="C75" s="8"/>
      <c r="D75" s="7"/>
      <c r="E75" s="7"/>
      <c r="F75" s="31"/>
      <c r="G75" s="31">
        <v>5356.1786246000065</v>
      </c>
      <c r="H75" s="31">
        <v>2.9099999999999966</v>
      </c>
    </row>
    <row r="76" spans="2:8" x14ac:dyDescent="0.25">
      <c r="B76" s="7" t="s">
        <v>155</v>
      </c>
      <c r="C76" s="8"/>
      <c r="D76" s="7"/>
      <c r="E76" s="7"/>
      <c r="F76" s="31"/>
      <c r="G76" s="31">
        <v>183596.3986246</v>
      </c>
      <c r="H76" s="31">
        <v>100</v>
      </c>
    </row>
    <row r="77" spans="2:8" x14ac:dyDescent="0.25">
      <c r="B77" s="2" t="s">
        <v>156</v>
      </c>
    </row>
    <row r="78" spans="2:8" x14ac:dyDescent="0.25">
      <c r="B78" s="7" t="s">
        <v>157</v>
      </c>
    </row>
    <row r="79" spans="2:8" x14ac:dyDescent="0.25">
      <c r="B79" s="7" t="s">
        <v>158</v>
      </c>
      <c r="C79" s="4" t="s">
        <v>159</v>
      </c>
    </row>
    <row r="80" spans="2:8" x14ac:dyDescent="0.25">
      <c r="B80" s="7" t="s">
        <v>162</v>
      </c>
      <c r="C80" s="4" t="s">
        <v>161</v>
      </c>
    </row>
    <row r="81" spans="2:3" x14ac:dyDescent="0.25">
      <c r="B81" s="7" t="s">
        <v>163</v>
      </c>
      <c r="C81" s="4" t="s">
        <v>161</v>
      </c>
    </row>
    <row r="82" spans="2:3" x14ac:dyDescent="0.25">
      <c r="B82" s="7" t="s">
        <v>164</v>
      </c>
      <c r="C82" s="4" t="s">
        <v>165</v>
      </c>
    </row>
    <row r="83" spans="2:3" x14ac:dyDescent="0.25">
      <c r="B83" s="7" t="s">
        <v>583</v>
      </c>
      <c r="C83" s="8"/>
    </row>
    <row r="84" spans="2:3" x14ac:dyDescent="0.25">
      <c r="B84" s="7" t="s">
        <v>584</v>
      </c>
      <c r="C84" s="8"/>
    </row>
    <row r="85" spans="2:3" x14ac:dyDescent="0.25">
      <c r="B85" s="7" t="s">
        <v>585</v>
      </c>
      <c r="C85" s="8"/>
    </row>
    <row r="86" spans="2:3" x14ac:dyDescent="0.25">
      <c r="B86" s="7" t="s">
        <v>586</v>
      </c>
      <c r="C86" s="8"/>
    </row>
    <row r="87" spans="2:3" x14ac:dyDescent="0.25">
      <c r="B87" s="7" t="s">
        <v>2755</v>
      </c>
      <c r="C87" s="8"/>
    </row>
    <row r="88" spans="2:3" x14ac:dyDescent="0.25">
      <c r="B88" s="2" t="s">
        <v>170</v>
      </c>
    </row>
    <row r="89" spans="2:3" x14ac:dyDescent="0.25">
      <c r="B89" s="2" t="s">
        <v>328</v>
      </c>
    </row>
    <row r="92" spans="2:3" x14ac:dyDescent="0.25">
      <c r="B92" s="17" t="s">
        <v>3741</v>
      </c>
      <c r="C92" s="18"/>
    </row>
    <row r="93" spans="2:3" ht="30" x14ac:dyDescent="0.25">
      <c r="B93" s="17" t="s">
        <v>329</v>
      </c>
      <c r="C93" s="19" t="s">
        <v>330</v>
      </c>
    </row>
    <row r="94" spans="2:3" x14ac:dyDescent="0.25">
      <c r="B94" s="139" t="s">
        <v>331</v>
      </c>
      <c r="C94" s="149" t="s">
        <v>2621</v>
      </c>
    </row>
    <row r="95" spans="2:3" x14ac:dyDescent="0.25">
      <c r="B95" s="139" t="s">
        <v>332</v>
      </c>
      <c r="C95" s="149" t="s">
        <v>2621</v>
      </c>
    </row>
    <row r="96" spans="2:3" x14ac:dyDescent="0.25">
      <c r="B96" s="139" t="s">
        <v>333</v>
      </c>
      <c r="C96" s="149" t="s">
        <v>2621</v>
      </c>
    </row>
    <row r="97" spans="2:7" x14ac:dyDescent="0.25">
      <c r="B97" s="139" t="s">
        <v>334</v>
      </c>
      <c r="C97" s="149" t="s">
        <v>2621</v>
      </c>
    </row>
    <row r="98" spans="2:7" x14ac:dyDescent="0.25">
      <c r="B98" s="139" t="s">
        <v>335</v>
      </c>
      <c r="C98" s="149" t="s">
        <v>2621</v>
      </c>
    </row>
    <row r="99" spans="2:7" x14ac:dyDescent="0.25">
      <c r="B99" s="139" t="s">
        <v>336</v>
      </c>
      <c r="C99" s="149" t="s">
        <v>2621</v>
      </c>
    </row>
    <row r="100" spans="2:7" x14ac:dyDescent="0.25">
      <c r="B100" s="17" t="s">
        <v>337</v>
      </c>
      <c r="C100" s="149" t="s">
        <v>2621</v>
      </c>
    </row>
    <row r="102" spans="2:7" x14ac:dyDescent="0.25">
      <c r="B102" s="139" t="s">
        <v>179</v>
      </c>
      <c r="C102" s="9"/>
      <c r="D102" s="139"/>
    </row>
    <row r="103" spans="2:7" ht="30" x14ac:dyDescent="0.25">
      <c r="B103" s="11" t="s">
        <v>180</v>
      </c>
      <c r="C103" s="10" t="s">
        <v>181</v>
      </c>
      <c r="D103" s="11" t="s">
        <v>182</v>
      </c>
    </row>
    <row r="104" spans="2:7" x14ac:dyDescent="0.25">
      <c r="B104" s="139" t="s">
        <v>161</v>
      </c>
      <c r="C104" s="9" t="s">
        <v>161</v>
      </c>
      <c r="D104" s="139" t="s">
        <v>161</v>
      </c>
    </row>
    <row r="106" spans="2:7" x14ac:dyDescent="0.25">
      <c r="B106" s="17" t="s">
        <v>183</v>
      </c>
      <c r="C106" s="40">
        <v>45412</v>
      </c>
      <c r="D106" s="139"/>
      <c r="E106" s="33"/>
      <c r="F106" s="39"/>
    </row>
    <row r="107" spans="2:7" x14ac:dyDescent="0.25">
      <c r="B107" s="17" t="s">
        <v>184</v>
      </c>
      <c r="C107" s="18" t="s">
        <v>185</v>
      </c>
      <c r="D107" s="17" t="s">
        <v>186</v>
      </c>
      <c r="E107" s="34" t="s">
        <v>187</v>
      </c>
      <c r="F107" s="32" t="s">
        <v>188</v>
      </c>
      <c r="G107" s="31"/>
    </row>
    <row r="108" spans="2:7" x14ac:dyDescent="0.25">
      <c r="B108" s="37" t="s">
        <v>161</v>
      </c>
      <c r="C108" s="38" t="s">
        <v>161</v>
      </c>
      <c r="D108" s="37" t="s">
        <v>161</v>
      </c>
      <c r="E108" s="36" t="s">
        <v>161</v>
      </c>
      <c r="F108" s="35" t="s">
        <v>161</v>
      </c>
    </row>
    <row r="111" spans="2:7" x14ac:dyDescent="0.25">
      <c r="B111" s="7" t="s">
        <v>189</v>
      </c>
    </row>
    <row r="112" spans="2:7" x14ac:dyDescent="0.25">
      <c r="B112" s="7"/>
    </row>
    <row r="113" spans="2:6" x14ac:dyDescent="0.25">
      <c r="B113" s="7" t="s">
        <v>190</v>
      </c>
    </row>
    <row r="114" spans="2:6" x14ac:dyDescent="0.25">
      <c r="B114" s="17" t="s">
        <v>191</v>
      </c>
      <c r="C114" s="18" t="s">
        <v>192</v>
      </c>
      <c r="D114" s="7"/>
    </row>
    <row r="115" spans="2:6" x14ac:dyDescent="0.25">
      <c r="B115" s="139" t="s">
        <v>161</v>
      </c>
      <c r="C115" s="9" t="s">
        <v>161</v>
      </c>
    </row>
    <row r="117" spans="2:6" x14ac:dyDescent="0.25">
      <c r="B117" s="17" t="s">
        <v>193</v>
      </c>
      <c r="C117" s="18" t="s">
        <v>192</v>
      </c>
    </row>
    <row r="118" spans="2:6" x14ac:dyDescent="0.25">
      <c r="B118" s="139" t="s">
        <v>161</v>
      </c>
      <c r="C118" s="9" t="s">
        <v>161</v>
      </c>
    </row>
    <row r="120" spans="2:6" x14ac:dyDescent="0.25">
      <c r="B120" s="17" t="s">
        <v>161</v>
      </c>
      <c r="C120" s="18" t="s">
        <v>161</v>
      </c>
    </row>
    <row r="121" spans="2:6" x14ac:dyDescent="0.25">
      <c r="B121" s="139" t="s">
        <v>161</v>
      </c>
      <c r="C121" s="9" t="s">
        <v>161</v>
      </c>
    </row>
    <row r="123" spans="2:6" x14ac:dyDescent="0.25">
      <c r="B123" s="34" t="s">
        <v>194</v>
      </c>
      <c r="C123" s="18" t="s">
        <v>195</v>
      </c>
    </row>
    <row r="124" spans="2:6" x14ac:dyDescent="0.25">
      <c r="B124" s="33" t="s">
        <v>161</v>
      </c>
      <c r="C124" s="9" t="s">
        <v>161</v>
      </c>
    </row>
    <row r="126" spans="2:6" x14ac:dyDescent="0.25">
      <c r="B126" s="17" t="s">
        <v>196</v>
      </c>
      <c r="C126" s="18" t="s">
        <v>161</v>
      </c>
    </row>
    <row r="128" spans="2:6" x14ac:dyDescent="0.25">
      <c r="B128" s="17" t="s">
        <v>197</v>
      </c>
      <c r="C128" s="40">
        <v>45412</v>
      </c>
      <c r="D128" s="139"/>
      <c r="E128" s="33"/>
      <c r="F128" s="39"/>
    </row>
    <row r="129" spans="2:7" x14ac:dyDescent="0.25">
      <c r="B129" s="17" t="s">
        <v>184</v>
      </c>
      <c r="C129" s="18" t="s">
        <v>185</v>
      </c>
      <c r="D129" s="17" t="s">
        <v>186</v>
      </c>
      <c r="E129" s="34" t="s">
        <v>187</v>
      </c>
      <c r="F129" s="32" t="s">
        <v>188</v>
      </c>
      <c r="G129" s="31"/>
    </row>
    <row r="130" spans="2:7" x14ac:dyDescent="0.25">
      <c r="B130" s="37" t="s">
        <v>161</v>
      </c>
      <c r="C130" s="38" t="s">
        <v>161</v>
      </c>
      <c r="D130" s="37" t="s">
        <v>161</v>
      </c>
      <c r="E130" s="36" t="s">
        <v>161</v>
      </c>
      <c r="F130" s="35" t="s">
        <v>161</v>
      </c>
    </row>
    <row r="131" spans="2:7" x14ac:dyDescent="0.25">
      <c r="B131" s="7" t="s">
        <v>189</v>
      </c>
    </row>
    <row r="132" spans="2:7" x14ac:dyDescent="0.25">
      <c r="B132" s="7"/>
    </row>
    <row r="133" spans="2:7" x14ac:dyDescent="0.25">
      <c r="B133" s="7" t="s">
        <v>190</v>
      </c>
    </row>
    <row r="134" spans="2:7" x14ac:dyDescent="0.25">
      <c r="B134" s="17" t="s">
        <v>191</v>
      </c>
      <c r="C134" s="18" t="s">
        <v>192</v>
      </c>
      <c r="D134" s="7"/>
    </row>
    <row r="135" spans="2:7" x14ac:dyDescent="0.25">
      <c r="B135" s="139" t="s">
        <v>161</v>
      </c>
      <c r="C135" s="9" t="s">
        <v>161</v>
      </c>
    </row>
    <row r="137" spans="2:7" x14ac:dyDescent="0.25">
      <c r="B137" s="17" t="s">
        <v>193</v>
      </c>
      <c r="C137" s="18" t="s">
        <v>192</v>
      </c>
    </row>
    <row r="138" spans="2:7" x14ac:dyDescent="0.25">
      <c r="B138" s="139" t="s">
        <v>161</v>
      </c>
      <c r="C138" s="9" t="s">
        <v>161</v>
      </c>
    </row>
    <row r="140" spans="2:7" x14ac:dyDescent="0.25">
      <c r="B140" s="17" t="s">
        <v>161</v>
      </c>
      <c r="C140" s="18" t="s">
        <v>161</v>
      </c>
    </row>
    <row r="141" spans="2:7" x14ac:dyDescent="0.25">
      <c r="B141" s="139" t="s">
        <v>161</v>
      </c>
      <c r="C141" s="9" t="s">
        <v>161</v>
      </c>
    </row>
    <row r="143" spans="2:7" x14ac:dyDescent="0.25">
      <c r="B143" s="34" t="s">
        <v>194</v>
      </c>
      <c r="C143" s="18" t="s">
        <v>195</v>
      </c>
    </row>
    <row r="144" spans="2:7" x14ac:dyDescent="0.25">
      <c r="B144" s="33" t="s">
        <v>161</v>
      </c>
      <c r="C144" s="9" t="s">
        <v>161</v>
      </c>
    </row>
    <row r="146" spans="2:80" x14ac:dyDescent="0.25">
      <c r="B146" s="17" t="s">
        <v>196</v>
      </c>
      <c r="C146" s="18" t="s">
        <v>161</v>
      </c>
    </row>
    <row r="149" spans="2:80" x14ac:dyDescent="0.25">
      <c r="B149" s="7" t="s">
        <v>198</v>
      </c>
    </row>
    <row r="151" spans="2:80" x14ac:dyDescent="0.25">
      <c r="B151" s="17" t="s">
        <v>184</v>
      </c>
      <c r="C151" s="18" t="s">
        <v>199</v>
      </c>
      <c r="D151" s="17" t="s">
        <v>200</v>
      </c>
      <c r="E151" s="17" t="s">
        <v>201</v>
      </c>
      <c r="F151" s="31"/>
    </row>
    <row r="152" spans="2:80" x14ac:dyDescent="0.25">
      <c r="B152" s="139" t="s">
        <v>161</v>
      </c>
      <c r="C152" s="9" t="s">
        <v>161</v>
      </c>
      <c r="D152" s="139" t="s">
        <v>161</v>
      </c>
      <c r="E152" s="139" t="s">
        <v>161</v>
      </c>
    </row>
    <row r="155" spans="2:80" x14ac:dyDescent="0.25">
      <c r="B155" s="7" t="s">
        <v>202</v>
      </c>
      <c r="C155" s="8" t="s">
        <v>161</v>
      </c>
      <c r="D155" s="7"/>
      <c r="E155" s="7"/>
      <c r="F155" s="31"/>
      <c r="G155" s="31"/>
      <c r="H155" s="31"/>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203</v>
      </c>
    </row>
    <row r="159" spans="2:80" x14ac:dyDescent="0.25">
      <c r="B159" s="17" t="s">
        <v>204</v>
      </c>
      <c r="C159" s="18" t="s">
        <v>192</v>
      </c>
      <c r="D159" s="7"/>
    </row>
    <row r="160" spans="2:80" x14ac:dyDescent="0.25">
      <c r="B160" s="139" t="s">
        <v>161</v>
      </c>
      <c r="C160" s="9" t="s">
        <v>161</v>
      </c>
    </row>
    <row r="163" spans="2:80" x14ac:dyDescent="0.25">
      <c r="B163" s="17" t="s">
        <v>205</v>
      </c>
      <c r="C163" s="18" t="s">
        <v>206</v>
      </c>
      <c r="D163" s="7"/>
    </row>
    <row r="164" spans="2:80" x14ac:dyDescent="0.25">
      <c r="B164" s="139" t="s">
        <v>161</v>
      </c>
      <c r="C164" s="9" t="s">
        <v>161</v>
      </c>
    </row>
    <row r="167" spans="2:80" x14ac:dyDescent="0.25">
      <c r="B167" s="7" t="s">
        <v>207</v>
      </c>
    </row>
    <row r="170" spans="2:80" x14ac:dyDescent="0.25">
      <c r="B170" s="7" t="s">
        <v>208</v>
      </c>
    </row>
    <row r="172" spans="2:80" x14ac:dyDescent="0.25">
      <c r="B172" s="17" t="s">
        <v>184</v>
      </c>
      <c r="C172" s="18" t="s">
        <v>209</v>
      </c>
      <c r="D172" s="17" t="s">
        <v>199</v>
      </c>
      <c r="E172" s="17" t="s">
        <v>200</v>
      </c>
      <c r="F172" s="32" t="s">
        <v>201</v>
      </c>
      <c r="G172" s="31"/>
    </row>
    <row r="173" spans="2:80" x14ac:dyDescent="0.25">
      <c r="B173" s="139" t="s">
        <v>161</v>
      </c>
      <c r="C173" s="9" t="s">
        <v>161</v>
      </c>
      <c r="D173" s="139" t="s">
        <v>161</v>
      </c>
      <c r="E173" s="139" t="s">
        <v>161</v>
      </c>
      <c r="F173" s="30" t="s">
        <v>161</v>
      </c>
    </row>
    <row r="176" spans="2:80" x14ac:dyDescent="0.25">
      <c r="B176" s="7" t="s">
        <v>202</v>
      </c>
      <c r="C176" s="8" t="s">
        <v>161</v>
      </c>
      <c r="D176" s="7"/>
      <c r="E176" s="7"/>
      <c r="F176" s="31"/>
      <c r="G176" s="31"/>
      <c r="H176" s="31"/>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8" spans="2:7" x14ac:dyDescent="0.25">
      <c r="B178" s="7" t="s">
        <v>203</v>
      </c>
    </row>
    <row r="180" spans="2:7" x14ac:dyDescent="0.25">
      <c r="B180" s="17" t="s">
        <v>204</v>
      </c>
      <c r="C180" s="18" t="s">
        <v>192</v>
      </c>
      <c r="D180" s="7"/>
    </row>
    <row r="181" spans="2:7" x14ac:dyDescent="0.25">
      <c r="B181" s="139" t="s">
        <v>161</v>
      </c>
      <c r="C181" s="9" t="s">
        <v>161</v>
      </c>
    </row>
    <row r="184" spans="2:7" x14ac:dyDescent="0.25">
      <c r="B184" s="17" t="s">
        <v>205</v>
      </c>
      <c r="C184" s="18" t="s">
        <v>206</v>
      </c>
      <c r="D184" s="7"/>
    </row>
    <row r="185" spans="2:7" x14ac:dyDescent="0.25">
      <c r="B185" s="139" t="s">
        <v>161</v>
      </c>
      <c r="C185" s="9" t="s">
        <v>161</v>
      </c>
    </row>
    <row r="188" spans="2:7" x14ac:dyDescent="0.25">
      <c r="B188" s="7" t="s">
        <v>207</v>
      </c>
    </row>
    <row r="191" spans="2:7" x14ac:dyDescent="0.25">
      <c r="B191" s="7" t="s">
        <v>210</v>
      </c>
    </row>
    <row r="192" spans="2:7" x14ac:dyDescent="0.25">
      <c r="B192" s="17" t="s">
        <v>184</v>
      </c>
      <c r="C192" s="18" t="s">
        <v>211</v>
      </c>
      <c r="D192" s="17" t="s">
        <v>212</v>
      </c>
      <c r="E192" s="17" t="s">
        <v>213</v>
      </c>
      <c r="F192" s="32" t="s">
        <v>214</v>
      </c>
      <c r="G192" s="31"/>
    </row>
    <row r="193" spans="2:6" x14ac:dyDescent="0.25">
      <c r="B193" s="139" t="s">
        <v>161</v>
      </c>
      <c r="C193" s="9" t="s">
        <v>161</v>
      </c>
      <c r="D193" s="139" t="s">
        <v>161</v>
      </c>
      <c r="E193" s="139" t="s">
        <v>161</v>
      </c>
      <c r="F193" s="30" t="s">
        <v>161</v>
      </c>
    </row>
    <row r="194" spans="2:6" x14ac:dyDescent="0.25">
      <c r="B194" s="2" t="s">
        <v>215</v>
      </c>
    </row>
  </sheetData>
  <mergeCells count="3">
    <mergeCell ref="B1:E1"/>
    <mergeCell ref="C3:C6"/>
    <mergeCell ref="D3:D6"/>
  </mergeCells>
  <hyperlinks>
    <hyperlink ref="A1" location="Index!A1" display="Index" xr:uid="{BBF21B75-22C0-413E-B0AD-9992756E7314}"/>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2D05-48ED-4623-B5EA-FD5CABC09348}">
  <sheetPr codeName="Sheet55"/>
  <dimension ref="A1:CB239"/>
  <sheetViews>
    <sheetView workbookViewId="0">
      <selection activeCell="F9" sqref="F9"/>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111</v>
      </c>
      <c r="C1" s="212"/>
      <c r="D1" s="212"/>
      <c r="E1" s="212"/>
    </row>
    <row r="3" spans="1:9" ht="15" customHeight="1" x14ac:dyDescent="0.25">
      <c r="B3" s="1" t="s">
        <v>587</v>
      </c>
      <c r="C3" s="218"/>
      <c r="D3" s="214"/>
    </row>
    <row r="4" spans="1:9" ht="30" customHeight="1" x14ac:dyDescent="0.25">
      <c r="B4" s="142" t="s">
        <v>541</v>
      </c>
      <c r="C4" s="218"/>
      <c r="D4" s="214"/>
    </row>
    <row r="5" spans="1:9" ht="15" customHeight="1" x14ac:dyDescent="0.25">
      <c r="B5" s="142" t="s">
        <v>130</v>
      </c>
      <c r="C5" s="218"/>
      <c r="D5" s="214"/>
    </row>
    <row r="6" spans="1:9" ht="45" customHeight="1" x14ac:dyDescent="0.25">
      <c r="B6" s="142" t="s">
        <v>588</v>
      </c>
      <c r="C6" s="218"/>
      <c r="D6" s="214"/>
    </row>
    <row r="7" spans="1:9" ht="30" customHeight="1" x14ac:dyDescent="0.25">
      <c r="B7" s="142" t="s">
        <v>133</v>
      </c>
      <c r="C7" s="3" t="s">
        <v>134</v>
      </c>
      <c r="D7" s="3" t="s">
        <v>135</v>
      </c>
    </row>
    <row r="8" spans="1:9" ht="12.75" customHeight="1" x14ac:dyDescent="0.25"/>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676500</v>
      </c>
      <c r="G15" s="24">
        <v>10283.48</v>
      </c>
      <c r="H15" s="24">
        <v>5.2</v>
      </c>
    </row>
    <row r="16" spans="1:9" x14ac:dyDescent="0.25">
      <c r="B16" s="2" t="s">
        <v>2084</v>
      </c>
      <c r="C16" s="4" t="s">
        <v>142</v>
      </c>
      <c r="D16" s="2" t="s">
        <v>350</v>
      </c>
      <c r="E16" s="2" t="s">
        <v>351</v>
      </c>
      <c r="F16" s="24">
        <v>297000</v>
      </c>
      <c r="G16" s="24">
        <v>8713.98</v>
      </c>
      <c r="H16" s="24">
        <v>4.41</v>
      </c>
    </row>
    <row r="17" spans="2:8" x14ac:dyDescent="0.25">
      <c r="B17" s="2" t="s">
        <v>2083</v>
      </c>
      <c r="C17" s="4" t="s">
        <v>142</v>
      </c>
      <c r="D17" s="2" t="s">
        <v>356</v>
      </c>
      <c r="E17" s="2" t="s">
        <v>357</v>
      </c>
      <c r="F17" s="24">
        <v>1576000</v>
      </c>
      <c r="G17" s="24">
        <v>6865.84</v>
      </c>
      <c r="H17" s="24">
        <v>3.47</v>
      </c>
    </row>
    <row r="18" spans="2:8" x14ac:dyDescent="0.25">
      <c r="B18" s="2" t="s">
        <v>2079</v>
      </c>
      <c r="C18" s="4" t="s">
        <v>142</v>
      </c>
      <c r="D18" s="2" t="s">
        <v>347</v>
      </c>
      <c r="E18" s="2" t="s">
        <v>349</v>
      </c>
      <c r="F18" s="24">
        <v>570000</v>
      </c>
      <c r="G18" s="24">
        <v>6557.28</v>
      </c>
      <c r="H18" s="24">
        <v>3.32</v>
      </c>
    </row>
    <row r="19" spans="2:8" x14ac:dyDescent="0.25">
      <c r="B19" s="2" t="s">
        <v>2080</v>
      </c>
      <c r="C19" s="4" t="s">
        <v>142</v>
      </c>
      <c r="D19" s="2" t="s">
        <v>376</v>
      </c>
      <c r="E19" s="2" t="s">
        <v>543</v>
      </c>
      <c r="F19" s="24">
        <v>63100</v>
      </c>
      <c r="G19" s="24">
        <v>5658.9</v>
      </c>
      <c r="H19" s="24">
        <v>2.86</v>
      </c>
    </row>
    <row r="20" spans="2:8" x14ac:dyDescent="0.25">
      <c r="B20" s="2" t="s">
        <v>2081</v>
      </c>
      <c r="C20" s="4" t="s">
        <v>142</v>
      </c>
      <c r="D20" s="2" t="s">
        <v>352</v>
      </c>
      <c r="E20" s="2" t="s">
        <v>355</v>
      </c>
      <c r="F20" s="24">
        <v>140564</v>
      </c>
      <c r="G20" s="24">
        <v>5370.46</v>
      </c>
      <c r="H20" s="24">
        <v>2.72</v>
      </c>
    </row>
    <row r="21" spans="2:8" x14ac:dyDescent="0.25">
      <c r="B21" s="2" t="s">
        <v>2078</v>
      </c>
      <c r="C21" s="4" t="s">
        <v>142</v>
      </c>
      <c r="D21" s="2" t="s">
        <v>544</v>
      </c>
      <c r="E21" s="2" t="s">
        <v>545</v>
      </c>
      <c r="F21" s="24">
        <v>1196999</v>
      </c>
      <c r="G21" s="24">
        <v>4889.1400000000003</v>
      </c>
      <c r="H21" s="24">
        <v>2.4700000000000002</v>
      </c>
    </row>
    <row r="22" spans="2:8" x14ac:dyDescent="0.25">
      <c r="B22" s="2" t="s">
        <v>2076</v>
      </c>
      <c r="C22" s="4" t="s">
        <v>142</v>
      </c>
      <c r="D22" s="2" t="s">
        <v>370</v>
      </c>
      <c r="E22" s="2" t="s">
        <v>450</v>
      </c>
      <c r="F22" s="24">
        <v>274500</v>
      </c>
      <c r="G22" s="24">
        <v>4823.24</v>
      </c>
      <c r="H22" s="24">
        <v>2.44</v>
      </c>
    </row>
    <row r="23" spans="2:8" x14ac:dyDescent="0.25">
      <c r="B23" s="2" t="s">
        <v>2082</v>
      </c>
      <c r="C23" s="4" t="s">
        <v>142</v>
      </c>
      <c r="D23" s="2" t="s">
        <v>382</v>
      </c>
      <c r="E23" s="2" t="s">
        <v>546</v>
      </c>
      <c r="F23" s="24">
        <v>303900</v>
      </c>
      <c r="G23" s="24">
        <v>4732.4799999999996</v>
      </c>
      <c r="H23" s="24">
        <v>2.39</v>
      </c>
    </row>
    <row r="24" spans="2:8" x14ac:dyDescent="0.25">
      <c r="B24" s="2" t="s">
        <v>2077</v>
      </c>
      <c r="C24" s="4" t="s">
        <v>142</v>
      </c>
      <c r="D24" s="2" t="s">
        <v>396</v>
      </c>
      <c r="E24" s="2" t="s">
        <v>427</v>
      </c>
      <c r="F24" s="24">
        <v>2211000</v>
      </c>
      <c r="G24" s="24">
        <v>4270.55</v>
      </c>
      <c r="H24" s="24">
        <v>2.16</v>
      </c>
    </row>
    <row r="25" spans="2:8" x14ac:dyDescent="0.25">
      <c r="B25" s="2" t="s">
        <v>2063</v>
      </c>
      <c r="C25" s="4" t="s">
        <v>142</v>
      </c>
      <c r="D25" s="2" t="s">
        <v>379</v>
      </c>
      <c r="E25" s="2" t="s">
        <v>380</v>
      </c>
      <c r="F25" s="24">
        <v>322000</v>
      </c>
      <c r="G25" s="24">
        <v>3568.89</v>
      </c>
      <c r="H25" s="24">
        <v>1.81</v>
      </c>
    </row>
    <row r="26" spans="2:8" x14ac:dyDescent="0.25">
      <c r="B26" s="2" t="s">
        <v>2074</v>
      </c>
      <c r="C26" s="4" t="s">
        <v>142</v>
      </c>
      <c r="D26" s="2" t="s">
        <v>347</v>
      </c>
      <c r="E26" s="2" t="s">
        <v>354</v>
      </c>
      <c r="F26" s="24">
        <v>1739789</v>
      </c>
      <c r="G26" s="24">
        <v>3548.3</v>
      </c>
      <c r="H26" s="24">
        <v>1.79</v>
      </c>
    </row>
    <row r="27" spans="2:8" x14ac:dyDescent="0.25">
      <c r="B27" s="2" t="s">
        <v>2072</v>
      </c>
      <c r="C27" s="4" t="s">
        <v>142</v>
      </c>
      <c r="D27" s="2" t="s">
        <v>368</v>
      </c>
      <c r="E27" s="2" t="s">
        <v>547</v>
      </c>
      <c r="F27" s="24">
        <v>261000</v>
      </c>
      <c r="G27" s="24">
        <v>3457.99</v>
      </c>
      <c r="H27" s="24">
        <v>1.75</v>
      </c>
    </row>
    <row r="28" spans="2:8" x14ac:dyDescent="0.25">
      <c r="B28" s="2" t="s">
        <v>2066</v>
      </c>
      <c r="C28" s="4" t="s">
        <v>142</v>
      </c>
      <c r="D28" s="2" t="s">
        <v>382</v>
      </c>
      <c r="E28" s="2" t="s">
        <v>551</v>
      </c>
      <c r="F28" s="24">
        <v>58500</v>
      </c>
      <c r="G28" s="24">
        <v>3314.93</v>
      </c>
      <c r="H28" s="24">
        <v>1.68</v>
      </c>
    </row>
    <row r="29" spans="2:8" x14ac:dyDescent="0.25">
      <c r="B29" s="2" t="s">
        <v>2070</v>
      </c>
      <c r="C29" s="4" t="s">
        <v>142</v>
      </c>
      <c r="D29" s="2" t="s">
        <v>374</v>
      </c>
      <c r="E29" s="2" t="s">
        <v>400</v>
      </c>
      <c r="F29" s="24">
        <v>128000</v>
      </c>
      <c r="G29" s="24">
        <v>3240.7</v>
      </c>
      <c r="H29" s="24">
        <v>1.64</v>
      </c>
    </row>
    <row r="30" spans="2:8" x14ac:dyDescent="0.25">
      <c r="B30" s="2" t="s">
        <v>2065</v>
      </c>
      <c r="C30" s="4" t="s">
        <v>142</v>
      </c>
      <c r="D30" s="2" t="s">
        <v>548</v>
      </c>
      <c r="E30" s="2" t="s">
        <v>549</v>
      </c>
      <c r="F30" s="24">
        <v>254500</v>
      </c>
      <c r="G30" s="24">
        <v>3219.17</v>
      </c>
      <c r="H30" s="24">
        <v>1.63</v>
      </c>
    </row>
    <row r="31" spans="2:8" x14ac:dyDescent="0.25">
      <c r="B31" s="2" t="s">
        <v>2048</v>
      </c>
      <c r="C31" s="4" t="s">
        <v>142</v>
      </c>
      <c r="D31" s="2" t="s">
        <v>382</v>
      </c>
      <c r="E31" s="2" t="s">
        <v>449</v>
      </c>
      <c r="F31" s="24">
        <v>305000</v>
      </c>
      <c r="G31" s="24">
        <v>3190</v>
      </c>
      <c r="H31" s="24">
        <v>1.61</v>
      </c>
    </row>
    <row r="32" spans="2:8" x14ac:dyDescent="0.25">
      <c r="B32" s="2" t="s">
        <v>2062</v>
      </c>
      <c r="C32" s="4" t="s">
        <v>142</v>
      </c>
      <c r="D32" s="2" t="s">
        <v>531</v>
      </c>
      <c r="E32" s="2" t="s">
        <v>532</v>
      </c>
      <c r="F32" s="24">
        <v>125390</v>
      </c>
      <c r="G32" s="24">
        <v>3144.03</v>
      </c>
      <c r="H32" s="24">
        <v>1.59</v>
      </c>
    </row>
    <row r="33" spans="2:8" x14ac:dyDescent="0.25">
      <c r="B33" s="2" t="s">
        <v>2068</v>
      </c>
      <c r="C33" s="4" t="s">
        <v>142</v>
      </c>
      <c r="D33" s="2" t="s">
        <v>359</v>
      </c>
      <c r="E33" s="2" t="s">
        <v>401</v>
      </c>
      <c r="F33" s="24">
        <v>292000</v>
      </c>
      <c r="G33" s="24">
        <v>3134.62</v>
      </c>
      <c r="H33" s="24">
        <v>1.59</v>
      </c>
    </row>
    <row r="34" spans="2:8" x14ac:dyDescent="0.25">
      <c r="B34" s="2" t="s">
        <v>2069</v>
      </c>
      <c r="C34" s="4" t="s">
        <v>142</v>
      </c>
      <c r="D34" s="2" t="s">
        <v>350</v>
      </c>
      <c r="E34" s="2" t="s">
        <v>552</v>
      </c>
      <c r="F34" s="24">
        <v>1803000</v>
      </c>
      <c r="G34" s="24">
        <v>3044.37</v>
      </c>
      <c r="H34" s="24">
        <v>1.54</v>
      </c>
    </row>
    <row r="35" spans="2:8" x14ac:dyDescent="0.25">
      <c r="B35" s="2" t="s">
        <v>2067</v>
      </c>
      <c r="C35" s="4" t="s">
        <v>142</v>
      </c>
      <c r="D35" s="2" t="s">
        <v>366</v>
      </c>
      <c r="E35" s="2" t="s">
        <v>550</v>
      </c>
      <c r="F35" s="24">
        <v>633500</v>
      </c>
      <c r="G35" s="24">
        <v>2992.65</v>
      </c>
      <c r="H35" s="24">
        <v>1.51</v>
      </c>
    </row>
    <row r="36" spans="2:8" x14ac:dyDescent="0.25">
      <c r="B36" s="2" t="s">
        <v>2064</v>
      </c>
      <c r="C36" s="4" t="s">
        <v>142</v>
      </c>
      <c r="D36" s="2" t="s">
        <v>366</v>
      </c>
      <c r="E36" s="2" t="s">
        <v>553</v>
      </c>
      <c r="F36" s="24">
        <v>9850</v>
      </c>
      <c r="G36" s="24">
        <v>2891.57</v>
      </c>
      <c r="H36" s="24">
        <v>1.46</v>
      </c>
    </row>
    <row r="37" spans="2:8" x14ac:dyDescent="0.25">
      <c r="B37" s="2" t="s">
        <v>2075</v>
      </c>
      <c r="C37" s="4" t="s">
        <v>142</v>
      </c>
      <c r="D37" s="2" t="s">
        <v>406</v>
      </c>
      <c r="E37" s="2" t="s">
        <v>407</v>
      </c>
      <c r="F37" s="24">
        <v>9300</v>
      </c>
      <c r="G37" s="24">
        <v>2833.53</v>
      </c>
      <c r="H37" s="24">
        <v>1.43</v>
      </c>
    </row>
    <row r="38" spans="2:8" x14ac:dyDescent="0.25">
      <c r="B38" s="2" t="s">
        <v>2059</v>
      </c>
      <c r="C38" s="4" t="s">
        <v>142</v>
      </c>
      <c r="D38" s="2" t="s">
        <v>396</v>
      </c>
      <c r="E38" s="2" t="s">
        <v>397</v>
      </c>
      <c r="F38" s="24">
        <v>60000</v>
      </c>
      <c r="G38" s="24">
        <v>2762.28</v>
      </c>
      <c r="H38" s="24">
        <v>1.4</v>
      </c>
    </row>
    <row r="39" spans="2:8" x14ac:dyDescent="0.25">
      <c r="B39" s="2" t="s">
        <v>2061</v>
      </c>
      <c r="C39" s="4" t="s">
        <v>142</v>
      </c>
      <c r="D39" s="2" t="s">
        <v>420</v>
      </c>
      <c r="E39" s="2" t="s">
        <v>421</v>
      </c>
      <c r="F39" s="24">
        <v>432734</v>
      </c>
      <c r="G39" s="24">
        <v>2683.6</v>
      </c>
      <c r="H39" s="24">
        <v>1.36</v>
      </c>
    </row>
    <row r="40" spans="2:8" x14ac:dyDescent="0.25">
      <c r="B40" s="2" t="s">
        <v>2060</v>
      </c>
      <c r="C40" s="4" t="s">
        <v>142</v>
      </c>
      <c r="D40" s="2" t="s">
        <v>556</v>
      </c>
      <c r="E40" s="2" t="s">
        <v>557</v>
      </c>
      <c r="F40" s="24">
        <v>1086000</v>
      </c>
      <c r="G40" s="24">
        <v>2538.5300000000002</v>
      </c>
      <c r="H40" s="24">
        <v>1.28</v>
      </c>
    </row>
    <row r="41" spans="2:8" x14ac:dyDescent="0.25">
      <c r="B41" s="2" t="s">
        <v>2040</v>
      </c>
      <c r="C41" s="4" t="s">
        <v>142</v>
      </c>
      <c r="D41" s="2" t="s">
        <v>433</v>
      </c>
      <c r="E41" s="2" t="s">
        <v>555</v>
      </c>
      <c r="F41" s="24">
        <v>570000</v>
      </c>
      <c r="G41" s="24">
        <v>2500.59</v>
      </c>
      <c r="H41" s="24">
        <v>1.26</v>
      </c>
    </row>
    <row r="42" spans="2:8" x14ac:dyDescent="0.25">
      <c r="B42" s="2" t="s">
        <v>2859</v>
      </c>
      <c r="C42" s="4" t="s">
        <v>142</v>
      </c>
      <c r="D42" s="2" t="s">
        <v>519</v>
      </c>
      <c r="E42" s="2" t="s">
        <v>559</v>
      </c>
      <c r="F42" s="24">
        <v>51800</v>
      </c>
      <c r="G42" s="24">
        <v>2353.3000000000002</v>
      </c>
      <c r="H42" s="24">
        <v>1.19</v>
      </c>
    </row>
    <row r="43" spans="2:8" x14ac:dyDescent="0.25">
      <c r="B43" s="2" t="s">
        <v>458</v>
      </c>
      <c r="C43" s="4" t="s">
        <v>142</v>
      </c>
      <c r="D43" s="2" t="s">
        <v>406</v>
      </c>
      <c r="E43" s="2" t="s">
        <v>459</v>
      </c>
      <c r="F43" s="24">
        <v>241000</v>
      </c>
      <c r="G43" s="24">
        <v>2315.0500000000002</v>
      </c>
      <c r="H43" s="24">
        <v>1.17</v>
      </c>
    </row>
    <row r="44" spans="2:8" x14ac:dyDescent="0.25">
      <c r="B44" s="2" t="s">
        <v>2053</v>
      </c>
      <c r="C44" s="4" t="s">
        <v>142</v>
      </c>
      <c r="D44" s="2" t="s">
        <v>384</v>
      </c>
      <c r="E44" s="2" t="s">
        <v>562</v>
      </c>
      <c r="F44" s="24">
        <v>131000</v>
      </c>
      <c r="G44" s="24">
        <v>2254.0500000000002</v>
      </c>
      <c r="H44" s="24">
        <v>1.1399999999999999</v>
      </c>
    </row>
    <row r="45" spans="2:8" x14ac:dyDescent="0.25">
      <c r="B45" s="2" t="s">
        <v>2073</v>
      </c>
      <c r="C45" s="4" t="s">
        <v>142</v>
      </c>
      <c r="D45" s="2" t="s">
        <v>398</v>
      </c>
      <c r="E45" s="2" t="s">
        <v>561</v>
      </c>
      <c r="F45" s="24">
        <v>120000</v>
      </c>
      <c r="G45" s="24">
        <v>2206.7399999999998</v>
      </c>
      <c r="H45" s="24">
        <v>1.1200000000000001</v>
      </c>
    </row>
    <row r="46" spans="2:8" x14ac:dyDescent="0.25">
      <c r="B46" s="2" t="s">
        <v>2055</v>
      </c>
      <c r="C46" s="4" t="s">
        <v>142</v>
      </c>
      <c r="D46" s="2" t="s">
        <v>347</v>
      </c>
      <c r="E46" s="2" t="s">
        <v>560</v>
      </c>
      <c r="F46" s="24">
        <v>1134000</v>
      </c>
      <c r="G46" s="24">
        <v>2135.3200000000002</v>
      </c>
      <c r="H46" s="24">
        <v>1.08</v>
      </c>
    </row>
    <row r="47" spans="2:8" x14ac:dyDescent="0.25">
      <c r="B47" s="2" t="s">
        <v>2056</v>
      </c>
      <c r="C47" s="4" t="s">
        <v>142</v>
      </c>
      <c r="D47" s="2" t="s">
        <v>359</v>
      </c>
      <c r="E47" s="2" t="s">
        <v>563</v>
      </c>
      <c r="F47" s="24">
        <v>25500</v>
      </c>
      <c r="G47" s="24">
        <v>2127.15</v>
      </c>
      <c r="H47" s="24">
        <v>1.08</v>
      </c>
    </row>
    <row r="48" spans="2:8" x14ac:dyDescent="0.25">
      <c r="B48" s="2" t="s">
        <v>2801</v>
      </c>
      <c r="C48" s="4" t="s">
        <v>142</v>
      </c>
      <c r="D48" s="2" t="s">
        <v>359</v>
      </c>
      <c r="E48" s="2" t="s">
        <v>415</v>
      </c>
      <c r="F48" s="24">
        <v>28241</v>
      </c>
      <c r="G48" s="24">
        <v>2030.78</v>
      </c>
      <c r="H48" s="24">
        <v>1.03</v>
      </c>
    </row>
    <row r="49" spans="2:8" x14ac:dyDescent="0.25">
      <c r="B49" s="2" t="s">
        <v>2058</v>
      </c>
      <c r="C49" s="4" t="s">
        <v>142</v>
      </c>
      <c r="D49" s="2" t="s">
        <v>359</v>
      </c>
      <c r="E49" s="2" t="s">
        <v>360</v>
      </c>
      <c r="F49" s="24">
        <v>54500</v>
      </c>
      <c r="G49" s="24">
        <v>1956.14</v>
      </c>
      <c r="H49" s="24">
        <v>0.99</v>
      </c>
    </row>
    <row r="50" spans="2:8" x14ac:dyDescent="0.25">
      <c r="B50" s="2" t="s">
        <v>565</v>
      </c>
      <c r="C50" s="4" t="s">
        <v>142</v>
      </c>
      <c r="D50" s="2" t="s">
        <v>469</v>
      </c>
      <c r="E50" s="2" t="s">
        <v>566</v>
      </c>
      <c r="F50" s="24">
        <v>72000</v>
      </c>
      <c r="G50" s="24">
        <v>1918.44</v>
      </c>
      <c r="H50" s="24">
        <v>0.97</v>
      </c>
    </row>
    <row r="51" spans="2:8" x14ac:dyDescent="0.25">
      <c r="B51" s="2" t="s">
        <v>2043</v>
      </c>
      <c r="C51" s="4" t="s">
        <v>142</v>
      </c>
      <c r="D51" s="2" t="s">
        <v>389</v>
      </c>
      <c r="E51" s="2" t="s">
        <v>390</v>
      </c>
      <c r="F51" s="24">
        <v>201752</v>
      </c>
      <c r="G51" s="24">
        <v>1917.55</v>
      </c>
      <c r="H51" s="24">
        <v>0.97</v>
      </c>
    </row>
    <row r="52" spans="2:8" x14ac:dyDescent="0.25">
      <c r="B52" s="2" t="s">
        <v>2054</v>
      </c>
      <c r="C52" s="4" t="s">
        <v>142</v>
      </c>
      <c r="D52" s="2" t="s">
        <v>418</v>
      </c>
      <c r="E52" s="2" t="s">
        <v>564</v>
      </c>
      <c r="F52" s="24">
        <v>615000</v>
      </c>
      <c r="G52" s="24">
        <v>1909.88</v>
      </c>
      <c r="H52" s="24">
        <v>0.97</v>
      </c>
    </row>
    <row r="53" spans="2:8" x14ac:dyDescent="0.25">
      <c r="B53" s="2" t="s">
        <v>2042</v>
      </c>
      <c r="C53" s="4" t="s">
        <v>142</v>
      </c>
      <c r="D53" s="2" t="s">
        <v>573</v>
      </c>
      <c r="E53" s="2" t="s">
        <v>574</v>
      </c>
      <c r="F53" s="24">
        <v>207000</v>
      </c>
      <c r="G53" s="24">
        <v>1895.09</v>
      </c>
      <c r="H53" s="24">
        <v>0.96</v>
      </c>
    </row>
    <row r="54" spans="2:8" x14ac:dyDescent="0.25">
      <c r="B54" s="2" t="s">
        <v>2037</v>
      </c>
      <c r="C54" s="4" t="s">
        <v>142</v>
      </c>
      <c r="D54" s="2" t="s">
        <v>519</v>
      </c>
      <c r="E54" s="2" t="s">
        <v>523</v>
      </c>
      <c r="F54" s="24">
        <v>14400</v>
      </c>
      <c r="G54" s="24">
        <v>1845.72</v>
      </c>
      <c r="H54" s="24">
        <v>0.93</v>
      </c>
    </row>
    <row r="55" spans="2:8" x14ac:dyDescent="0.25">
      <c r="B55" s="2" t="s">
        <v>2052</v>
      </c>
      <c r="C55" s="4" t="s">
        <v>142</v>
      </c>
      <c r="D55" s="2" t="s">
        <v>575</v>
      </c>
      <c r="E55" s="2" t="s">
        <v>576</v>
      </c>
      <c r="F55" s="24">
        <v>100000</v>
      </c>
      <c r="G55" s="24">
        <v>1806.5</v>
      </c>
      <c r="H55" s="24">
        <v>0.91</v>
      </c>
    </row>
    <row r="56" spans="2:8" x14ac:dyDescent="0.25">
      <c r="B56" s="2" t="s">
        <v>2049</v>
      </c>
      <c r="C56" s="4" t="s">
        <v>142</v>
      </c>
      <c r="D56" s="2" t="s">
        <v>370</v>
      </c>
      <c r="E56" s="2" t="s">
        <v>371</v>
      </c>
      <c r="F56" s="24">
        <v>148000</v>
      </c>
      <c r="G56" s="24">
        <v>1741.96</v>
      </c>
      <c r="H56" s="24">
        <v>0.88</v>
      </c>
    </row>
    <row r="57" spans="2:8" x14ac:dyDescent="0.25">
      <c r="B57" s="2" t="s">
        <v>2045</v>
      </c>
      <c r="C57" s="4" t="s">
        <v>142</v>
      </c>
      <c r="D57" s="2" t="s">
        <v>366</v>
      </c>
      <c r="E57" s="2" t="s">
        <v>571</v>
      </c>
      <c r="F57" s="24">
        <v>402000</v>
      </c>
      <c r="G57" s="24">
        <v>1740.46</v>
      </c>
      <c r="H57" s="24">
        <v>0.88</v>
      </c>
    </row>
    <row r="58" spans="2:8" x14ac:dyDescent="0.25">
      <c r="B58" s="2" t="s">
        <v>2046</v>
      </c>
      <c r="C58" s="4" t="s">
        <v>142</v>
      </c>
      <c r="D58" s="2" t="s">
        <v>418</v>
      </c>
      <c r="E58" s="2" t="s">
        <v>567</v>
      </c>
      <c r="F58" s="24">
        <v>120000</v>
      </c>
      <c r="G58" s="24">
        <v>1732.2</v>
      </c>
      <c r="H58" s="24">
        <v>0.88</v>
      </c>
    </row>
    <row r="59" spans="2:8" x14ac:dyDescent="0.25">
      <c r="B59" s="2" t="s">
        <v>2071</v>
      </c>
      <c r="C59" s="4" t="s">
        <v>142</v>
      </c>
      <c r="D59" s="2" t="s">
        <v>372</v>
      </c>
      <c r="E59" s="2" t="s">
        <v>558</v>
      </c>
      <c r="F59" s="24">
        <v>150000</v>
      </c>
      <c r="G59" s="24">
        <v>1730.25</v>
      </c>
      <c r="H59" s="24">
        <v>0.88</v>
      </c>
    </row>
    <row r="60" spans="2:8" x14ac:dyDescent="0.25">
      <c r="B60" s="2" t="s">
        <v>2047</v>
      </c>
      <c r="C60" s="4" t="s">
        <v>142</v>
      </c>
      <c r="D60" s="2" t="s">
        <v>364</v>
      </c>
      <c r="E60" s="2" t="s">
        <v>568</v>
      </c>
      <c r="F60" s="24">
        <v>16600</v>
      </c>
      <c r="G60" s="24">
        <v>1726.26</v>
      </c>
      <c r="H60" s="24">
        <v>0.87</v>
      </c>
    </row>
    <row r="61" spans="2:8" x14ac:dyDescent="0.25">
      <c r="B61" s="2" t="s">
        <v>2050</v>
      </c>
      <c r="C61" s="4" t="s">
        <v>142</v>
      </c>
      <c r="D61" s="2" t="s">
        <v>423</v>
      </c>
      <c r="E61" s="2" t="s">
        <v>524</v>
      </c>
      <c r="F61" s="24">
        <v>475000</v>
      </c>
      <c r="G61" s="24">
        <v>1725.2</v>
      </c>
      <c r="H61" s="24">
        <v>0.87</v>
      </c>
    </row>
    <row r="62" spans="2:8" x14ac:dyDescent="0.25">
      <c r="B62" s="2" t="s">
        <v>2044</v>
      </c>
      <c r="C62" s="4" t="s">
        <v>142</v>
      </c>
      <c r="D62" s="2" t="s">
        <v>492</v>
      </c>
      <c r="E62" s="2" t="s">
        <v>570</v>
      </c>
      <c r="F62" s="24">
        <v>184500</v>
      </c>
      <c r="G62" s="24">
        <v>1715.2</v>
      </c>
      <c r="H62" s="24">
        <v>0.87</v>
      </c>
    </row>
    <row r="63" spans="2:8" x14ac:dyDescent="0.25">
      <c r="B63" s="2" t="s">
        <v>2860</v>
      </c>
      <c r="C63" s="4" t="s">
        <v>142</v>
      </c>
      <c r="D63" s="2" t="s">
        <v>352</v>
      </c>
      <c r="E63" s="2" t="s">
        <v>572</v>
      </c>
      <c r="F63" s="24">
        <v>243000</v>
      </c>
      <c r="G63" s="24">
        <v>1679.49</v>
      </c>
      <c r="H63" s="24">
        <v>0.85</v>
      </c>
    </row>
    <row r="64" spans="2:8" x14ac:dyDescent="0.25">
      <c r="B64" s="2" t="s">
        <v>2051</v>
      </c>
      <c r="C64" s="4" t="s">
        <v>142</v>
      </c>
      <c r="D64" s="2" t="s">
        <v>376</v>
      </c>
      <c r="E64" s="2" t="s">
        <v>579</v>
      </c>
      <c r="F64" s="24">
        <v>53000</v>
      </c>
      <c r="G64" s="24">
        <v>1615.97</v>
      </c>
      <c r="H64" s="24">
        <v>0.82</v>
      </c>
    </row>
    <row r="65" spans="2:8" x14ac:dyDescent="0.25">
      <c r="B65" s="2" t="s">
        <v>577</v>
      </c>
      <c r="C65" s="4" t="s">
        <v>142</v>
      </c>
      <c r="D65" s="2" t="s">
        <v>384</v>
      </c>
      <c r="E65" s="2" t="s">
        <v>578</v>
      </c>
      <c r="F65" s="24">
        <v>425000</v>
      </c>
      <c r="G65" s="24">
        <v>1602.25</v>
      </c>
      <c r="H65" s="24">
        <v>0.81</v>
      </c>
    </row>
    <row r="66" spans="2:8" x14ac:dyDescent="0.25">
      <c r="B66" s="2" t="s">
        <v>2793</v>
      </c>
      <c r="C66" s="4" t="s">
        <v>142</v>
      </c>
      <c r="D66" s="2" t="s">
        <v>394</v>
      </c>
      <c r="E66" s="2" t="s">
        <v>404</v>
      </c>
      <c r="F66" s="24">
        <v>261000</v>
      </c>
      <c r="G66" s="24">
        <v>1523.33</v>
      </c>
      <c r="H66" s="24">
        <v>0.77</v>
      </c>
    </row>
    <row r="67" spans="2:8" x14ac:dyDescent="0.25">
      <c r="B67" s="2" t="s">
        <v>2041</v>
      </c>
      <c r="C67" s="4" t="s">
        <v>142</v>
      </c>
      <c r="D67" s="2" t="s">
        <v>433</v>
      </c>
      <c r="E67" s="2" t="s">
        <v>580</v>
      </c>
      <c r="F67" s="24">
        <v>241500</v>
      </c>
      <c r="G67" s="24">
        <v>1498.27</v>
      </c>
      <c r="H67" s="24">
        <v>0.76</v>
      </c>
    </row>
    <row r="68" spans="2:8" x14ac:dyDescent="0.25">
      <c r="B68" s="2" t="s">
        <v>2039</v>
      </c>
      <c r="C68" s="4" t="s">
        <v>142</v>
      </c>
      <c r="D68" s="2" t="s">
        <v>359</v>
      </c>
      <c r="E68" s="2" t="s">
        <v>581</v>
      </c>
      <c r="F68" s="24">
        <v>590000</v>
      </c>
      <c r="G68" s="24">
        <v>1459.37</v>
      </c>
      <c r="H68" s="24">
        <v>0.74</v>
      </c>
    </row>
    <row r="69" spans="2:8" x14ac:dyDescent="0.25">
      <c r="B69" s="2" t="s">
        <v>2038</v>
      </c>
      <c r="C69" s="4" t="s">
        <v>142</v>
      </c>
      <c r="D69" s="2" t="s">
        <v>359</v>
      </c>
      <c r="E69" s="2" t="s">
        <v>589</v>
      </c>
      <c r="F69" s="24">
        <v>30000</v>
      </c>
      <c r="G69" s="24">
        <v>1154</v>
      </c>
      <c r="H69" s="24">
        <v>0.57999999999999996</v>
      </c>
    </row>
    <row r="70" spans="2:8" x14ac:dyDescent="0.25">
      <c r="B70" s="2" t="s">
        <v>2861</v>
      </c>
      <c r="C70" s="4" t="s">
        <v>142</v>
      </c>
      <c r="D70" s="2" t="s">
        <v>396</v>
      </c>
      <c r="E70" s="2" t="s">
        <v>582</v>
      </c>
      <c r="F70" s="24">
        <v>156871</v>
      </c>
      <c r="G70" s="24">
        <v>881.38</v>
      </c>
      <c r="H70" s="24">
        <v>0.45</v>
      </c>
    </row>
    <row r="71" spans="2:8" x14ac:dyDescent="0.25">
      <c r="B71" s="7" t="s">
        <v>145</v>
      </c>
      <c r="C71" s="8"/>
      <c r="D71" s="7"/>
      <c r="E71" s="7"/>
      <c r="F71" s="31"/>
      <c r="G71" s="31">
        <f>SUM(G12:G70)</f>
        <v>166428.4</v>
      </c>
      <c r="H71" s="31">
        <f>SUM(H12:H70)</f>
        <v>84.189999999999969</v>
      </c>
    </row>
    <row r="72" spans="2:8" x14ac:dyDescent="0.25">
      <c r="B72" s="5" t="s">
        <v>136</v>
      </c>
      <c r="C72" s="6" t="s">
        <v>137</v>
      </c>
      <c r="D72" s="5" t="s">
        <v>238</v>
      </c>
      <c r="E72" s="5" t="s">
        <v>139</v>
      </c>
      <c r="F72" s="46" t="s">
        <v>149</v>
      </c>
      <c r="G72" s="46" t="s">
        <v>150</v>
      </c>
      <c r="H72" s="46" t="s">
        <v>151</v>
      </c>
    </row>
    <row r="73" spans="2:8" x14ac:dyDescent="0.25">
      <c r="B73" s="7" t="s">
        <v>239</v>
      </c>
    </row>
    <row r="74" spans="2:8" x14ac:dyDescent="0.25">
      <c r="B74" s="7" t="s">
        <v>141</v>
      </c>
    </row>
    <row r="75" spans="2:8" x14ac:dyDescent="0.25">
      <c r="B75" s="7" t="s">
        <v>240</v>
      </c>
    </row>
    <row r="76" spans="2:8" x14ac:dyDescent="0.25">
      <c r="B76" s="2" t="s">
        <v>590</v>
      </c>
      <c r="C76" s="4">
        <v>7.19</v>
      </c>
      <c r="D76" s="2" t="s">
        <v>242</v>
      </c>
      <c r="E76" s="2" t="s">
        <v>591</v>
      </c>
      <c r="F76" s="24">
        <v>3000000</v>
      </c>
      <c r="G76" s="24">
        <v>3015.46</v>
      </c>
      <c r="H76" s="24">
        <v>1.53</v>
      </c>
    </row>
    <row r="77" spans="2:8" x14ac:dyDescent="0.25">
      <c r="B77" s="2" t="s">
        <v>592</v>
      </c>
      <c r="C77" s="4">
        <v>7.14</v>
      </c>
      <c r="D77" s="2" t="s">
        <v>242</v>
      </c>
      <c r="E77" s="2" t="s">
        <v>593</v>
      </c>
      <c r="F77" s="24">
        <v>3000000</v>
      </c>
      <c r="G77" s="24">
        <v>3006.5</v>
      </c>
      <c r="H77" s="24">
        <v>1.52</v>
      </c>
    </row>
    <row r="78" spans="2:8" x14ac:dyDescent="0.25">
      <c r="B78" s="2" t="s">
        <v>594</v>
      </c>
      <c r="C78" s="4">
        <v>7.22</v>
      </c>
      <c r="D78" s="2" t="s">
        <v>242</v>
      </c>
      <c r="E78" s="2" t="s">
        <v>595</v>
      </c>
      <c r="F78" s="24">
        <v>2000000</v>
      </c>
      <c r="G78" s="24">
        <v>1960.67</v>
      </c>
      <c r="H78" s="24">
        <v>0.99</v>
      </c>
    </row>
    <row r="79" spans="2:8" x14ac:dyDescent="0.25">
      <c r="B79" s="2" t="s">
        <v>596</v>
      </c>
      <c r="C79" s="4">
        <v>7.22</v>
      </c>
      <c r="D79" s="2" t="s">
        <v>242</v>
      </c>
      <c r="E79" s="2" t="s">
        <v>597</v>
      </c>
      <c r="F79" s="24">
        <v>1162900</v>
      </c>
      <c r="G79" s="24">
        <v>1090.33</v>
      </c>
      <c r="H79" s="24">
        <v>0.55000000000000004</v>
      </c>
    </row>
    <row r="80" spans="2:8" x14ac:dyDescent="0.25">
      <c r="B80" s="2" t="s">
        <v>598</v>
      </c>
      <c r="C80" s="4">
        <v>7.29</v>
      </c>
      <c r="D80" s="2" t="s">
        <v>242</v>
      </c>
      <c r="E80" s="2" t="s">
        <v>599</v>
      </c>
      <c r="F80" s="24">
        <v>1000000</v>
      </c>
      <c r="G80" s="24">
        <v>1007.99</v>
      </c>
      <c r="H80" s="24">
        <v>0.51</v>
      </c>
    </row>
    <row r="81" spans="2:8" x14ac:dyDescent="0.25">
      <c r="B81" s="2" t="s">
        <v>600</v>
      </c>
      <c r="C81" s="4">
        <v>7.2</v>
      </c>
      <c r="D81" s="2" t="s">
        <v>242</v>
      </c>
      <c r="E81" s="2" t="s">
        <v>601</v>
      </c>
      <c r="F81" s="24">
        <v>200000</v>
      </c>
      <c r="G81" s="24">
        <v>200.44</v>
      </c>
      <c r="H81" s="24">
        <v>0.1</v>
      </c>
    </row>
    <row r="82" spans="2:8" x14ac:dyDescent="0.25">
      <c r="B82" s="7" t="s">
        <v>244</v>
      </c>
      <c r="C82" s="8"/>
      <c r="D82" s="7"/>
      <c r="E82" s="7"/>
      <c r="F82" s="31"/>
      <c r="G82" s="31">
        <f>SUM(G72:G81)</f>
        <v>10281.39</v>
      </c>
      <c r="H82" s="31">
        <f>SUM(H72:H81)</f>
        <v>5.1999999999999993</v>
      </c>
    </row>
    <row r="83" spans="2:8" x14ac:dyDescent="0.25">
      <c r="B83" s="7" t="s">
        <v>602</v>
      </c>
    </row>
    <row r="84" spans="2:8" x14ac:dyDescent="0.25">
      <c r="B84" s="2" t="s">
        <v>2862</v>
      </c>
      <c r="C84" s="4">
        <v>7.78</v>
      </c>
      <c r="D84" s="2" t="s">
        <v>603</v>
      </c>
      <c r="E84" s="2" t="s">
        <v>604</v>
      </c>
      <c r="F84" s="24">
        <v>2500</v>
      </c>
      <c r="G84" s="24">
        <v>2503.11</v>
      </c>
      <c r="H84" s="24">
        <v>1.27</v>
      </c>
    </row>
    <row r="85" spans="2:8" x14ac:dyDescent="0.25">
      <c r="B85" s="2" t="s">
        <v>605</v>
      </c>
      <c r="C85" s="4">
        <v>7.84</v>
      </c>
      <c r="D85" s="2" t="s">
        <v>603</v>
      </c>
      <c r="E85" s="2" t="s">
        <v>606</v>
      </c>
      <c r="F85" s="24">
        <v>220</v>
      </c>
      <c r="G85" s="24">
        <v>2182</v>
      </c>
      <c r="H85" s="24">
        <v>1.1000000000000001</v>
      </c>
    </row>
    <row r="86" spans="2:8" x14ac:dyDescent="0.25">
      <c r="B86" s="2" t="s">
        <v>2030</v>
      </c>
      <c r="C86" s="4">
        <v>7.29</v>
      </c>
      <c r="D86" s="2" t="s">
        <v>603</v>
      </c>
      <c r="E86" s="2" t="s">
        <v>607</v>
      </c>
      <c r="F86" s="24">
        <v>150</v>
      </c>
      <c r="G86" s="24">
        <v>1496.82</v>
      </c>
      <c r="H86" s="24">
        <v>0.76</v>
      </c>
    </row>
    <row r="87" spans="2:8" x14ac:dyDescent="0.25">
      <c r="B87" s="2" t="s">
        <v>1993</v>
      </c>
      <c r="C87" s="4">
        <v>8</v>
      </c>
      <c r="D87" s="2" t="s">
        <v>603</v>
      </c>
      <c r="E87" s="2" t="s">
        <v>608</v>
      </c>
      <c r="F87" s="24">
        <v>150</v>
      </c>
      <c r="G87" s="24">
        <v>1448.27</v>
      </c>
      <c r="H87" s="24">
        <v>0.73</v>
      </c>
    </row>
    <row r="88" spans="2:8" x14ac:dyDescent="0.25">
      <c r="B88" s="2" t="s">
        <v>2502</v>
      </c>
      <c r="C88" s="4">
        <v>7.85</v>
      </c>
      <c r="D88" s="2" t="s">
        <v>603</v>
      </c>
      <c r="E88" s="2" t="s">
        <v>609</v>
      </c>
      <c r="F88" s="24">
        <v>160</v>
      </c>
      <c r="G88" s="24">
        <v>1367.41</v>
      </c>
      <c r="H88" s="24">
        <v>0.69</v>
      </c>
    </row>
    <row r="89" spans="2:8" x14ac:dyDescent="0.25">
      <c r="B89" s="2" t="s">
        <v>1746</v>
      </c>
      <c r="C89" s="4">
        <v>7.85</v>
      </c>
      <c r="D89" s="2" t="s">
        <v>603</v>
      </c>
      <c r="E89" s="2" t="s">
        <v>610</v>
      </c>
      <c r="F89" s="24">
        <v>120</v>
      </c>
      <c r="G89" s="24">
        <v>1035.93</v>
      </c>
      <c r="H89" s="24">
        <v>0.52</v>
      </c>
    </row>
    <row r="90" spans="2:8" x14ac:dyDescent="0.25">
      <c r="B90" s="2" t="s">
        <v>2505</v>
      </c>
      <c r="C90" s="4">
        <v>7.85</v>
      </c>
      <c r="D90" s="2" t="s">
        <v>603</v>
      </c>
      <c r="E90" s="2" t="s">
        <v>611</v>
      </c>
      <c r="F90" s="24">
        <v>110</v>
      </c>
      <c r="G90" s="24">
        <v>927.06</v>
      </c>
      <c r="H90" s="24">
        <v>0.47</v>
      </c>
    </row>
    <row r="91" spans="2:8" x14ac:dyDescent="0.25">
      <c r="B91" s="2" t="s">
        <v>612</v>
      </c>
      <c r="C91" s="4">
        <v>7.55</v>
      </c>
      <c r="D91" s="2" t="s">
        <v>603</v>
      </c>
      <c r="E91" s="2" t="s">
        <v>613</v>
      </c>
      <c r="F91" s="24">
        <v>50</v>
      </c>
      <c r="G91" s="24">
        <v>498.98</v>
      </c>
      <c r="H91" s="24">
        <v>0.25</v>
      </c>
    </row>
    <row r="92" spans="2:8" x14ac:dyDescent="0.25">
      <c r="B92" s="2" t="s">
        <v>2029</v>
      </c>
      <c r="C92" s="4">
        <v>8.69</v>
      </c>
      <c r="D92" s="2" t="s">
        <v>614</v>
      </c>
      <c r="E92" s="2" t="s">
        <v>615</v>
      </c>
      <c r="F92" s="24">
        <v>50</v>
      </c>
      <c r="G92" s="24">
        <v>498.93</v>
      </c>
      <c r="H92" s="24">
        <v>0.25</v>
      </c>
    </row>
    <row r="93" spans="2:8" x14ac:dyDescent="0.25">
      <c r="B93" s="2" t="s">
        <v>2863</v>
      </c>
      <c r="C93" s="4">
        <v>7.64</v>
      </c>
      <c r="D93" s="2" t="s">
        <v>616</v>
      </c>
      <c r="E93" s="2" t="s">
        <v>617</v>
      </c>
      <c r="F93" s="24">
        <v>250</v>
      </c>
      <c r="G93" s="24">
        <v>495.68</v>
      </c>
      <c r="H93" s="24">
        <v>0.25</v>
      </c>
    </row>
    <row r="94" spans="2:8" x14ac:dyDescent="0.25">
      <c r="B94" s="2" t="s">
        <v>2864</v>
      </c>
      <c r="C94" s="4">
        <v>7.59</v>
      </c>
      <c r="D94" s="2" t="s">
        <v>616</v>
      </c>
      <c r="E94" s="2" t="s">
        <v>618</v>
      </c>
      <c r="F94" s="24">
        <v>250</v>
      </c>
      <c r="G94" s="24">
        <v>490.85</v>
      </c>
      <c r="H94" s="24">
        <v>0.25</v>
      </c>
    </row>
    <row r="95" spans="2:8" x14ac:dyDescent="0.25">
      <c r="B95" s="2" t="s">
        <v>2865</v>
      </c>
      <c r="C95" s="4">
        <v>7.85</v>
      </c>
      <c r="D95" s="2" t="s">
        <v>603</v>
      </c>
      <c r="E95" s="2" t="s">
        <v>619</v>
      </c>
      <c r="F95" s="24">
        <v>10</v>
      </c>
      <c r="G95" s="24">
        <v>78.319999999999993</v>
      </c>
      <c r="H95" s="24">
        <v>0.04</v>
      </c>
    </row>
    <row r="96" spans="2:8" x14ac:dyDescent="0.25">
      <c r="B96" s="7" t="s">
        <v>620</v>
      </c>
      <c r="C96" s="8"/>
      <c r="D96" s="7"/>
      <c r="E96" s="7"/>
      <c r="F96" s="31"/>
      <c r="G96" s="31">
        <f>SUM(G83:G95)</f>
        <v>13023.36</v>
      </c>
      <c r="H96" s="31">
        <f>SUM(H83:H95)</f>
        <v>6.58</v>
      </c>
    </row>
    <row r="97" spans="2:8" x14ac:dyDescent="0.25">
      <c r="B97" s="7" t="s">
        <v>621</v>
      </c>
      <c r="C97" s="8"/>
      <c r="D97" s="7"/>
      <c r="E97" s="7"/>
      <c r="F97" s="31"/>
      <c r="G97" s="31">
        <v>299.02999999999997</v>
      </c>
      <c r="H97" s="31">
        <v>0.15</v>
      </c>
    </row>
    <row r="98" spans="2:8" x14ac:dyDescent="0.25">
      <c r="B98" s="7" t="s">
        <v>147</v>
      </c>
      <c r="C98" s="8"/>
      <c r="D98" s="7"/>
      <c r="E98" s="7"/>
      <c r="F98" s="31"/>
      <c r="G98" s="31">
        <v>190032.18</v>
      </c>
      <c r="H98" s="31">
        <v>96.12</v>
      </c>
    </row>
    <row r="99" spans="2:8" x14ac:dyDescent="0.25">
      <c r="B99" s="7" t="s">
        <v>326</v>
      </c>
      <c r="C99" s="8"/>
      <c r="D99" s="7"/>
      <c r="E99" s="7"/>
      <c r="F99" s="31"/>
      <c r="G99" s="31">
        <v>7685.0239180000199</v>
      </c>
      <c r="H99" s="31">
        <v>3.8799999999999955</v>
      </c>
    </row>
    <row r="100" spans="2:8" x14ac:dyDescent="0.25">
      <c r="B100" s="7" t="s">
        <v>155</v>
      </c>
      <c r="C100" s="8"/>
      <c r="D100" s="7"/>
      <c r="E100" s="7"/>
      <c r="F100" s="31"/>
      <c r="G100" s="31">
        <v>197717.20391800001</v>
      </c>
      <c r="H100" s="31">
        <v>100</v>
      </c>
    </row>
    <row r="101" spans="2:8" x14ac:dyDescent="0.25">
      <c r="B101" s="2" t="s">
        <v>156</v>
      </c>
    </row>
    <row r="102" spans="2:8" x14ac:dyDescent="0.25">
      <c r="B102" s="7" t="s">
        <v>157</v>
      </c>
    </row>
    <row r="103" spans="2:8" x14ac:dyDescent="0.25">
      <c r="B103" s="7" t="s">
        <v>158</v>
      </c>
      <c r="C103" s="4" t="s">
        <v>159</v>
      </c>
    </row>
    <row r="104" spans="2:8" x14ac:dyDescent="0.25">
      <c r="B104" s="7" t="s">
        <v>162</v>
      </c>
      <c r="C104" s="4" t="s">
        <v>161</v>
      </c>
    </row>
    <row r="105" spans="2:8" x14ac:dyDescent="0.25">
      <c r="B105" s="7" t="s">
        <v>163</v>
      </c>
      <c r="C105" s="4" t="s">
        <v>161</v>
      </c>
    </row>
    <row r="106" spans="2:8" x14ac:dyDescent="0.25">
      <c r="B106" s="7" t="s">
        <v>164</v>
      </c>
      <c r="C106" s="4" t="s">
        <v>165</v>
      </c>
    </row>
    <row r="107" spans="2:8" x14ac:dyDescent="0.25">
      <c r="B107" s="7" t="s">
        <v>622</v>
      </c>
      <c r="C107" s="8"/>
    </row>
    <row r="108" spans="2:8" x14ac:dyDescent="0.25">
      <c r="B108" s="7" t="s">
        <v>623</v>
      </c>
      <c r="C108" s="8"/>
    </row>
    <row r="109" spans="2:8" x14ac:dyDescent="0.25">
      <c r="B109" s="7" t="s">
        <v>624</v>
      </c>
      <c r="C109" s="8"/>
    </row>
    <row r="110" spans="2:8" x14ac:dyDescent="0.25">
      <c r="B110" s="7" t="s">
        <v>625</v>
      </c>
      <c r="C110" s="8"/>
    </row>
    <row r="111" spans="2:8" x14ac:dyDescent="0.25">
      <c r="B111" s="7" t="s">
        <v>2756</v>
      </c>
      <c r="C111" s="8"/>
    </row>
    <row r="112" spans="2:8" x14ac:dyDescent="0.25">
      <c r="B112" s="2" t="s">
        <v>170</v>
      </c>
    </row>
    <row r="113" spans="2:4" x14ac:dyDescent="0.25">
      <c r="B113" s="2" t="s">
        <v>328</v>
      </c>
    </row>
    <row r="116" spans="2:4" x14ac:dyDescent="0.25">
      <c r="B116" s="17" t="s">
        <v>3741</v>
      </c>
      <c r="C116" s="18"/>
    </row>
    <row r="117" spans="2:4" ht="30" x14ac:dyDescent="0.25">
      <c r="B117" s="17" t="s">
        <v>329</v>
      </c>
      <c r="C117" s="19" t="s">
        <v>330</v>
      </c>
    </row>
    <row r="118" spans="2:4" x14ac:dyDescent="0.25">
      <c r="B118" s="139" t="s">
        <v>331</v>
      </c>
      <c r="C118" s="149" t="s">
        <v>2621</v>
      </c>
    </row>
    <row r="119" spans="2:4" x14ac:dyDescent="0.25">
      <c r="B119" s="139" t="s">
        <v>332</v>
      </c>
      <c r="C119" s="149" t="s">
        <v>2621</v>
      </c>
    </row>
    <row r="120" spans="2:4" x14ac:dyDescent="0.25">
      <c r="B120" s="139" t="s">
        <v>333</v>
      </c>
      <c r="C120" s="149" t="s">
        <v>2621</v>
      </c>
    </row>
    <row r="121" spans="2:4" x14ac:dyDescent="0.25">
      <c r="B121" s="139" t="s">
        <v>334</v>
      </c>
      <c r="C121" s="149" t="s">
        <v>2621</v>
      </c>
    </row>
    <row r="122" spans="2:4" x14ac:dyDescent="0.25">
      <c r="B122" s="139" t="s">
        <v>335</v>
      </c>
      <c r="C122" s="149" t="s">
        <v>2621</v>
      </c>
    </row>
    <row r="123" spans="2:4" x14ac:dyDescent="0.25">
      <c r="B123" s="139" t="s">
        <v>336</v>
      </c>
      <c r="C123" s="149" t="s">
        <v>2621</v>
      </c>
    </row>
    <row r="124" spans="2:4" x14ac:dyDescent="0.25">
      <c r="B124" s="17" t="s">
        <v>337</v>
      </c>
      <c r="C124" s="149" t="s">
        <v>2621</v>
      </c>
    </row>
    <row r="126" spans="2:4" x14ac:dyDescent="0.25">
      <c r="B126" s="139" t="s">
        <v>179</v>
      </c>
      <c r="C126" s="9"/>
      <c r="D126" s="139"/>
    </row>
    <row r="127" spans="2:4" ht="30" x14ac:dyDescent="0.25">
      <c r="B127" s="11" t="s">
        <v>180</v>
      </c>
      <c r="C127" s="10" t="s">
        <v>181</v>
      </c>
      <c r="D127" s="11" t="s">
        <v>182</v>
      </c>
    </row>
    <row r="128" spans="2:4" x14ac:dyDescent="0.25">
      <c r="B128" s="139" t="s">
        <v>161</v>
      </c>
      <c r="C128" s="9" t="s">
        <v>161</v>
      </c>
      <c r="D128" s="139" t="s">
        <v>161</v>
      </c>
    </row>
    <row r="130" spans="2:7" x14ac:dyDescent="0.25">
      <c r="B130" s="17" t="s">
        <v>183</v>
      </c>
      <c r="C130" s="40">
        <v>45412</v>
      </c>
      <c r="D130" s="139"/>
      <c r="E130" s="33"/>
      <c r="F130" s="39"/>
    </row>
    <row r="131" spans="2:7" x14ac:dyDescent="0.25">
      <c r="B131" s="17" t="s">
        <v>184</v>
      </c>
      <c r="C131" s="18" t="s">
        <v>185</v>
      </c>
      <c r="D131" s="17" t="s">
        <v>186</v>
      </c>
      <c r="E131" s="34" t="s">
        <v>187</v>
      </c>
      <c r="F131" s="32" t="s">
        <v>188</v>
      </c>
      <c r="G131" s="31"/>
    </row>
    <row r="132" spans="2:7" x14ac:dyDescent="0.25">
      <c r="B132" s="37" t="s">
        <v>161</v>
      </c>
      <c r="C132" s="38" t="s">
        <v>161</v>
      </c>
      <c r="D132" s="37" t="s">
        <v>161</v>
      </c>
      <c r="E132" s="36" t="s">
        <v>161</v>
      </c>
      <c r="F132" s="35" t="s">
        <v>161</v>
      </c>
    </row>
    <row r="135" spans="2:7" x14ac:dyDescent="0.25">
      <c r="B135" s="7" t="s">
        <v>189</v>
      </c>
    </row>
    <row r="136" spans="2:7" x14ac:dyDescent="0.25">
      <c r="B136" s="7"/>
    </row>
    <row r="137" spans="2:7" x14ac:dyDescent="0.25">
      <c r="B137" s="7" t="s">
        <v>190</v>
      </c>
    </row>
    <row r="138" spans="2:7" x14ac:dyDescent="0.25">
      <c r="B138" s="17" t="s">
        <v>191</v>
      </c>
      <c r="C138" s="18" t="s">
        <v>192</v>
      </c>
      <c r="D138" s="7"/>
    </row>
    <row r="139" spans="2:7" x14ac:dyDescent="0.25">
      <c r="B139" s="139" t="s">
        <v>161</v>
      </c>
      <c r="C139" s="9" t="s">
        <v>161</v>
      </c>
    </row>
    <row r="141" spans="2:7" x14ac:dyDescent="0.25">
      <c r="B141" s="17" t="s">
        <v>193</v>
      </c>
      <c r="C141" s="18" t="s">
        <v>192</v>
      </c>
    </row>
    <row r="142" spans="2:7" x14ac:dyDescent="0.25">
      <c r="B142" s="139" t="s">
        <v>161</v>
      </c>
      <c r="C142" s="9" t="s">
        <v>161</v>
      </c>
    </row>
    <row r="144" spans="2:7" x14ac:dyDescent="0.25">
      <c r="B144" s="17" t="s">
        <v>161</v>
      </c>
      <c r="C144" s="18" t="s">
        <v>161</v>
      </c>
    </row>
    <row r="145" spans="2:7" x14ac:dyDescent="0.25">
      <c r="B145" s="139" t="s">
        <v>161</v>
      </c>
      <c r="C145" s="9" t="s">
        <v>161</v>
      </c>
    </row>
    <row r="147" spans="2:7" x14ac:dyDescent="0.25">
      <c r="B147" s="34" t="s">
        <v>194</v>
      </c>
      <c r="C147" s="18" t="s">
        <v>195</v>
      </c>
    </row>
    <row r="148" spans="2:7" x14ac:dyDescent="0.25">
      <c r="B148" s="33" t="s">
        <v>161</v>
      </c>
      <c r="C148" s="9" t="s">
        <v>161</v>
      </c>
    </row>
    <row r="150" spans="2:7" x14ac:dyDescent="0.25">
      <c r="B150" s="17" t="s">
        <v>196</v>
      </c>
      <c r="C150" s="18" t="s">
        <v>161</v>
      </c>
    </row>
    <row r="152" spans="2:7" x14ac:dyDescent="0.25">
      <c r="B152" s="17" t="s">
        <v>197</v>
      </c>
      <c r="C152" s="40">
        <v>45412</v>
      </c>
      <c r="D152" s="139"/>
      <c r="E152" s="33"/>
      <c r="F152" s="39"/>
    </row>
    <row r="153" spans="2:7" x14ac:dyDescent="0.25">
      <c r="B153" s="17" t="s">
        <v>184</v>
      </c>
      <c r="C153" s="18" t="s">
        <v>185</v>
      </c>
      <c r="D153" s="17" t="s">
        <v>186</v>
      </c>
      <c r="E153" s="34" t="s">
        <v>187</v>
      </c>
      <c r="F153" s="32" t="s">
        <v>188</v>
      </c>
      <c r="G153" s="31"/>
    </row>
    <row r="154" spans="2:7" x14ac:dyDescent="0.25">
      <c r="B154" s="37" t="s">
        <v>161</v>
      </c>
      <c r="C154" s="38" t="s">
        <v>161</v>
      </c>
      <c r="D154" s="37" t="s">
        <v>161</v>
      </c>
      <c r="E154" s="36" t="s">
        <v>161</v>
      </c>
      <c r="F154" s="35" t="s">
        <v>161</v>
      </c>
    </row>
    <row r="155" spans="2:7" x14ac:dyDescent="0.25">
      <c r="B155" s="7" t="s">
        <v>189</v>
      </c>
    </row>
    <row r="156" spans="2:7" x14ac:dyDescent="0.25">
      <c r="B156" s="7"/>
    </row>
    <row r="157" spans="2:7" x14ac:dyDescent="0.25">
      <c r="B157" s="7" t="s">
        <v>190</v>
      </c>
    </row>
    <row r="158" spans="2:7" x14ac:dyDescent="0.25">
      <c r="B158" s="17" t="s">
        <v>191</v>
      </c>
      <c r="C158" s="18" t="s">
        <v>192</v>
      </c>
      <c r="D158" s="7"/>
    </row>
    <row r="159" spans="2:7" x14ac:dyDescent="0.25">
      <c r="B159" s="139" t="s">
        <v>161</v>
      </c>
      <c r="C159" s="9" t="s">
        <v>161</v>
      </c>
    </row>
    <row r="161" spans="2:6" x14ac:dyDescent="0.25">
      <c r="B161" s="17" t="s">
        <v>193</v>
      </c>
      <c r="C161" s="18" t="s">
        <v>192</v>
      </c>
    </row>
    <row r="162" spans="2:6" x14ac:dyDescent="0.25">
      <c r="B162" s="139" t="s">
        <v>161</v>
      </c>
      <c r="C162" s="9" t="s">
        <v>161</v>
      </c>
    </row>
    <row r="164" spans="2:6" x14ac:dyDescent="0.25">
      <c r="B164" s="17" t="s">
        <v>161</v>
      </c>
      <c r="C164" s="18" t="s">
        <v>161</v>
      </c>
    </row>
    <row r="165" spans="2:6" x14ac:dyDescent="0.25">
      <c r="B165" s="139" t="s">
        <v>161</v>
      </c>
      <c r="C165" s="9" t="s">
        <v>161</v>
      </c>
    </row>
    <row r="167" spans="2:6" x14ac:dyDescent="0.25">
      <c r="B167" s="34" t="s">
        <v>194</v>
      </c>
      <c r="C167" s="18" t="s">
        <v>195</v>
      </c>
    </row>
    <row r="168" spans="2:6" x14ac:dyDescent="0.25">
      <c r="B168" s="33" t="s">
        <v>161</v>
      </c>
      <c r="C168" s="9" t="s">
        <v>161</v>
      </c>
    </row>
    <row r="170" spans="2:6" x14ac:dyDescent="0.25">
      <c r="B170" s="17" t="s">
        <v>196</v>
      </c>
      <c r="C170" s="18" t="s">
        <v>161</v>
      </c>
    </row>
    <row r="173" spans="2:6" x14ac:dyDescent="0.25">
      <c r="B173" s="7" t="s">
        <v>198</v>
      </c>
    </row>
    <row r="175" spans="2:6" x14ac:dyDescent="0.25">
      <c r="B175" s="17" t="s">
        <v>184</v>
      </c>
      <c r="C175" s="18" t="s">
        <v>199</v>
      </c>
      <c r="D175" s="17" t="s">
        <v>200</v>
      </c>
      <c r="E175" s="17" t="s">
        <v>201</v>
      </c>
      <c r="F175" s="31"/>
    </row>
    <row r="176" spans="2:6" x14ac:dyDescent="0.25">
      <c r="B176" s="139" t="s">
        <v>161</v>
      </c>
      <c r="C176" s="9" t="s">
        <v>161</v>
      </c>
      <c r="D176" s="139" t="s">
        <v>161</v>
      </c>
      <c r="E176" s="139" t="s">
        <v>161</v>
      </c>
    </row>
    <row r="179" spans="2:80" x14ac:dyDescent="0.25">
      <c r="B179" s="7" t="s">
        <v>202</v>
      </c>
      <c r="C179" s="8" t="s">
        <v>161</v>
      </c>
      <c r="D179" s="7"/>
      <c r="E179" s="7"/>
      <c r="F179" s="31"/>
      <c r="G179" s="31"/>
      <c r="H179" s="31"/>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row>
    <row r="181" spans="2:80" x14ac:dyDescent="0.25">
      <c r="B181" s="7" t="s">
        <v>203</v>
      </c>
    </row>
    <row r="183" spans="2:80" x14ac:dyDescent="0.25">
      <c r="B183" s="17" t="s">
        <v>204</v>
      </c>
      <c r="C183" s="18" t="s">
        <v>192</v>
      </c>
      <c r="D183" s="7"/>
    </row>
    <row r="184" spans="2:80" x14ac:dyDescent="0.25">
      <c r="B184" s="139" t="s">
        <v>161</v>
      </c>
      <c r="C184" s="9" t="s">
        <v>161</v>
      </c>
    </row>
    <row r="187" spans="2:80" x14ac:dyDescent="0.25">
      <c r="B187" s="17" t="s">
        <v>205</v>
      </c>
      <c r="C187" s="18" t="s">
        <v>206</v>
      </c>
      <c r="D187" s="7"/>
    </row>
    <row r="188" spans="2:80" x14ac:dyDescent="0.25">
      <c r="B188" s="139" t="s">
        <v>161</v>
      </c>
      <c r="C188" s="9" t="s">
        <v>161</v>
      </c>
    </row>
    <row r="191" spans="2:80" x14ac:dyDescent="0.25">
      <c r="B191" s="7" t="s">
        <v>207</v>
      </c>
    </row>
    <row r="194" spans="2:80" x14ac:dyDescent="0.25">
      <c r="B194" s="7" t="s">
        <v>208</v>
      </c>
    </row>
    <row r="196" spans="2:80" x14ac:dyDescent="0.25">
      <c r="B196" s="17" t="s">
        <v>184</v>
      </c>
      <c r="C196" s="18" t="s">
        <v>209</v>
      </c>
      <c r="D196" s="17" t="s">
        <v>199</v>
      </c>
      <c r="E196" s="17" t="s">
        <v>200</v>
      </c>
      <c r="F196" s="32" t="s">
        <v>201</v>
      </c>
      <c r="G196" s="31"/>
    </row>
    <row r="197" spans="2:80" x14ac:dyDescent="0.25">
      <c r="B197" s="139" t="s">
        <v>161</v>
      </c>
      <c r="C197" s="9" t="s">
        <v>161</v>
      </c>
      <c r="D197" s="139" t="s">
        <v>161</v>
      </c>
      <c r="E197" s="139" t="s">
        <v>161</v>
      </c>
      <c r="F197" s="30" t="s">
        <v>161</v>
      </c>
    </row>
    <row r="200" spans="2:80" x14ac:dyDescent="0.25">
      <c r="B200" s="7" t="s">
        <v>202</v>
      </c>
      <c r="C200" s="8" t="s">
        <v>161</v>
      </c>
      <c r="D200" s="7"/>
      <c r="E200" s="7"/>
      <c r="F200" s="31"/>
      <c r="G200" s="31"/>
      <c r="H200" s="31"/>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row>
    <row r="202" spans="2:80" x14ac:dyDescent="0.25">
      <c r="B202" s="7" t="s">
        <v>203</v>
      </c>
    </row>
    <row r="204" spans="2:80" x14ac:dyDescent="0.25">
      <c r="B204" s="17" t="s">
        <v>204</v>
      </c>
      <c r="C204" s="18" t="s">
        <v>192</v>
      </c>
      <c r="D204" s="7"/>
    </row>
    <row r="205" spans="2:80" x14ac:dyDescent="0.25">
      <c r="B205" s="139" t="s">
        <v>161</v>
      </c>
      <c r="C205" s="9" t="s">
        <v>161</v>
      </c>
    </row>
    <row r="208" spans="2:80" x14ac:dyDescent="0.25">
      <c r="B208" s="17" t="s">
        <v>205</v>
      </c>
      <c r="C208" s="18" t="s">
        <v>206</v>
      </c>
      <c r="D208" s="7"/>
    </row>
    <row r="209" spans="2:7" x14ac:dyDescent="0.25">
      <c r="B209" s="139" t="s">
        <v>161</v>
      </c>
      <c r="C209" s="9" t="s">
        <v>161</v>
      </c>
    </row>
    <row r="212" spans="2:7" x14ac:dyDescent="0.25">
      <c r="B212" s="7" t="s">
        <v>207</v>
      </c>
    </row>
    <row r="215" spans="2:7" x14ac:dyDescent="0.25">
      <c r="B215" s="7" t="s">
        <v>210</v>
      </c>
    </row>
    <row r="216" spans="2:7" x14ac:dyDescent="0.25">
      <c r="B216" s="17" t="s">
        <v>184</v>
      </c>
      <c r="C216" s="18" t="s">
        <v>211</v>
      </c>
      <c r="D216" s="17" t="s">
        <v>212</v>
      </c>
      <c r="E216" s="17" t="s">
        <v>213</v>
      </c>
      <c r="F216" s="32" t="s">
        <v>214</v>
      </c>
      <c r="G216" s="31"/>
    </row>
    <row r="217" spans="2:7" x14ac:dyDescent="0.25">
      <c r="B217" s="139" t="s">
        <v>161</v>
      </c>
      <c r="C217" s="9" t="s">
        <v>161</v>
      </c>
      <c r="D217" s="139" t="s">
        <v>161</v>
      </c>
      <c r="E217" s="139" t="s">
        <v>161</v>
      </c>
      <c r="F217" s="30" t="s">
        <v>161</v>
      </c>
    </row>
    <row r="218" spans="2:7" x14ac:dyDescent="0.25">
      <c r="B218" s="2" t="s">
        <v>215</v>
      </c>
    </row>
    <row r="220" spans="2:7" x14ac:dyDescent="0.25">
      <c r="B220" s="107" t="s">
        <v>1769</v>
      </c>
    </row>
    <row r="222" spans="2:7" x14ac:dyDescent="0.25">
      <c r="B222" s="7" t="s">
        <v>1768</v>
      </c>
      <c r="C222" s="61"/>
    </row>
    <row r="223" spans="2:7" x14ac:dyDescent="0.25">
      <c r="C223" s="61"/>
    </row>
    <row r="224" spans="2:7" x14ac:dyDescent="0.25">
      <c r="C224" s="61"/>
    </row>
    <row r="225" spans="2:3" x14ac:dyDescent="0.25">
      <c r="B225" s="2" t="s">
        <v>1767</v>
      </c>
      <c r="C225" s="152">
        <v>294368055</v>
      </c>
    </row>
    <row r="226" spans="2:3" x14ac:dyDescent="0.25">
      <c r="C226" s="153"/>
    </row>
    <row r="227" spans="2:3" x14ac:dyDescent="0.25">
      <c r="B227" s="2" t="s">
        <v>1766</v>
      </c>
      <c r="C227" s="152">
        <v>236588055</v>
      </c>
    </row>
    <row r="228" spans="2:3" x14ac:dyDescent="0.25">
      <c r="C228" s="153"/>
    </row>
    <row r="229" spans="2:3" x14ac:dyDescent="0.25">
      <c r="B229" s="2" t="s">
        <v>1765</v>
      </c>
      <c r="C229" s="153">
        <v>57780000</v>
      </c>
    </row>
    <row r="230" spans="2:3" x14ac:dyDescent="0.25">
      <c r="C230" s="153"/>
    </row>
    <row r="231" spans="2:3" x14ac:dyDescent="0.25">
      <c r="B231" s="7" t="s">
        <v>1764</v>
      </c>
      <c r="C231" s="154">
        <v>130738066</v>
      </c>
    </row>
    <row r="232" spans="2:3" x14ac:dyDescent="0.25">
      <c r="C232" s="153"/>
    </row>
    <row r="233" spans="2:3" x14ac:dyDescent="0.25">
      <c r="B233" s="2" t="s">
        <v>1763</v>
      </c>
      <c r="C233" s="152">
        <v>59388066</v>
      </c>
    </row>
    <row r="234" spans="2:3" x14ac:dyDescent="0.25">
      <c r="C234" s="153"/>
    </row>
    <row r="235" spans="2:3" ht="30" x14ac:dyDescent="0.25">
      <c r="B235" s="23" t="s">
        <v>1762</v>
      </c>
      <c r="C235" s="152">
        <v>71350000</v>
      </c>
    </row>
    <row r="236" spans="2:3" x14ac:dyDescent="0.25">
      <c r="C236" s="153"/>
    </row>
    <row r="237" spans="2:3" ht="30" x14ac:dyDescent="0.25">
      <c r="B237" s="23" t="s">
        <v>1761</v>
      </c>
      <c r="C237" s="152">
        <v>61273551.370000005</v>
      </c>
    </row>
    <row r="238" spans="2:3" x14ac:dyDescent="0.25">
      <c r="C238" s="153"/>
    </row>
    <row r="239" spans="2:3" x14ac:dyDescent="0.25">
      <c r="B239" s="7" t="s">
        <v>1760</v>
      </c>
      <c r="C239" s="154">
        <v>0</v>
      </c>
    </row>
  </sheetData>
  <mergeCells count="3">
    <mergeCell ref="B1:E1"/>
    <mergeCell ref="C3:C6"/>
    <mergeCell ref="D3:D6"/>
  </mergeCells>
  <hyperlinks>
    <hyperlink ref="A1" location="Index!A1" display="Index" xr:uid="{90AEF2F9-9444-47C0-BE1A-D5488F1B662B}"/>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A2890-BCEA-49C0-8778-7FB7C56926C3}">
  <sheetPr codeName="Sheet54"/>
  <dimension ref="A1:CB184"/>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109</v>
      </c>
      <c r="C1" s="212"/>
      <c r="D1" s="212"/>
      <c r="E1" s="212"/>
    </row>
    <row r="3" spans="1:9" ht="15" customHeight="1" x14ac:dyDescent="0.25">
      <c r="B3" s="1" t="s">
        <v>626</v>
      </c>
      <c r="C3" s="213"/>
      <c r="D3" s="214"/>
    </row>
    <row r="4" spans="1:9" ht="15" customHeight="1" x14ac:dyDescent="0.25">
      <c r="B4" s="142" t="s">
        <v>627</v>
      </c>
      <c r="C4" s="213"/>
      <c r="D4" s="214"/>
    </row>
    <row r="5" spans="1:9" ht="15" customHeight="1" x14ac:dyDescent="0.25">
      <c r="B5" s="142" t="s">
        <v>130</v>
      </c>
      <c r="C5" s="213"/>
      <c r="D5" s="214"/>
    </row>
    <row r="6" spans="1:9" ht="15" customHeight="1" x14ac:dyDescent="0.25">
      <c r="B6" s="12" t="s">
        <v>131</v>
      </c>
      <c r="C6" s="213"/>
      <c r="D6" s="214"/>
    </row>
    <row r="7" spans="1:9" ht="30" customHeight="1" x14ac:dyDescent="0.25">
      <c r="B7" s="12" t="s">
        <v>628</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2050</v>
      </c>
      <c r="C15" s="4" t="s">
        <v>142</v>
      </c>
      <c r="D15" s="2" t="s">
        <v>423</v>
      </c>
      <c r="E15" s="2" t="s">
        <v>524</v>
      </c>
      <c r="F15" s="24">
        <v>1350000</v>
      </c>
      <c r="G15" s="24">
        <v>4903.2</v>
      </c>
      <c r="H15" s="24">
        <v>8.26</v>
      </c>
    </row>
    <row r="16" spans="1:9" x14ac:dyDescent="0.25">
      <c r="B16" s="2" t="s">
        <v>2866</v>
      </c>
      <c r="C16" s="4" t="s">
        <v>142</v>
      </c>
      <c r="D16" s="2" t="s">
        <v>629</v>
      </c>
      <c r="E16" s="2" t="s">
        <v>630</v>
      </c>
      <c r="F16" s="24">
        <v>800000</v>
      </c>
      <c r="G16" s="24">
        <v>3182.8</v>
      </c>
      <c r="H16" s="24">
        <v>5.36</v>
      </c>
    </row>
    <row r="17" spans="2:8" x14ac:dyDescent="0.25">
      <c r="B17" s="2" t="s">
        <v>2867</v>
      </c>
      <c r="C17" s="4" t="s">
        <v>142</v>
      </c>
      <c r="D17" s="2" t="s">
        <v>631</v>
      </c>
      <c r="E17" s="2" t="s">
        <v>632</v>
      </c>
      <c r="F17" s="24">
        <v>600000</v>
      </c>
      <c r="G17" s="24">
        <v>2725.8</v>
      </c>
      <c r="H17" s="24">
        <v>4.59</v>
      </c>
    </row>
    <row r="18" spans="2:8" x14ac:dyDescent="0.25">
      <c r="B18" s="2" t="s">
        <v>2868</v>
      </c>
      <c r="C18" s="4" t="s">
        <v>142</v>
      </c>
      <c r="D18" s="2" t="s">
        <v>423</v>
      </c>
      <c r="E18" s="2" t="s">
        <v>633</v>
      </c>
      <c r="F18" s="24">
        <v>595000</v>
      </c>
      <c r="G18" s="24">
        <v>2673.04</v>
      </c>
      <c r="H18" s="24">
        <v>4.5</v>
      </c>
    </row>
    <row r="19" spans="2:8" x14ac:dyDescent="0.25">
      <c r="B19" s="2" t="s">
        <v>2869</v>
      </c>
      <c r="C19" s="4" t="s">
        <v>142</v>
      </c>
      <c r="D19" s="2" t="s">
        <v>374</v>
      </c>
      <c r="E19" s="2" t="s">
        <v>634</v>
      </c>
      <c r="F19" s="24">
        <v>421000</v>
      </c>
      <c r="G19" s="24">
        <v>2609.7800000000002</v>
      </c>
      <c r="H19" s="24">
        <v>4.4000000000000004</v>
      </c>
    </row>
    <row r="20" spans="2:8" x14ac:dyDescent="0.25">
      <c r="B20" s="2" t="s">
        <v>2779</v>
      </c>
      <c r="C20" s="4" t="s">
        <v>142</v>
      </c>
      <c r="D20" s="2" t="s">
        <v>374</v>
      </c>
      <c r="E20" s="2" t="s">
        <v>375</v>
      </c>
      <c r="F20" s="24">
        <v>25500</v>
      </c>
      <c r="G20" s="24">
        <v>2542.8200000000002</v>
      </c>
      <c r="H20" s="24">
        <v>4.28</v>
      </c>
    </row>
    <row r="21" spans="2:8" x14ac:dyDescent="0.25">
      <c r="B21" s="2" t="s">
        <v>2084</v>
      </c>
      <c r="C21" s="4" t="s">
        <v>142</v>
      </c>
      <c r="D21" s="2" t="s">
        <v>350</v>
      </c>
      <c r="E21" s="2" t="s">
        <v>351</v>
      </c>
      <c r="F21" s="24">
        <v>85000</v>
      </c>
      <c r="G21" s="24">
        <v>2493.9</v>
      </c>
      <c r="H21" s="24">
        <v>4.2</v>
      </c>
    </row>
    <row r="22" spans="2:8" x14ac:dyDescent="0.25">
      <c r="B22" s="2" t="s">
        <v>635</v>
      </c>
      <c r="C22" s="4" t="s">
        <v>142</v>
      </c>
      <c r="D22" s="2" t="s">
        <v>420</v>
      </c>
      <c r="E22" s="2" t="s">
        <v>636</v>
      </c>
      <c r="F22" s="24">
        <v>840000</v>
      </c>
      <c r="G22" s="24">
        <v>2375.94</v>
      </c>
      <c r="H22" s="24">
        <v>4</v>
      </c>
    </row>
    <row r="23" spans="2:8" x14ac:dyDescent="0.25">
      <c r="B23" s="2" t="s">
        <v>2870</v>
      </c>
      <c r="C23" s="4" t="s">
        <v>142</v>
      </c>
      <c r="D23" s="2" t="s">
        <v>374</v>
      </c>
      <c r="E23" s="2" t="s">
        <v>637</v>
      </c>
      <c r="F23" s="24">
        <v>87000</v>
      </c>
      <c r="G23" s="24">
        <v>2098.14</v>
      </c>
      <c r="H23" s="24">
        <v>3.53</v>
      </c>
    </row>
    <row r="24" spans="2:8" x14ac:dyDescent="0.25">
      <c r="B24" s="2" t="s">
        <v>2871</v>
      </c>
      <c r="C24" s="4" t="s">
        <v>142</v>
      </c>
      <c r="D24" s="2" t="s">
        <v>374</v>
      </c>
      <c r="E24" s="2" t="s">
        <v>638</v>
      </c>
      <c r="F24" s="24">
        <v>100000</v>
      </c>
      <c r="G24" s="24">
        <v>1838.15</v>
      </c>
      <c r="H24" s="24">
        <v>3.1</v>
      </c>
    </row>
    <row r="25" spans="2:8" x14ac:dyDescent="0.25">
      <c r="B25" s="2" t="s">
        <v>2872</v>
      </c>
      <c r="C25" s="4" t="s">
        <v>142</v>
      </c>
      <c r="D25" s="2" t="s">
        <v>350</v>
      </c>
      <c r="E25" s="2" t="s">
        <v>639</v>
      </c>
      <c r="F25" s="24">
        <v>300000</v>
      </c>
      <c r="G25" s="24">
        <v>1822.05</v>
      </c>
      <c r="H25" s="24">
        <v>3.07</v>
      </c>
    </row>
    <row r="26" spans="2:8" x14ac:dyDescent="0.25">
      <c r="B26" s="2" t="s">
        <v>2044</v>
      </c>
      <c r="C26" s="4" t="s">
        <v>142</v>
      </c>
      <c r="D26" s="2" t="s">
        <v>492</v>
      </c>
      <c r="E26" s="2" t="s">
        <v>570</v>
      </c>
      <c r="F26" s="24">
        <v>195000</v>
      </c>
      <c r="G26" s="24">
        <v>1812.82</v>
      </c>
      <c r="H26" s="24">
        <v>3.05</v>
      </c>
    </row>
    <row r="27" spans="2:8" x14ac:dyDescent="0.25">
      <c r="B27" s="2" t="s">
        <v>2851</v>
      </c>
      <c r="C27" s="4" t="s">
        <v>142</v>
      </c>
      <c r="D27" s="2" t="s">
        <v>423</v>
      </c>
      <c r="E27" s="2" t="s">
        <v>527</v>
      </c>
      <c r="F27" s="24">
        <v>600000</v>
      </c>
      <c r="G27" s="24">
        <v>1811.1</v>
      </c>
      <c r="H27" s="24">
        <v>3.05</v>
      </c>
    </row>
    <row r="28" spans="2:8" x14ac:dyDescent="0.25">
      <c r="B28" s="2" t="s">
        <v>2805</v>
      </c>
      <c r="C28" s="4" t="s">
        <v>142</v>
      </c>
      <c r="D28" s="2" t="s">
        <v>423</v>
      </c>
      <c r="E28" s="2" t="s">
        <v>424</v>
      </c>
      <c r="F28" s="24">
        <v>270000</v>
      </c>
      <c r="G28" s="24">
        <v>1653.62</v>
      </c>
      <c r="H28" s="24">
        <v>2.78</v>
      </c>
    </row>
    <row r="29" spans="2:8" x14ac:dyDescent="0.25">
      <c r="B29" s="2" t="s">
        <v>2852</v>
      </c>
      <c r="C29" s="4" t="s">
        <v>142</v>
      </c>
      <c r="D29" s="2" t="s">
        <v>492</v>
      </c>
      <c r="E29" s="2" t="s">
        <v>528</v>
      </c>
      <c r="F29" s="24">
        <v>1000000</v>
      </c>
      <c r="G29" s="24">
        <v>1650</v>
      </c>
      <c r="H29" s="24">
        <v>2.78</v>
      </c>
    </row>
    <row r="30" spans="2:8" x14ac:dyDescent="0.25">
      <c r="B30" s="2" t="s">
        <v>2873</v>
      </c>
      <c r="C30" s="4" t="s">
        <v>142</v>
      </c>
      <c r="D30" s="2" t="s">
        <v>483</v>
      </c>
      <c r="E30" s="2" t="s">
        <v>640</v>
      </c>
      <c r="F30" s="24">
        <v>400000</v>
      </c>
      <c r="G30" s="24">
        <v>1604.4</v>
      </c>
      <c r="H30" s="24">
        <v>2.7</v>
      </c>
    </row>
    <row r="31" spans="2:8" x14ac:dyDescent="0.25">
      <c r="B31" s="2" t="s">
        <v>2082</v>
      </c>
      <c r="C31" s="4" t="s">
        <v>142</v>
      </c>
      <c r="D31" s="2" t="s">
        <v>382</v>
      </c>
      <c r="E31" s="2" t="s">
        <v>546</v>
      </c>
      <c r="F31" s="24">
        <v>100000</v>
      </c>
      <c r="G31" s="24">
        <v>1557.25</v>
      </c>
      <c r="H31" s="24">
        <v>2.62</v>
      </c>
    </row>
    <row r="32" spans="2:8" x14ac:dyDescent="0.25">
      <c r="B32" s="2" t="s">
        <v>2874</v>
      </c>
      <c r="C32" s="4" t="s">
        <v>142</v>
      </c>
      <c r="D32" s="2" t="s">
        <v>418</v>
      </c>
      <c r="E32" s="2" t="s">
        <v>641</v>
      </c>
      <c r="F32" s="24">
        <v>725000</v>
      </c>
      <c r="G32" s="24">
        <v>1515.98</v>
      </c>
      <c r="H32" s="24">
        <v>2.5499999999999998</v>
      </c>
    </row>
    <row r="33" spans="2:8" x14ac:dyDescent="0.25">
      <c r="B33" s="2" t="s">
        <v>2875</v>
      </c>
      <c r="C33" s="4" t="s">
        <v>142</v>
      </c>
      <c r="D33" s="2" t="s">
        <v>642</v>
      </c>
      <c r="E33" s="2" t="s">
        <v>643</v>
      </c>
      <c r="F33" s="24">
        <v>195000</v>
      </c>
      <c r="G33" s="24">
        <v>1256.58</v>
      </c>
      <c r="H33" s="24">
        <v>2.12</v>
      </c>
    </row>
    <row r="34" spans="2:8" x14ac:dyDescent="0.25">
      <c r="B34" s="2" t="s">
        <v>2876</v>
      </c>
      <c r="C34" s="4" t="s">
        <v>142</v>
      </c>
      <c r="D34" s="2" t="s">
        <v>492</v>
      </c>
      <c r="E34" s="2" t="s">
        <v>644</v>
      </c>
      <c r="F34" s="24">
        <v>175600</v>
      </c>
      <c r="G34" s="24">
        <v>1241.4000000000001</v>
      </c>
      <c r="H34" s="24">
        <v>2.09</v>
      </c>
    </row>
    <row r="35" spans="2:8" x14ac:dyDescent="0.25">
      <c r="B35" s="2" t="s">
        <v>2877</v>
      </c>
      <c r="C35" s="4" t="s">
        <v>142</v>
      </c>
      <c r="D35" s="2" t="s">
        <v>350</v>
      </c>
      <c r="E35" s="2" t="s">
        <v>645</v>
      </c>
      <c r="F35" s="24">
        <v>250000</v>
      </c>
      <c r="G35" s="24">
        <v>1238.5</v>
      </c>
      <c r="H35" s="24">
        <v>2.09</v>
      </c>
    </row>
    <row r="36" spans="2:8" x14ac:dyDescent="0.25">
      <c r="B36" s="2" t="s">
        <v>2070</v>
      </c>
      <c r="C36" s="4" t="s">
        <v>142</v>
      </c>
      <c r="D36" s="2" t="s">
        <v>374</v>
      </c>
      <c r="E36" s="2" t="s">
        <v>400</v>
      </c>
      <c r="F36" s="24">
        <v>47000</v>
      </c>
      <c r="G36" s="24">
        <v>1189.95</v>
      </c>
      <c r="H36" s="24">
        <v>2</v>
      </c>
    </row>
    <row r="37" spans="2:8" x14ac:dyDescent="0.25">
      <c r="B37" s="2" t="s">
        <v>2878</v>
      </c>
      <c r="C37" s="4" t="s">
        <v>142</v>
      </c>
      <c r="D37" s="2" t="s">
        <v>376</v>
      </c>
      <c r="E37" s="2" t="s">
        <v>646</v>
      </c>
      <c r="F37" s="24">
        <v>33916</v>
      </c>
      <c r="G37" s="24">
        <v>1159.67</v>
      </c>
      <c r="H37" s="24">
        <v>1.95</v>
      </c>
    </row>
    <row r="38" spans="2:8" x14ac:dyDescent="0.25">
      <c r="B38" s="2" t="s">
        <v>2879</v>
      </c>
      <c r="C38" s="4" t="s">
        <v>142</v>
      </c>
      <c r="D38" s="2" t="s">
        <v>376</v>
      </c>
      <c r="E38" s="2" t="s">
        <v>647</v>
      </c>
      <c r="F38" s="24">
        <v>41000</v>
      </c>
      <c r="G38" s="24">
        <v>1074.6300000000001</v>
      </c>
      <c r="H38" s="24">
        <v>1.81</v>
      </c>
    </row>
    <row r="39" spans="2:8" x14ac:dyDescent="0.25">
      <c r="B39" s="2" t="s">
        <v>2880</v>
      </c>
      <c r="C39" s="4" t="s">
        <v>142</v>
      </c>
      <c r="D39" s="2" t="s">
        <v>423</v>
      </c>
      <c r="E39" s="2" t="s">
        <v>648</v>
      </c>
      <c r="F39" s="24">
        <v>1000000</v>
      </c>
      <c r="G39" s="24">
        <v>962</v>
      </c>
      <c r="H39" s="24">
        <v>1.62</v>
      </c>
    </row>
    <row r="40" spans="2:8" x14ac:dyDescent="0.25">
      <c r="B40" s="2" t="s">
        <v>2069</v>
      </c>
      <c r="C40" s="4" t="s">
        <v>142</v>
      </c>
      <c r="D40" s="2" t="s">
        <v>350</v>
      </c>
      <c r="E40" s="2" t="s">
        <v>552</v>
      </c>
      <c r="F40" s="24">
        <v>500000</v>
      </c>
      <c r="G40" s="24">
        <v>844.25</v>
      </c>
      <c r="H40" s="24">
        <v>1.42</v>
      </c>
    </row>
    <row r="41" spans="2:8" x14ac:dyDescent="0.25">
      <c r="B41" s="2" t="s">
        <v>649</v>
      </c>
      <c r="C41" s="4" t="s">
        <v>142</v>
      </c>
      <c r="D41" s="2" t="s">
        <v>483</v>
      </c>
      <c r="E41" s="2" t="s">
        <v>650</v>
      </c>
      <c r="F41" s="24">
        <v>1200000</v>
      </c>
      <c r="G41" s="24">
        <v>838.2</v>
      </c>
      <c r="H41" s="24">
        <v>1.41</v>
      </c>
    </row>
    <row r="42" spans="2:8" x14ac:dyDescent="0.25">
      <c r="B42" s="2" t="s">
        <v>2881</v>
      </c>
      <c r="C42" s="4" t="s">
        <v>142</v>
      </c>
      <c r="D42" s="2" t="s">
        <v>374</v>
      </c>
      <c r="E42" s="2" t="s">
        <v>651</v>
      </c>
      <c r="F42" s="24">
        <v>100000</v>
      </c>
      <c r="G42" s="24">
        <v>794.6</v>
      </c>
      <c r="H42" s="24">
        <v>1.34</v>
      </c>
    </row>
    <row r="43" spans="2:8" x14ac:dyDescent="0.25">
      <c r="B43" s="2" t="s">
        <v>2882</v>
      </c>
      <c r="C43" s="4" t="s">
        <v>142</v>
      </c>
      <c r="D43" s="2" t="s">
        <v>379</v>
      </c>
      <c r="E43" s="2" t="s">
        <v>652</v>
      </c>
      <c r="F43" s="24">
        <v>186500</v>
      </c>
      <c r="G43" s="24">
        <v>737.7</v>
      </c>
      <c r="H43" s="24">
        <v>1.24</v>
      </c>
    </row>
    <row r="44" spans="2:8" x14ac:dyDescent="0.25">
      <c r="B44" s="2" t="s">
        <v>2883</v>
      </c>
      <c r="C44" s="4" t="s">
        <v>142</v>
      </c>
      <c r="D44" s="2" t="s">
        <v>379</v>
      </c>
      <c r="E44" s="2" t="s">
        <v>653</v>
      </c>
      <c r="F44" s="24">
        <v>120100</v>
      </c>
      <c r="G44" s="24">
        <v>710.45</v>
      </c>
      <c r="H44" s="24">
        <v>1.2</v>
      </c>
    </row>
    <row r="45" spans="2:8" x14ac:dyDescent="0.25">
      <c r="B45" s="2" t="s">
        <v>2884</v>
      </c>
      <c r="C45" s="4" t="s">
        <v>142</v>
      </c>
      <c r="D45" s="2" t="s">
        <v>376</v>
      </c>
      <c r="E45" s="2" t="s">
        <v>654</v>
      </c>
      <c r="F45" s="24">
        <v>95000</v>
      </c>
      <c r="G45" s="24">
        <v>704.66</v>
      </c>
      <c r="H45" s="24">
        <v>1.19</v>
      </c>
    </row>
    <row r="46" spans="2:8" x14ac:dyDescent="0.25">
      <c r="B46" s="2" t="s">
        <v>2885</v>
      </c>
      <c r="C46" s="4" t="s">
        <v>142</v>
      </c>
      <c r="D46" s="2" t="s">
        <v>382</v>
      </c>
      <c r="E46" s="2" t="s">
        <v>655</v>
      </c>
      <c r="F46" s="24">
        <v>100000</v>
      </c>
      <c r="G46" s="24">
        <v>650.25</v>
      </c>
      <c r="H46" s="24">
        <v>1.1000000000000001</v>
      </c>
    </row>
    <row r="47" spans="2:8" x14ac:dyDescent="0.25">
      <c r="B47" s="2" t="s">
        <v>2787</v>
      </c>
      <c r="C47" s="4" t="s">
        <v>142</v>
      </c>
      <c r="D47" s="2" t="s">
        <v>376</v>
      </c>
      <c r="E47" s="2" t="s">
        <v>391</v>
      </c>
      <c r="F47" s="24">
        <v>25700</v>
      </c>
      <c r="G47" s="24">
        <v>624.65</v>
      </c>
      <c r="H47" s="24">
        <v>1.05</v>
      </c>
    </row>
    <row r="48" spans="2:8" x14ac:dyDescent="0.25">
      <c r="B48" s="2" t="s">
        <v>2886</v>
      </c>
      <c r="C48" s="4" t="s">
        <v>142</v>
      </c>
      <c r="D48" s="2" t="s">
        <v>418</v>
      </c>
      <c r="E48" s="2" t="s">
        <v>656</v>
      </c>
      <c r="F48" s="24">
        <v>110000</v>
      </c>
      <c r="G48" s="24">
        <v>601.26</v>
      </c>
      <c r="H48" s="24">
        <v>1.01</v>
      </c>
    </row>
    <row r="49" spans="2:8" x14ac:dyDescent="0.25">
      <c r="B49" s="2" t="s">
        <v>2887</v>
      </c>
      <c r="C49" s="4" t="s">
        <v>142</v>
      </c>
      <c r="D49" s="2" t="s">
        <v>483</v>
      </c>
      <c r="E49" s="2" t="s">
        <v>657</v>
      </c>
      <c r="F49" s="24">
        <v>49414</v>
      </c>
      <c r="G49" s="24">
        <v>596.85</v>
      </c>
      <c r="H49" s="24">
        <v>1.01</v>
      </c>
    </row>
    <row r="50" spans="2:8" x14ac:dyDescent="0.25">
      <c r="B50" s="2" t="s">
        <v>2041</v>
      </c>
      <c r="C50" s="4" t="s">
        <v>142</v>
      </c>
      <c r="D50" s="2" t="s">
        <v>433</v>
      </c>
      <c r="E50" s="2" t="s">
        <v>580</v>
      </c>
      <c r="F50" s="24">
        <v>74910</v>
      </c>
      <c r="G50" s="24">
        <v>464.74</v>
      </c>
      <c r="H50" s="24">
        <v>0.78</v>
      </c>
    </row>
    <row r="51" spans="2:8" x14ac:dyDescent="0.25">
      <c r="B51" s="2" t="s">
        <v>2888</v>
      </c>
      <c r="C51" s="4" t="s">
        <v>142</v>
      </c>
      <c r="D51" s="2" t="s">
        <v>376</v>
      </c>
      <c r="E51" s="2" t="s">
        <v>658</v>
      </c>
      <c r="F51" s="24">
        <v>100000</v>
      </c>
      <c r="G51" s="24">
        <v>256.64999999999998</v>
      </c>
      <c r="H51" s="24">
        <v>0.43</v>
      </c>
    </row>
    <row r="52" spans="2:8" x14ac:dyDescent="0.25">
      <c r="B52" s="2" t="s">
        <v>2889</v>
      </c>
      <c r="C52" s="4" t="s">
        <v>142</v>
      </c>
      <c r="D52" s="2" t="s">
        <v>382</v>
      </c>
      <c r="E52" s="2" t="s">
        <v>659</v>
      </c>
      <c r="F52" s="24">
        <v>4508</v>
      </c>
      <c r="G52" s="24">
        <v>142.44</v>
      </c>
      <c r="H52" s="24">
        <v>0.24</v>
      </c>
    </row>
    <row r="53" spans="2:8" x14ac:dyDescent="0.25">
      <c r="B53" s="2" t="s">
        <v>2890</v>
      </c>
      <c r="C53" s="4" t="s">
        <v>142</v>
      </c>
      <c r="D53" s="2" t="s">
        <v>374</v>
      </c>
      <c r="E53" s="2" t="s">
        <v>660</v>
      </c>
      <c r="F53" s="24">
        <v>2011</v>
      </c>
      <c r="G53" s="24">
        <v>23.3</v>
      </c>
      <c r="H53" s="24">
        <v>0.04</v>
      </c>
    </row>
    <row r="54" spans="2:8" x14ac:dyDescent="0.25">
      <c r="B54" s="7" t="s">
        <v>145</v>
      </c>
      <c r="C54" s="8"/>
      <c r="D54" s="7"/>
      <c r="E54" s="7"/>
      <c r="F54" s="31"/>
      <c r="G54" s="31">
        <f>SUM(G12:G53)</f>
        <v>56983.520000000004</v>
      </c>
      <c r="H54" s="31">
        <f>SUM(H12:H53)</f>
        <v>95.960000000000036</v>
      </c>
    </row>
    <row r="55" spans="2:8" x14ac:dyDescent="0.25">
      <c r="B55" s="7" t="s">
        <v>146</v>
      </c>
      <c r="C55" s="8"/>
      <c r="D55" s="7"/>
      <c r="E55" s="7"/>
      <c r="F55" s="31"/>
      <c r="G55" s="31">
        <v>1592.89</v>
      </c>
      <c r="H55" s="31">
        <v>2.68</v>
      </c>
    </row>
    <row r="56" spans="2:8" x14ac:dyDescent="0.25">
      <c r="B56" s="7" t="s">
        <v>147</v>
      </c>
      <c r="C56" s="8"/>
      <c r="D56" s="7"/>
      <c r="E56" s="7"/>
      <c r="F56" s="31"/>
      <c r="G56" s="31">
        <v>58576.409999999996</v>
      </c>
      <c r="H56" s="31">
        <v>98.64</v>
      </c>
    </row>
    <row r="57" spans="2:8" x14ac:dyDescent="0.25">
      <c r="B57" s="7" t="s">
        <v>326</v>
      </c>
      <c r="C57" s="8"/>
      <c r="D57" s="7"/>
      <c r="E57" s="7"/>
      <c r="F57" s="31"/>
      <c r="G57" s="31">
        <v>803.80912839000598</v>
      </c>
      <c r="H57" s="31">
        <v>1.3599999999999994</v>
      </c>
    </row>
    <row r="58" spans="2:8" x14ac:dyDescent="0.25">
      <c r="B58" s="7" t="s">
        <v>155</v>
      </c>
      <c r="C58" s="8"/>
      <c r="D58" s="7"/>
      <c r="E58" s="7"/>
      <c r="F58" s="31"/>
      <c r="G58" s="31">
        <v>59380.219128390003</v>
      </c>
      <c r="H58" s="31">
        <v>100</v>
      </c>
    </row>
    <row r="59" spans="2:8" x14ac:dyDescent="0.25">
      <c r="B59" s="2" t="s">
        <v>156</v>
      </c>
    </row>
    <row r="60" spans="2:8" x14ac:dyDescent="0.25">
      <c r="B60" s="7" t="s">
        <v>157</v>
      </c>
    </row>
    <row r="61" spans="2:8" x14ac:dyDescent="0.25">
      <c r="B61" s="7" t="s">
        <v>158</v>
      </c>
      <c r="C61" s="4" t="s">
        <v>159</v>
      </c>
    </row>
    <row r="62" spans="2:8" x14ac:dyDescent="0.25">
      <c r="B62" s="7" t="s">
        <v>162</v>
      </c>
      <c r="C62" s="4" t="s">
        <v>161</v>
      </c>
    </row>
    <row r="63" spans="2:8" x14ac:dyDescent="0.25">
      <c r="B63" s="7" t="s">
        <v>163</v>
      </c>
      <c r="C63" s="4" t="s">
        <v>161</v>
      </c>
    </row>
    <row r="64" spans="2:8" x14ac:dyDescent="0.25">
      <c r="B64" s="7" t="s">
        <v>164</v>
      </c>
      <c r="C64" s="4" t="s">
        <v>165</v>
      </c>
    </row>
    <row r="65" spans="2:3" x14ac:dyDescent="0.25">
      <c r="B65" s="7" t="s">
        <v>661</v>
      </c>
      <c r="C65" s="8"/>
    </row>
    <row r="66" spans="2:3" x14ac:dyDescent="0.25">
      <c r="B66" s="7" t="s">
        <v>662</v>
      </c>
      <c r="C66" s="8"/>
    </row>
    <row r="67" spans="2:3" x14ac:dyDescent="0.25">
      <c r="B67" s="7" t="s">
        <v>663</v>
      </c>
      <c r="C67" s="8"/>
    </row>
    <row r="68" spans="2:3" x14ac:dyDescent="0.25">
      <c r="B68" s="7" t="s">
        <v>664</v>
      </c>
      <c r="C68" s="8"/>
    </row>
    <row r="69" spans="2:3" x14ac:dyDescent="0.25">
      <c r="B69" s="7" t="s">
        <v>665</v>
      </c>
      <c r="C69" s="8"/>
    </row>
    <row r="70" spans="2:3" x14ac:dyDescent="0.25">
      <c r="B70" s="7" t="s">
        <v>666</v>
      </c>
      <c r="C70" s="8"/>
    </row>
    <row r="71" spans="2:3" x14ac:dyDescent="0.25">
      <c r="B71" s="7" t="s">
        <v>667</v>
      </c>
      <c r="C71" s="8"/>
    </row>
    <row r="72" spans="2:3" x14ac:dyDescent="0.25">
      <c r="B72" s="7" t="s">
        <v>668</v>
      </c>
      <c r="C72" s="8"/>
    </row>
    <row r="73" spans="2:3" x14ac:dyDescent="0.25">
      <c r="B73" s="7" t="s">
        <v>2753</v>
      </c>
      <c r="C73" s="8"/>
    </row>
    <row r="74" spans="2:3" x14ac:dyDescent="0.25">
      <c r="B74" s="2" t="s">
        <v>170</v>
      </c>
    </row>
    <row r="75" spans="2:3" x14ac:dyDescent="0.25">
      <c r="B75" s="2" t="s">
        <v>328</v>
      </c>
    </row>
    <row r="78" spans="2:3" x14ac:dyDescent="0.25">
      <c r="B78" s="17" t="s">
        <v>3741</v>
      </c>
      <c r="C78" s="18"/>
    </row>
    <row r="79" spans="2:3" ht="30" x14ac:dyDescent="0.25">
      <c r="B79" s="17" t="s">
        <v>329</v>
      </c>
      <c r="C79" s="19" t="s">
        <v>330</v>
      </c>
    </row>
    <row r="80" spans="2:3" x14ac:dyDescent="0.25">
      <c r="B80" s="139" t="s">
        <v>331</v>
      </c>
      <c r="C80" s="170">
        <v>200</v>
      </c>
    </row>
    <row r="81" spans="2:7" x14ac:dyDescent="0.25">
      <c r="B81" s="139" t="s">
        <v>332</v>
      </c>
      <c r="C81" s="170">
        <v>0</v>
      </c>
    </row>
    <row r="82" spans="2:7" x14ac:dyDescent="0.25">
      <c r="B82" s="139" t="s">
        <v>333</v>
      </c>
      <c r="C82" s="170">
        <v>0</v>
      </c>
    </row>
    <row r="83" spans="2:7" x14ac:dyDescent="0.25">
      <c r="B83" s="139" t="s">
        <v>334</v>
      </c>
      <c r="C83" s="170">
        <v>0</v>
      </c>
    </row>
    <row r="84" spans="2:7" x14ac:dyDescent="0.25">
      <c r="B84" s="139" t="s">
        <v>335</v>
      </c>
      <c r="C84" s="170">
        <v>0</v>
      </c>
    </row>
    <row r="85" spans="2:7" x14ac:dyDescent="0.25">
      <c r="B85" s="139" t="s">
        <v>336</v>
      </c>
      <c r="C85" s="170">
        <v>0</v>
      </c>
    </row>
    <row r="86" spans="2:7" x14ac:dyDescent="0.25">
      <c r="B86" s="17" t="s">
        <v>337</v>
      </c>
      <c r="C86" s="170">
        <v>200</v>
      </c>
    </row>
    <row r="88" spans="2:7" x14ac:dyDescent="0.25">
      <c r="B88" s="139" t="s">
        <v>179</v>
      </c>
      <c r="C88" s="9"/>
      <c r="D88" s="139"/>
    </row>
    <row r="89" spans="2:7" ht="30" x14ac:dyDescent="0.25">
      <c r="B89" s="11" t="s">
        <v>180</v>
      </c>
      <c r="C89" s="10" t="s">
        <v>181</v>
      </c>
      <c r="D89" s="11" t="s">
        <v>182</v>
      </c>
    </row>
    <row r="90" spans="2:7" x14ac:dyDescent="0.25">
      <c r="B90" s="139" t="s">
        <v>161</v>
      </c>
      <c r="C90" s="9" t="s">
        <v>161</v>
      </c>
      <c r="D90" s="139" t="s">
        <v>161</v>
      </c>
    </row>
    <row r="92" spans="2:7" x14ac:dyDescent="0.25">
      <c r="B92" s="17" t="s">
        <v>183</v>
      </c>
      <c r="C92" s="40">
        <v>45412</v>
      </c>
      <c r="D92" s="139"/>
      <c r="E92" s="33"/>
      <c r="F92" s="39"/>
    </row>
    <row r="93" spans="2:7" x14ac:dyDescent="0.25">
      <c r="B93" s="17" t="s">
        <v>184</v>
      </c>
      <c r="C93" s="18" t="s">
        <v>185</v>
      </c>
      <c r="D93" s="17" t="s">
        <v>186</v>
      </c>
      <c r="E93" s="34" t="s">
        <v>187</v>
      </c>
      <c r="F93" s="32" t="s">
        <v>188</v>
      </c>
      <c r="G93" s="31"/>
    </row>
    <row r="94" spans="2:7" x14ac:dyDescent="0.25">
      <c r="B94" s="37" t="s">
        <v>161</v>
      </c>
      <c r="C94" s="38" t="s">
        <v>161</v>
      </c>
      <c r="D94" s="37" t="s">
        <v>161</v>
      </c>
      <c r="E94" s="36" t="s">
        <v>161</v>
      </c>
      <c r="F94" s="35">
        <f>C86</f>
        <v>200</v>
      </c>
    </row>
    <row r="97" spans="2:4" x14ac:dyDescent="0.25">
      <c r="B97" s="7" t="s">
        <v>189</v>
      </c>
    </row>
    <row r="98" spans="2:4" x14ac:dyDescent="0.25">
      <c r="B98" s="7"/>
    </row>
    <row r="99" spans="2:4" x14ac:dyDescent="0.25">
      <c r="B99" s="7" t="s">
        <v>190</v>
      </c>
    </row>
    <row r="100" spans="2:4" x14ac:dyDescent="0.25">
      <c r="B100" s="34" t="s">
        <v>191</v>
      </c>
      <c r="C100" s="18" t="s">
        <v>192</v>
      </c>
      <c r="D100" s="7"/>
    </row>
    <row r="101" spans="2:4" x14ac:dyDescent="0.25">
      <c r="B101" s="33" t="s">
        <v>2891</v>
      </c>
      <c r="C101" s="9">
        <v>63</v>
      </c>
    </row>
    <row r="103" spans="2:4" x14ac:dyDescent="0.25">
      <c r="B103" s="34" t="s">
        <v>193</v>
      </c>
      <c r="C103" s="18" t="s">
        <v>192</v>
      </c>
    </row>
    <row r="104" spans="2:4" x14ac:dyDescent="0.25">
      <c r="B104" s="33" t="s">
        <v>2891</v>
      </c>
      <c r="C104" s="9">
        <v>63</v>
      </c>
    </row>
    <row r="107" spans="2:4" x14ac:dyDescent="0.25">
      <c r="B107" s="34" t="s">
        <v>669</v>
      </c>
      <c r="C107" s="18" t="s">
        <v>195</v>
      </c>
    </row>
    <row r="108" spans="2:4" x14ac:dyDescent="0.25">
      <c r="B108" s="33" t="s">
        <v>2891</v>
      </c>
      <c r="C108" s="9">
        <v>59859135</v>
      </c>
    </row>
    <row r="109" spans="2:4" x14ac:dyDescent="0.25">
      <c r="C109" s="18">
        <f>SUM(C107:C108)</f>
        <v>59859135</v>
      </c>
    </row>
    <row r="111" spans="2:4" x14ac:dyDescent="0.25">
      <c r="B111" s="34" t="s">
        <v>194</v>
      </c>
      <c r="C111" s="18" t="s">
        <v>195</v>
      </c>
    </row>
    <row r="112" spans="2:4" x14ac:dyDescent="0.25">
      <c r="B112" s="33" t="s">
        <v>2891</v>
      </c>
      <c r="C112" s="9">
        <v>61174998.359999999</v>
      </c>
    </row>
    <row r="113" spans="2:7" x14ac:dyDescent="0.25">
      <c r="C113" s="18">
        <f>SUM(C111:C112)</f>
        <v>61174998.359999999</v>
      </c>
    </row>
    <row r="116" spans="2:7" x14ac:dyDescent="0.25">
      <c r="B116" s="17" t="s">
        <v>196</v>
      </c>
      <c r="C116" s="18">
        <f xml:space="preserve"> C113-C109</f>
        <v>1315863.3599999994</v>
      </c>
    </row>
    <row r="118" spans="2:7" x14ac:dyDescent="0.25">
      <c r="B118" s="17" t="s">
        <v>197</v>
      </c>
      <c r="C118" s="40">
        <v>45412</v>
      </c>
      <c r="D118" s="139"/>
      <c r="E118" s="33"/>
      <c r="F118" s="39"/>
    </row>
    <row r="119" spans="2:7" x14ac:dyDescent="0.25">
      <c r="B119" s="17" t="s">
        <v>184</v>
      </c>
      <c r="C119" s="18" t="s">
        <v>185</v>
      </c>
      <c r="D119" s="17" t="s">
        <v>186</v>
      </c>
      <c r="E119" s="34" t="s">
        <v>187</v>
      </c>
      <c r="F119" s="32" t="s">
        <v>188</v>
      </c>
      <c r="G119" s="31"/>
    </row>
    <row r="120" spans="2:7" x14ac:dyDescent="0.25">
      <c r="B120" s="37" t="s">
        <v>161</v>
      </c>
      <c r="C120" s="38" t="s">
        <v>161</v>
      </c>
      <c r="D120" s="37" t="s">
        <v>161</v>
      </c>
      <c r="E120" s="36" t="s">
        <v>161</v>
      </c>
      <c r="F120" s="35" t="s">
        <v>161</v>
      </c>
    </row>
    <row r="121" spans="2:7" x14ac:dyDescent="0.25">
      <c r="B121" s="7" t="s">
        <v>189</v>
      </c>
    </row>
    <row r="122" spans="2:7" x14ac:dyDescent="0.25">
      <c r="B122" s="7"/>
    </row>
    <row r="123" spans="2:7" x14ac:dyDescent="0.25">
      <c r="B123" s="7" t="s">
        <v>190</v>
      </c>
    </row>
    <row r="124" spans="2:7" x14ac:dyDescent="0.25">
      <c r="B124" s="17" t="s">
        <v>191</v>
      </c>
      <c r="C124" s="18" t="s">
        <v>192</v>
      </c>
      <c r="D124" s="7"/>
    </row>
    <row r="125" spans="2:7" x14ac:dyDescent="0.25">
      <c r="B125" s="139" t="s">
        <v>161</v>
      </c>
      <c r="C125" s="9" t="s">
        <v>161</v>
      </c>
    </row>
    <row r="127" spans="2:7" x14ac:dyDescent="0.25">
      <c r="B127" s="17" t="s">
        <v>193</v>
      </c>
      <c r="C127" s="18" t="s">
        <v>192</v>
      </c>
    </row>
    <row r="128" spans="2:7" x14ac:dyDescent="0.25">
      <c r="B128" s="139" t="s">
        <v>161</v>
      </c>
      <c r="C128" s="9" t="s">
        <v>161</v>
      </c>
    </row>
    <row r="130" spans="2:6" x14ac:dyDescent="0.25">
      <c r="B130" s="17" t="s">
        <v>161</v>
      </c>
      <c r="C130" s="18" t="s">
        <v>161</v>
      </c>
    </row>
    <row r="131" spans="2:6" x14ac:dyDescent="0.25">
      <c r="B131" s="139" t="s">
        <v>161</v>
      </c>
      <c r="C131" s="9" t="s">
        <v>161</v>
      </c>
    </row>
    <row r="133" spans="2:6" x14ac:dyDescent="0.25">
      <c r="B133" s="34" t="s">
        <v>194</v>
      </c>
      <c r="C133" s="18" t="s">
        <v>195</v>
      </c>
    </row>
    <row r="134" spans="2:6" x14ac:dyDescent="0.25">
      <c r="B134" s="33" t="s">
        <v>161</v>
      </c>
      <c r="C134" s="9" t="s">
        <v>161</v>
      </c>
    </row>
    <row r="136" spans="2:6" x14ac:dyDescent="0.25">
      <c r="B136" s="17" t="s">
        <v>196</v>
      </c>
      <c r="C136" s="18" t="s">
        <v>161</v>
      </c>
    </row>
    <row r="139" spans="2:6" x14ac:dyDescent="0.25">
      <c r="B139" s="7" t="s">
        <v>198</v>
      </c>
    </row>
    <row r="141" spans="2:6" x14ac:dyDescent="0.25">
      <c r="B141" s="17" t="s">
        <v>184</v>
      </c>
      <c r="C141" s="18" t="s">
        <v>199</v>
      </c>
      <c r="D141" s="17" t="s">
        <v>200</v>
      </c>
      <c r="E141" s="17" t="s">
        <v>201</v>
      </c>
      <c r="F141" s="31"/>
    </row>
    <row r="142" spans="2:6" x14ac:dyDescent="0.25">
      <c r="B142" s="139" t="s">
        <v>161</v>
      </c>
      <c r="C142" s="9" t="s">
        <v>161</v>
      </c>
      <c r="D142" s="139" t="s">
        <v>161</v>
      </c>
      <c r="E142" s="139" t="s">
        <v>161</v>
      </c>
    </row>
    <row r="145" spans="2:80" x14ac:dyDescent="0.25">
      <c r="B145" s="7" t="s">
        <v>202</v>
      </c>
      <c r="C145" s="8" t="s">
        <v>161</v>
      </c>
      <c r="D145" s="7"/>
      <c r="E145" s="7"/>
      <c r="F145" s="31"/>
      <c r="G145" s="31"/>
      <c r="H145" s="31"/>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row>
    <row r="147" spans="2:80" x14ac:dyDescent="0.25">
      <c r="B147" s="7" t="s">
        <v>203</v>
      </c>
    </row>
    <row r="149" spans="2:80" x14ac:dyDescent="0.25">
      <c r="B149" s="17" t="s">
        <v>204</v>
      </c>
      <c r="C149" s="18" t="s">
        <v>192</v>
      </c>
      <c r="D149" s="7"/>
    </row>
    <row r="150" spans="2:80" x14ac:dyDescent="0.25">
      <c r="B150" s="139" t="s">
        <v>161</v>
      </c>
      <c r="C150" s="9" t="s">
        <v>161</v>
      </c>
    </row>
    <row r="153" spans="2:80" x14ac:dyDescent="0.25">
      <c r="B153" s="17" t="s">
        <v>205</v>
      </c>
      <c r="C153" s="18" t="s">
        <v>206</v>
      </c>
      <c r="D153" s="7"/>
    </row>
    <row r="154" spans="2:80" x14ac:dyDescent="0.25">
      <c r="B154" s="139" t="s">
        <v>161</v>
      </c>
      <c r="C154" s="9" t="s">
        <v>161</v>
      </c>
    </row>
    <row r="157" spans="2:80" x14ac:dyDescent="0.25">
      <c r="B157" s="7" t="s">
        <v>207</v>
      </c>
    </row>
    <row r="160" spans="2:80" x14ac:dyDescent="0.25">
      <c r="B160" s="7" t="s">
        <v>208</v>
      </c>
    </row>
    <row r="162" spans="2:80" x14ac:dyDescent="0.25">
      <c r="B162" s="17" t="s">
        <v>184</v>
      </c>
      <c r="C162" s="18" t="s">
        <v>209</v>
      </c>
      <c r="D162" s="17" t="s">
        <v>199</v>
      </c>
      <c r="E162" s="17" t="s">
        <v>200</v>
      </c>
      <c r="F162" s="32" t="s">
        <v>201</v>
      </c>
      <c r="G162" s="31"/>
    </row>
    <row r="163" spans="2:80" x14ac:dyDescent="0.25">
      <c r="B163" s="139" t="s">
        <v>161</v>
      </c>
      <c r="C163" s="9" t="s">
        <v>161</v>
      </c>
      <c r="D163" s="139" t="s">
        <v>161</v>
      </c>
      <c r="E163" s="139" t="s">
        <v>161</v>
      </c>
      <c r="F163" s="30" t="s">
        <v>161</v>
      </c>
    </row>
    <row r="166" spans="2:80" x14ac:dyDescent="0.25">
      <c r="B166" s="7" t="s">
        <v>202</v>
      </c>
      <c r="C166" s="8" t="s">
        <v>161</v>
      </c>
      <c r="D166" s="7"/>
      <c r="E166" s="7"/>
      <c r="F166" s="31"/>
      <c r="G166" s="31"/>
      <c r="H166" s="31"/>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row>
    <row r="168" spans="2:80" x14ac:dyDescent="0.25">
      <c r="B168" s="7" t="s">
        <v>203</v>
      </c>
    </row>
    <row r="170" spans="2:80" x14ac:dyDescent="0.25">
      <c r="B170" s="17" t="s">
        <v>204</v>
      </c>
      <c r="C170" s="18" t="s">
        <v>192</v>
      </c>
      <c r="D170" s="7"/>
    </row>
    <row r="171" spans="2:80" x14ac:dyDescent="0.25">
      <c r="B171" s="139" t="s">
        <v>161</v>
      </c>
      <c r="C171" s="9" t="s">
        <v>161</v>
      </c>
    </row>
    <row r="174" spans="2:80" x14ac:dyDescent="0.25">
      <c r="B174" s="17" t="s">
        <v>205</v>
      </c>
      <c r="C174" s="18" t="s">
        <v>206</v>
      </c>
      <c r="D174" s="7"/>
    </row>
    <row r="175" spans="2:80" x14ac:dyDescent="0.25">
      <c r="B175" s="139" t="s">
        <v>161</v>
      </c>
      <c r="C175" s="9" t="s">
        <v>161</v>
      </c>
    </row>
    <row r="178" spans="2:7" x14ac:dyDescent="0.25">
      <c r="B178" s="7" t="s">
        <v>207</v>
      </c>
    </row>
    <row r="181" spans="2:7" x14ac:dyDescent="0.25">
      <c r="B181" s="7" t="s">
        <v>210</v>
      </c>
    </row>
    <row r="182" spans="2:7" x14ac:dyDescent="0.25">
      <c r="B182" s="17" t="s">
        <v>184</v>
      </c>
      <c r="C182" s="18" t="s">
        <v>211</v>
      </c>
      <c r="D182" s="17" t="s">
        <v>212</v>
      </c>
      <c r="E182" s="17" t="s">
        <v>213</v>
      </c>
      <c r="F182" s="32" t="s">
        <v>214</v>
      </c>
      <c r="G182" s="31"/>
    </row>
    <row r="183" spans="2:7" x14ac:dyDescent="0.25">
      <c r="B183" s="139" t="s">
        <v>161</v>
      </c>
      <c r="C183" s="9" t="s">
        <v>161</v>
      </c>
      <c r="D183" s="139" t="s">
        <v>161</v>
      </c>
      <c r="E183" s="139" t="s">
        <v>161</v>
      </c>
      <c r="F183" s="30" t="s">
        <v>161</v>
      </c>
    </row>
    <row r="184" spans="2:7" x14ac:dyDescent="0.25">
      <c r="B184" s="2" t="s">
        <v>215</v>
      </c>
    </row>
  </sheetData>
  <mergeCells count="3">
    <mergeCell ref="B1:E1"/>
    <mergeCell ref="C3:C7"/>
    <mergeCell ref="D3:D7"/>
  </mergeCells>
  <hyperlinks>
    <hyperlink ref="A1" location="Index!A1" display="Index" xr:uid="{78182ABB-0D04-463B-B01A-C0CDA16D28CE}"/>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FC72-C305-427B-8548-FCF4869F9D0E}">
  <sheetPr codeName="Sheet53"/>
  <dimension ref="A1:CB177"/>
  <sheetViews>
    <sheetView workbookViewId="0">
      <selection activeCell="C77" sqref="C77:C83"/>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107</v>
      </c>
      <c r="C1" s="212"/>
      <c r="D1" s="212"/>
      <c r="E1" s="212"/>
    </row>
    <row r="3" spans="1:9" ht="18" customHeight="1" x14ac:dyDescent="0.25">
      <c r="B3" s="1" t="s">
        <v>670</v>
      </c>
      <c r="C3" s="213"/>
      <c r="D3" s="214"/>
    </row>
    <row r="4" spans="1:9" ht="18" customHeight="1" x14ac:dyDescent="0.25">
      <c r="B4" s="142" t="s">
        <v>671</v>
      </c>
      <c r="C4" s="213"/>
      <c r="D4" s="214"/>
    </row>
    <row r="5" spans="1:9" ht="18" customHeight="1" x14ac:dyDescent="0.25">
      <c r="B5" s="142" t="s">
        <v>130</v>
      </c>
      <c r="C5" s="213"/>
      <c r="D5" s="214"/>
    </row>
    <row r="6" spans="1:9" ht="18" customHeight="1" x14ac:dyDescent="0.25">
      <c r="B6" s="142" t="s">
        <v>672</v>
      </c>
      <c r="C6" s="213"/>
      <c r="D6" s="214"/>
    </row>
    <row r="7" spans="1:9" ht="18" customHeight="1" x14ac:dyDescent="0.25">
      <c r="B7" s="142" t="s">
        <v>673</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2892</v>
      </c>
      <c r="C15" s="4" t="s">
        <v>142</v>
      </c>
      <c r="D15" s="2" t="s">
        <v>416</v>
      </c>
      <c r="E15" s="2" t="s">
        <v>674</v>
      </c>
      <c r="F15" s="24">
        <v>13444</v>
      </c>
      <c r="G15" s="24">
        <v>535.38</v>
      </c>
      <c r="H15" s="24">
        <v>9.2799999999999994</v>
      </c>
    </row>
    <row r="16" spans="1:9" x14ac:dyDescent="0.25">
      <c r="B16" s="2" t="s">
        <v>2893</v>
      </c>
      <c r="C16" s="4" t="s">
        <v>142</v>
      </c>
      <c r="D16" s="2" t="s">
        <v>372</v>
      </c>
      <c r="E16" s="2" t="s">
        <v>675</v>
      </c>
      <c r="F16" s="24">
        <v>172774</v>
      </c>
      <c r="G16" s="24">
        <v>515.82000000000005</v>
      </c>
      <c r="H16" s="24">
        <v>8.94</v>
      </c>
    </row>
    <row r="17" spans="2:8" x14ac:dyDescent="0.25">
      <c r="B17" s="2" t="s">
        <v>2894</v>
      </c>
      <c r="C17" s="4" t="s">
        <v>142</v>
      </c>
      <c r="D17" s="2" t="s">
        <v>394</v>
      </c>
      <c r="E17" s="2" t="s">
        <v>676</v>
      </c>
      <c r="F17" s="24">
        <v>27343</v>
      </c>
      <c r="G17" s="24">
        <v>392.8</v>
      </c>
      <c r="H17" s="24">
        <v>6.81</v>
      </c>
    </row>
    <row r="18" spans="2:8" x14ac:dyDescent="0.25">
      <c r="B18" s="2" t="s">
        <v>2080</v>
      </c>
      <c r="C18" s="4" t="s">
        <v>142</v>
      </c>
      <c r="D18" s="2" t="s">
        <v>376</v>
      </c>
      <c r="E18" s="2" t="s">
        <v>543</v>
      </c>
      <c r="F18" s="24">
        <v>3675</v>
      </c>
      <c r="G18" s="24">
        <v>329.58</v>
      </c>
      <c r="H18" s="24">
        <v>5.72</v>
      </c>
    </row>
    <row r="19" spans="2:8" x14ac:dyDescent="0.25">
      <c r="B19" s="2" t="s">
        <v>2845</v>
      </c>
      <c r="C19" s="4" t="s">
        <v>142</v>
      </c>
      <c r="D19" s="2" t="s">
        <v>412</v>
      </c>
      <c r="E19" s="2" t="s">
        <v>516</v>
      </c>
      <c r="F19" s="24">
        <v>23004</v>
      </c>
      <c r="G19" s="24">
        <v>304.18</v>
      </c>
      <c r="H19" s="24">
        <v>5.27</v>
      </c>
    </row>
    <row r="20" spans="2:8" x14ac:dyDescent="0.25">
      <c r="B20" s="2" t="s">
        <v>2847</v>
      </c>
      <c r="C20" s="4" t="s">
        <v>142</v>
      </c>
      <c r="D20" s="2" t="s">
        <v>384</v>
      </c>
      <c r="E20" s="2" t="s">
        <v>521</v>
      </c>
      <c r="F20" s="24">
        <v>4377</v>
      </c>
      <c r="G20" s="24">
        <v>303.04000000000002</v>
      </c>
      <c r="H20" s="24">
        <v>5.26</v>
      </c>
    </row>
    <row r="21" spans="2:8" x14ac:dyDescent="0.25">
      <c r="B21" s="2" t="s">
        <v>2895</v>
      </c>
      <c r="C21" s="4" t="s">
        <v>142</v>
      </c>
      <c r="D21" s="2" t="s">
        <v>372</v>
      </c>
      <c r="E21" s="2" t="s">
        <v>677</v>
      </c>
      <c r="F21" s="24">
        <v>20913</v>
      </c>
      <c r="G21" s="24">
        <v>292.77999999999997</v>
      </c>
      <c r="H21" s="24">
        <v>5.08</v>
      </c>
    </row>
    <row r="22" spans="2:8" x14ac:dyDescent="0.25">
      <c r="B22" s="2" t="s">
        <v>2896</v>
      </c>
      <c r="C22" s="4" t="s">
        <v>142</v>
      </c>
      <c r="D22" s="2" t="s">
        <v>384</v>
      </c>
      <c r="E22" s="2" t="s">
        <v>678</v>
      </c>
      <c r="F22" s="24">
        <v>43296</v>
      </c>
      <c r="G22" s="24">
        <v>291.75</v>
      </c>
      <c r="H22" s="24">
        <v>5.0599999999999996</v>
      </c>
    </row>
    <row r="23" spans="2:8" x14ac:dyDescent="0.25">
      <c r="B23" s="2" t="s">
        <v>2799</v>
      </c>
      <c r="C23" s="4" t="s">
        <v>142</v>
      </c>
      <c r="D23" s="2" t="s">
        <v>412</v>
      </c>
      <c r="E23" s="2" t="s">
        <v>413</v>
      </c>
      <c r="F23" s="24">
        <v>81573</v>
      </c>
      <c r="G23" s="24">
        <v>289.42</v>
      </c>
      <c r="H23" s="24">
        <v>5.0199999999999996</v>
      </c>
    </row>
    <row r="24" spans="2:8" x14ac:dyDescent="0.25">
      <c r="B24" s="2" t="s">
        <v>2077</v>
      </c>
      <c r="C24" s="4" t="s">
        <v>142</v>
      </c>
      <c r="D24" s="2" t="s">
        <v>396</v>
      </c>
      <c r="E24" s="2" t="s">
        <v>427</v>
      </c>
      <c r="F24" s="24">
        <v>132873</v>
      </c>
      <c r="G24" s="24">
        <v>256.64</v>
      </c>
      <c r="H24" s="24">
        <v>4.45</v>
      </c>
    </row>
    <row r="25" spans="2:8" x14ac:dyDescent="0.25">
      <c r="B25" s="2" t="s">
        <v>2062</v>
      </c>
      <c r="C25" s="4" t="s">
        <v>142</v>
      </c>
      <c r="D25" s="2" t="s">
        <v>531</v>
      </c>
      <c r="E25" s="2" t="s">
        <v>532</v>
      </c>
      <c r="F25" s="24">
        <v>10092</v>
      </c>
      <c r="G25" s="24">
        <v>253.05</v>
      </c>
      <c r="H25" s="24">
        <v>4.3899999999999997</v>
      </c>
    </row>
    <row r="26" spans="2:8" x14ac:dyDescent="0.25">
      <c r="B26" s="2" t="s">
        <v>2897</v>
      </c>
      <c r="C26" s="4" t="s">
        <v>142</v>
      </c>
      <c r="D26" s="2" t="s">
        <v>433</v>
      </c>
      <c r="E26" s="2" t="s">
        <v>679</v>
      </c>
      <c r="F26" s="24">
        <v>7426</v>
      </c>
      <c r="G26" s="24">
        <v>196.61</v>
      </c>
      <c r="H26" s="24">
        <v>3.41</v>
      </c>
    </row>
    <row r="27" spans="2:8" x14ac:dyDescent="0.25">
      <c r="B27" s="2" t="s">
        <v>2898</v>
      </c>
      <c r="C27" s="4" t="s">
        <v>142</v>
      </c>
      <c r="D27" s="2" t="s">
        <v>483</v>
      </c>
      <c r="E27" s="2" t="s">
        <v>680</v>
      </c>
      <c r="F27" s="24">
        <v>3356</v>
      </c>
      <c r="G27" s="24">
        <v>184.8</v>
      </c>
      <c r="H27" s="24">
        <v>3.2</v>
      </c>
    </row>
    <row r="28" spans="2:8" x14ac:dyDescent="0.25">
      <c r="B28" s="2" t="s">
        <v>2849</v>
      </c>
      <c r="C28" s="4" t="s">
        <v>142</v>
      </c>
      <c r="D28" s="2" t="s">
        <v>372</v>
      </c>
      <c r="E28" s="2" t="s">
        <v>525</v>
      </c>
      <c r="F28" s="24">
        <v>11507</v>
      </c>
      <c r="G28" s="24">
        <v>172.85</v>
      </c>
      <c r="H28" s="24">
        <v>3</v>
      </c>
    </row>
    <row r="29" spans="2:8" x14ac:dyDescent="0.25">
      <c r="B29" s="2" t="s">
        <v>2899</v>
      </c>
      <c r="C29" s="4" t="s">
        <v>142</v>
      </c>
      <c r="D29" s="2" t="s">
        <v>370</v>
      </c>
      <c r="E29" s="2" t="s">
        <v>681</v>
      </c>
      <c r="F29" s="24">
        <v>7978</v>
      </c>
      <c r="G29" s="24">
        <v>162.58000000000001</v>
      </c>
      <c r="H29" s="24">
        <v>2.82</v>
      </c>
    </row>
    <row r="30" spans="2:8" x14ac:dyDescent="0.25">
      <c r="B30" s="2" t="s">
        <v>2900</v>
      </c>
      <c r="C30" s="4" t="s">
        <v>142</v>
      </c>
      <c r="D30" s="2" t="s">
        <v>412</v>
      </c>
      <c r="E30" s="2" t="s">
        <v>682</v>
      </c>
      <c r="F30" s="24">
        <v>1151013</v>
      </c>
      <c r="G30" s="24">
        <v>151.93</v>
      </c>
      <c r="H30" s="24">
        <v>2.63</v>
      </c>
    </row>
    <row r="31" spans="2:8" x14ac:dyDescent="0.25">
      <c r="B31" s="2" t="s">
        <v>2901</v>
      </c>
      <c r="C31" s="4" t="s">
        <v>142</v>
      </c>
      <c r="D31" s="2" t="s">
        <v>394</v>
      </c>
      <c r="E31" s="2" t="s">
        <v>683</v>
      </c>
      <c r="F31" s="24">
        <v>12131</v>
      </c>
      <c r="G31" s="24">
        <v>122.63</v>
      </c>
      <c r="H31" s="24">
        <v>2.13</v>
      </c>
    </row>
    <row r="32" spans="2:8" x14ac:dyDescent="0.25">
      <c r="B32" s="2" t="s">
        <v>2902</v>
      </c>
      <c r="C32" s="4" t="s">
        <v>142</v>
      </c>
      <c r="D32" s="2" t="s">
        <v>366</v>
      </c>
      <c r="E32" s="2" t="s">
        <v>684</v>
      </c>
      <c r="F32" s="24">
        <v>6067</v>
      </c>
      <c r="G32" s="24">
        <v>120.03</v>
      </c>
      <c r="H32" s="24">
        <v>2.08</v>
      </c>
    </row>
    <row r="33" spans="2:8" x14ac:dyDescent="0.25">
      <c r="B33" s="2" t="s">
        <v>2903</v>
      </c>
      <c r="C33" s="4" t="s">
        <v>142</v>
      </c>
      <c r="D33" s="2" t="s">
        <v>394</v>
      </c>
      <c r="E33" s="2" t="s">
        <v>685</v>
      </c>
      <c r="F33" s="24">
        <v>20883</v>
      </c>
      <c r="G33" s="24">
        <v>119.64</v>
      </c>
      <c r="H33" s="24">
        <v>2.0699999999999998</v>
      </c>
    </row>
    <row r="34" spans="2:8" x14ac:dyDescent="0.25">
      <c r="B34" s="2" t="s">
        <v>2904</v>
      </c>
      <c r="C34" s="4" t="s">
        <v>142</v>
      </c>
      <c r="D34" s="2" t="s">
        <v>366</v>
      </c>
      <c r="E34" s="2" t="s">
        <v>686</v>
      </c>
      <c r="F34" s="24">
        <v>15037</v>
      </c>
      <c r="G34" s="24">
        <v>110.97</v>
      </c>
      <c r="H34" s="24">
        <v>1.92</v>
      </c>
    </row>
    <row r="35" spans="2:8" x14ac:dyDescent="0.25">
      <c r="B35" s="2" t="s">
        <v>2905</v>
      </c>
      <c r="C35" s="4" t="s">
        <v>142</v>
      </c>
      <c r="D35" s="2" t="s">
        <v>389</v>
      </c>
      <c r="E35" s="2" t="s">
        <v>687</v>
      </c>
      <c r="F35" s="24">
        <v>1979</v>
      </c>
      <c r="G35" s="24">
        <v>77.08</v>
      </c>
      <c r="H35" s="24">
        <v>1.34</v>
      </c>
    </row>
    <row r="36" spans="2:8" x14ac:dyDescent="0.25">
      <c r="B36" s="2" t="s">
        <v>2037</v>
      </c>
      <c r="C36" s="4" t="s">
        <v>142</v>
      </c>
      <c r="D36" s="2" t="s">
        <v>519</v>
      </c>
      <c r="E36" s="2" t="s">
        <v>523</v>
      </c>
      <c r="F36" s="24">
        <v>571</v>
      </c>
      <c r="G36" s="24">
        <v>73.19</v>
      </c>
      <c r="H36" s="24">
        <v>1.27</v>
      </c>
    </row>
    <row r="37" spans="2:8" x14ac:dyDescent="0.25">
      <c r="B37" s="2" t="s">
        <v>688</v>
      </c>
      <c r="C37" s="4" t="s">
        <v>142</v>
      </c>
      <c r="D37" s="2" t="s">
        <v>396</v>
      </c>
      <c r="E37" s="2" t="s">
        <v>689</v>
      </c>
      <c r="F37" s="24">
        <v>41044</v>
      </c>
      <c r="G37" s="24">
        <v>72.55</v>
      </c>
      <c r="H37" s="24">
        <v>1.26</v>
      </c>
    </row>
    <row r="38" spans="2:8" x14ac:dyDescent="0.25">
      <c r="B38" s="2" t="s">
        <v>2070</v>
      </c>
      <c r="C38" s="4" t="s">
        <v>142</v>
      </c>
      <c r="D38" s="2" t="s">
        <v>374</v>
      </c>
      <c r="E38" s="2" t="s">
        <v>400</v>
      </c>
      <c r="F38" s="24">
        <v>2760</v>
      </c>
      <c r="G38" s="24">
        <v>69.88</v>
      </c>
      <c r="H38" s="24">
        <v>1.21</v>
      </c>
    </row>
    <row r="39" spans="2:8" x14ac:dyDescent="0.25">
      <c r="B39" s="2" t="s">
        <v>2806</v>
      </c>
      <c r="C39" s="4" t="s">
        <v>142</v>
      </c>
      <c r="D39" s="2" t="s">
        <v>428</v>
      </c>
      <c r="E39" s="2" t="s">
        <v>429</v>
      </c>
      <c r="F39" s="24">
        <v>11519</v>
      </c>
      <c r="G39" s="24">
        <v>53.36</v>
      </c>
      <c r="H39" s="24">
        <v>0.93</v>
      </c>
    </row>
    <row r="40" spans="2:8" x14ac:dyDescent="0.25">
      <c r="B40" s="2" t="s">
        <v>2906</v>
      </c>
      <c r="C40" s="4" t="s">
        <v>142</v>
      </c>
      <c r="D40" s="2" t="s">
        <v>352</v>
      </c>
      <c r="E40" s="2" t="s">
        <v>690</v>
      </c>
      <c r="F40" s="24">
        <v>677</v>
      </c>
      <c r="G40" s="24">
        <v>47.74</v>
      </c>
      <c r="H40" s="24">
        <v>0.83</v>
      </c>
    </row>
    <row r="41" spans="2:8" x14ac:dyDescent="0.25">
      <c r="B41" s="2" t="s">
        <v>2907</v>
      </c>
      <c r="C41" s="4" t="s">
        <v>142</v>
      </c>
      <c r="D41" s="2" t="s">
        <v>463</v>
      </c>
      <c r="E41" s="2" t="s">
        <v>691</v>
      </c>
      <c r="F41" s="24">
        <v>99</v>
      </c>
      <c r="G41" s="24">
        <v>34.44</v>
      </c>
      <c r="H41" s="24">
        <v>0.6</v>
      </c>
    </row>
    <row r="42" spans="2:8" x14ac:dyDescent="0.25">
      <c r="B42" s="2" t="s">
        <v>692</v>
      </c>
      <c r="C42" s="4" t="s">
        <v>142</v>
      </c>
      <c r="D42" s="2" t="s">
        <v>359</v>
      </c>
      <c r="E42" s="2" t="s">
        <v>693</v>
      </c>
      <c r="F42" s="24">
        <v>3506</v>
      </c>
      <c r="G42" s="24">
        <v>29.25</v>
      </c>
      <c r="H42" s="24">
        <v>0.51</v>
      </c>
    </row>
    <row r="43" spans="2:8" x14ac:dyDescent="0.25">
      <c r="B43" s="2" t="s">
        <v>2855</v>
      </c>
      <c r="C43" s="4" t="s">
        <v>142</v>
      </c>
      <c r="D43" s="2" t="s">
        <v>384</v>
      </c>
      <c r="E43" s="2" t="s">
        <v>533</v>
      </c>
      <c r="F43" s="24">
        <v>1340</v>
      </c>
      <c r="G43" s="24">
        <v>21.64</v>
      </c>
      <c r="H43" s="24">
        <v>0.38</v>
      </c>
    </row>
    <row r="44" spans="2:8" x14ac:dyDescent="0.25">
      <c r="B44" s="2" t="s">
        <v>2908</v>
      </c>
      <c r="C44" s="4" t="s">
        <v>142</v>
      </c>
      <c r="D44" s="2" t="s">
        <v>364</v>
      </c>
      <c r="E44" s="2" t="s">
        <v>694</v>
      </c>
      <c r="F44" s="24">
        <v>5135</v>
      </c>
      <c r="G44" s="24">
        <v>14.47</v>
      </c>
      <c r="H44" s="24">
        <v>0.25</v>
      </c>
    </row>
    <row r="45" spans="2:8" x14ac:dyDescent="0.25">
      <c r="B45" s="7" t="s">
        <v>145</v>
      </c>
      <c r="C45" s="8"/>
      <c r="D45" s="7"/>
      <c r="E45" s="7"/>
      <c r="F45" s="31"/>
      <c r="G45" s="31">
        <f>SUM(G12:G44)</f>
        <v>5600.0800000000008</v>
      </c>
      <c r="H45" s="31">
        <f>SUM(H12:H44)</f>
        <v>97.119999999999976</v>
      </c>
    </row>
    <row r="46" spans="2:8" x14ac:dyDescent="0.25">
      <c r="B46" s="5" t="s">
        <v>136</v>
      </c>
      <c r="C46" s="6" t="s">
        <v>137</v>
      </c>
      <c r="D46" s="5" t="s">
        <v>238</v>
      </c>
      <c r="E46" s="5" t="s">
        <v>139</v>
      </c>
      <c r="F46" s="46" t="s">
        <v>149</v>
      </c>
      <c r="G46" s="46" t="s">
        <v>150</v>
      </c>
      <c r="H46" s="46" t="s">
        <v>151</v>
      </c>
    </row>
    <row r="47" spans="2:8" x14ac:dyDescent="0.25">
      <c r="B47" s="7" t="s">
        <v>239</v>
      </c>
    </row>
    <row r="48" spans="2:8" x14ac:dyDescent="0.25">
      <c r="B48" s="7" t="s">
        <v>141</v>
      </c>
    </row>
    <row r="49" spans="2:8" x14ac:dyDescent="0.25">
      <c r="B49" s="7" t="s">
        <v>695</v>
      </c>
    </row>
    <row r="50" spans="2:8" x14ac:dyDescent="0.25">
      <c r="B50" s="2" t="s">
        <v>2909</v>
      </c>
      <c r="C50" s="4">
        <v>7.59</v>
      </c>
      <c r="D50" s="2" t="s">
        <v>603</v>
      </c>
      <c r="E50" s="2" t="s">
        <v>696</v>
      </c>
      <c r="F50" s="24">
        <v>8627</v>
      </c>
      <c r="G50" s="24">
        <v>2.5</v>
      </c>
      <c r="H50" s="24">
        <v>0.04</v>
      </c>
    </row>
    <row r="51" spans="2:8" x14ac:dyDescent="0.25">
      <c r="B51" s="7" t="s">
        <v>620</v>
      </c>
      <c r="C51" s="8"/>
      <c r="D51" s="7"/>
      <c r="E51" s="7"/>
      <c r="F51" s="31"/>
      <c r="G51" s="31">
        <f>SUM(G46:G50)</f>
        <v>2.5</v>
      </c>
      <c r="H51" s="31">
        <f>SUM(H46:H50)</f>
        <v>0.04</v>
      </c>
    </row>
    <row r="52" spans="2:8" x14ac:dyDescent="0.25">
      <c r="B52" s="7" t="s">
        <v>621</v>
      </c>
      <c r="C52" s="8"/>
      <c r="D52" s="7"/>
      <c r="E52" s="7"/>
      <c r="F52" s="31"/>
      <c r="G52" s="31">
        <v>170.57</v>
      </c>
      <c r="H52" s="31">
        <v>2.96</v>
      </c>
    </row>
    <row r="53" spans="2:8" x14ac:dyDescent="0.25">
      <c r="B53" s="7" t="s">
        <v>147</v>
      </c>
      <c r="C53" s="8"/>
      <c r="D53" s="7"/>
      <c r="E53" s="7"/>
      <c r="F53" s="31"/>
      <c r="G53" s="31">
        <v>5773.15</v>
      </c>
      <c r="H53" s="31">
        <v>100.12</v>
      </c>
    </row>
    <row r="54" spans="2:8" x14ac:dyDescent="0.25">
      <c r="B54" s="7" t="s">
        <v>154</v>
      </c>
      <c r="C54" s="8"/>
      <c r="D54" s="7"/>
      <c r="E54" s="7"/>
      <c r="F54" s="31"/>
      <c r="G54" s="31">
        <v>-6.58095558999986</v>
      </c>
      <c r="H54" s="31">
        <v>-0.12000000000000455</v>
      </c>
    </row>
    <row r="55" spans="2:8" x14ac:dyDescent="0.25">
      <c r="B55" s="7" t="s">
        <v>155</v>
      </c>
      <c r="C55" s="8"/>
      <c r="D55" s="7"/>
      <c r="E55" s="7"/>
      <c r="F55" s="31"/>
      <c r="G55" s="31">
        <v>5766.5690444100001</v>
      </c>
      <c r="H55" s="31">
        <v>100</v>
      </c>
    </row>
    <row r="56" spans="2:8" x14ac:dyDescent="0.25">
      <c r="B56" s="2" t="s">
        <v>156</v>
      </c>
    </row>
    <row r="57" spans="2:8" x14ac:dyDescent="0.25">
      <c r="B57" s="7" t="s">
        <v>157</v>
      </c>
    </row>
    <row r="58" spans="2:8" x14ac:dyDescent="0.25">
      <c r="B58" s="7" t="s">
        <v>158</v>
      </c>
      <c r="C58" s="4" t="s">
        <v>159</v>
      </c>
    </row>
    <row r="59" spans="2:8" x14ac:dyDescent="0.25">
      <c r="B59" s="7" t="s">
        <v>162</v>
      </c>
      <c r="C59" s="4" t="s">
        <v>161</v>
      </c>
    </row>
    <row r="60" spans="2:8" x14ac:dyDescent="0.25">
      <c r="B60" s="7" t="s">
        <v>163</v>
      </c>
      <c r="C60" s="4" t="s">
        <v>161</v>
      </c>
    </row>
    <row r="61" spans="2:8" x14ac:dyDescent="0.25">
      <c r="B61" s="7" t="s">
        <v>164</v>
      </c>
      <c r="C61" s="4" t="s">
        <v>165</v>
      </c>
    </row>
    <row r="62" spans="2:8" x14ac:dyDescent="0.25">
      <c r="B62" s="7" t="s">
        <v>697</v>
      </c>
      <c r="C62" s="8"/>
    </row>
    <row r="63" spans="2:8" x14ac:dyDescent="0.25">
      <c r="B63" s="7" t="s">
        <v>698</v>
      </c>
      <c r="C63" s="8"/>
    </row>
    <row r="64" spans="2:8" x14ac:dyDescent="0.25">
      <c r="B64" s="7" t="s">
        <v>699</v>
      </c>
      <c r="C64" s="8"/>
    </row>
    <row r="65" spans="2:3" x14ac:dyDescent="0.25">
      <c r="B65" s="7" t="s">
        <v>700</v>
      </c>
      <c r="C65" s="8"/>
    </row>
    <row r="66" spans="2:3" x14ac:dyDescent="0.25">
      <c r="B66" s="7" t="s">
        <v>701</v>
      </c>
      <c r="C66" s="8"/>
    </row>
    <row r="67" spans="2:3" x14ac:dyDescent="0.25">
      <c r="B67" s="7" t="s">
        <v>702</v>
      </c>
      <c r="C67" s="8"/>
    </row>
    <row r="68" spans="2:3" x14ac:dyDescent="0.25">
      <c r="B68" s="7" t="s">
        <v>703</v>
      </c>
      <c r="C68" s="8"/>
    </row>
    <row r="69" spans="2:3" x14ac:dyDescent="0.25">
      <c r="B69" s="7" t="s">
        <v>704</v>
      </c>
      <c r="C69" s="8"/>
    </row>
    <row r="70" spans="2:3" x14ac:dyDescent="0.25">
      <c r="B70" s="7" t="s">
        <v>2757</v>
      </c>
      <c r="C70" s="8"/>
    </row>
    <row r="71" spans="2:3" x14ac:dyDescent="0.25">
      <c r="B71" s="2" t="s">
        <v>170</v>
      </c>
    </row>
    <row r="72" spans="2:3" x14ac:dyDescent="0.25">
      <c r="B72" s="2" t="s">
        <v>328</v>
      </c>
    </row>
    <row r="75" spans="2:3" x14ac:dyDescent="0.25">
      <c r="B75" s="17" t="s">
        <v>3741</v>
      </c>
      <c r="C75" s="18"/>
    </row>
    <row r="76" spans="2:3" ht="30" x14ac:dyDescent="0.25">
      <c r="B76" s="17" t="s">
        <v>329</v>
      </c>
      <c r="C76" s="19" t="s">
        <v>330</v>
      </c>
    </row>
    <row r="77" spans="2:3" x14ac:dyDescent="0.25">
      <c r="B77" s="139" t="s">
        <v>331</v>
      </c>
      <c r="C77" s="149" t="s">
        <v>2621</v>
      </c>
    </row>
    <row r="78" spans="2:3" x14ac:dyDescent="0.25">
      <c r="B78" s="139" t="s">
        <v>332</v>
      </c>
      <c r="C78" s="149" t="s">
        <v>2621</v>
      </c>
    </row>
    <row r="79" spans="2:3" x14ac:dyDescent="0.25">
      <c r="B79" s="139" t="s">
        <v>333</v>
      </c>
      <c r="C79" s="149" t="s">
        <v>2621</v>
      </c>
    </row>
    <row r="80" spans="2:3" x14ac:dyDescent="0.25">
      <c r="B80" s="139" t="s">
        <v>334</v>
      </c>
      <c r="C80" s="149" t="s">
        <v>2621</v>
      </c>
    </row>
    <row r="81" spans="2:7" x14ac:dyDescent="0.25">
      <c r="B81" s="139" t="s">
        <v>335</v>
      </c>
      <c r="C81" s="149" t="s">
        <v>2621</v>
      </c>
    </row>
    <row r="82" spans="2:7" x14ac:dyDescent="0.25">
      <c r="B82" s="139" t="s">
        <v>336</v>
      </c>
      <c r="C82" s="149" t="s">
        <v>2621</v>
      </c>
    </row>
    <row r="83" spans="2:7" x14ac:dyDescent="0.25">
      <c r="B83" s="17" t="s">
        <v>337</v>
      </c>
      <c r="C83" s="149" t="s">
        <v>2621</v>
      </c>
    </row>
    <row r="85" spans="2:7" x14ac:dyDescent="0.25">
      <c r="B85" s="139" t="s">
        <v>179</v>
      </c>
      <c r="C85" s="9"/>
      <c r="D85" s="139"/>
    </row>
    <row r="86" spans="2:7" ht="30" x14ac:dyDescent="0.25">
      <c r="B86" s="11" t="s">
        <v>180</v>
      </c>
      <c r="C86" s="10" t="s">
        <v>181</v>
      </c>
      <c r="D86" s="11" t="s">
        <v>182</v>
      </c>
    </row>
    <row r="87" spans="2:7" x14ac:dyDescent="0.25">
      <c r="B87" s="139" t="s">
        <v>161</v>
      </c>
      <c r="C87" s="9" t="s">
        <v>161</v>
      </c>
      <c r="D87" s="139" t="s">
        <v>161</v>
      </c>
    </row>
    <row r="89" spans="2:7" x14ac:dyDescent="0.25">
      <c r="B89" s="17" t="s">
        <v>183</v>
      </c>
      <c r="C89" s="40">
        <v>45412</v>
      </c>
      <c r="D89" s="139"/>
      <c r="E89" s="33"/>
      <c r="F89" s="39"/>
    </row>
    <row r="90" spans="2:7" x14ac:dyDescent="0.25">
      <c r="B90" s="17" t="s">
        <v>184</v>
      </c>
      <c r="C90" s="18" t="s">
        <v>185</v>
      </c>
      <c r="D90" s="17" t="s">
        <v>186</v>
      </c>
      <c r="E90" s="34" t="s">
        <v>187</v>
      </c>
      <c r="F90" s="32" t="s">
        <v>188</v>
      </c>
      <c r="G90" s="31"/>
    </row>
    <row r="91" spans="2:7" x14ac:dyDescent="0.25">
      <c r="B91" s="37" t="s">
        <v>161</v>
      </c>
      <c r="C91" s="38" t="s">
        <v>161</v>
      </c>
      <c r="D91" s="37" t="s">
        <v>161</v>
      </c>
      <c r="E91" s="36" t="s">
        <v>161</v>
      </c>
      <c r="F91" s="35" t="s">
        <v>161</v>
      </c>
    </row>
    <row r="94" spans="2:7" x14ac:dyDescent="0.25">
      <c r="B94" s="7" t="s">
        <v>189</v>
      </c>
    </row>
    <row r="95" spans="2:7" x14ac:dyDescent="0.25">
      <c r="B95" s="7"/>
    </row>
    <row r="96" spans="2:7" x14ac:dyDescent="0.25">
      <c r="B96" s="7" t="s">
        <v>190</v>
      </c>
    </row>
    <row r="97" spans="2:7" x14ac:dyDescent="0.25">
      <c r="B97" s="17" t="s">
        <v>191</v>
      </c>
      <c r="C97" s="18" t="s">
        <v>192</v>
      </c>
      <c r="D97" s="7"/>
    </row>
    <row r="98" spans="2:7" x14ac:dyDescent="0.25">
      <c r="B98" s="139" t="s">
        <v>161</v>
      </c>
      <c r="C98" s="9" t="s">
        <v>161</v>
      </c>
    </row>
    <row r="100" spans="2:7" x14ac:dyDescent="0.25">
      <c r="B100" s="17" t="s">
        <v>193</v>
      </c>
      <c r="C100" s="18" t="s">
        <v>192</v>
      </c>
    </row>
    <row r="101" spans="2:7" x14ac:dyDescent="0.25">
      <c r="B101" s="139" t="s">
        <v>161</v>
      </c>
      <c r="C101" s="9" t="s">
        <v>161</v>
      </c>
    </row>
    <row r="103" spans="2:7" x14ac:dyDescent="0.25">
      <c r="B103" s="17" t="s">
        <v>161</v>
      </c>
      <c r="C103" s="18" t="s">
        <v>161</v>
      </c>
    </row>
    <row r="104" spans="2:7" x14ac:dyDescent="0.25">
      <c r="B104" s="139" t="s">
        <v>161</v>
      </c>
      <c r="C104" s="9" t="s">
        <v>161</v>
      </c>
    </row>
    <row r="106" spans="2:7" x14ac:dyDescent="0.25">
      <c r="B106" s="34" t="s">
        <v>194</v>
      </c>
      <c r="C106" s="18" t="s">
        <v>195</v>
      </c>
    </row>
    <row r="107" spans="2:7" x14ac:dyDescent="0.25">
      <c r="B107" s="33" t="s">
        <v>161</v>
      </c>
      <c r="C107" s="9" t="s">
        <v>161</v>
      </c>
    </row>
    <row r="109" spans="2:7" x14ac:dyDescent="0.25">
      <c r="B109" s="17" t="s">
        <v>196</v>
      </c>
      <c r="C109" s="18" t="s">
        <v>161</v>
      </c>
    </row>
    <row r="111" spans="2:7" x14ac:dyDescent="0.25">
      <c r="B111" s="17" t="s">
        <v>197</v>
      </c>
      <c r="C111" s="40">
        <v>45412</v>
      </c>
      <c r="D111" s="139"/>
      <c r="E111" s="33"/>
      <c r="F111" s="39"/>
    </row>
    <row r="112" spans="2:7" x14ac:dyDescent="0.25">
      <c r="B112" s="17" t="s">
        <v>184</v>
      </c>
      <c r="C112" s="18" t="s">
        <v>185</v>
      </c>
      <c r="D112" s="17" t="s">
        <v>186</v>
      </c>
      <c r="E112" s="34" t="s">
        <v>187</v>
      </c>
      <c r="F112" s="32" t="s">
        <v>188</v>
      </c>
      <c r="G112" s="31"/>
    </row>
    <row r="113" spans="2:6" x14ac:dyDescent="0.25">
      <c r="B113" s="37" t="s">
        <v>161</v>
      </c>
      <c r="C113" s="38" t="s">
        <v>161</v>
      </c>
      <c r="D113" s="37" t="s">
        <v>161</v>
      </c>
      <c r="E113" s="36" t="s">
        <v>161</v>
      </c>
      <c r="F113" s="35" t="s">
        <v>161</v>
      </c>
    </row>
    <row r="114" spans="2:6" x14ac:dyDescent="0.25">
      <c r="B114" s="7" t="s">
        <v>189</v>
      </c>
    </row>
    <row r="115" spans="2:6" x14ac:dyDescent="0.25">
      <c r="B115" s="7"/>
    </row>
    <row r="116" spans="2:6" x14ac:dyDescent="0.25">
      <c r="B116" s="7" t="s">
        <v>190</v>
      </c>
    </row>
    <row r="117" spans="2:6" x14ac:dyDescent="0.25">
      <c r="B117" s="17" t="s">
        <v>191</v>
      </c>
      <c r="C117" s="18" t="s">
        <v>192</v>
      </c>
      <c r="D117" s="7"/>
    </row>
    <row r="118" spans="2:6" x14ac:dyDescent="0.25">
      <c r="B118" s="139" t="s">
        <v>161</v>
      </c>
      <c r="C118" s="9" t="s">
        <v>161</v>
      </c>
    </row>
    <row r="120" spans="2:6" x14ac:dyDescent="0.25">
      <c r="B120" s="17" t="s">
        <v>193</v>
      </c>
      <c r="C120" s="18" t="s">
        <v>192</v>
      </c>
    </row>
    <row r="121" spans="2:6" x14ac:dyDescent="0.25">
      <c r="B121" s="139" t="s">
        <v>161</v>
      </c>
      <c r="C121" s="9" t="s">
        <v>161</v>
      </c>
    </row>
    <row r="123" spans="2:6" x14ac:dyDescent="0.25">
      <c r="B123" s="17" t="s">
        <v>161</v>
      </c>
      <c r="C123" s="18" t="s">
        <v>161</v>
      </c>
    </row>
    <row r="124" spans="2:6" x14ac:dyDescent="0.25">
      <c r="B124" s="139" t="s">
        <v>161</v>
      </c>
      <c r="C124" s="9" t="s">
        <v>161</v>
      </c>
    </row>
    <row r="126" spans="2:6" x14ac:dyDescent="0.25">
      <c r="B126" s="34" t="s">
        <v>194</v>
      </c>
      <c r="C126" s="18" t="s">
        <v>195</v>
      </c>
    </row>
    <row r="127" spans="2:6" x14ac:dyDescent="0.25">
      <c r="B127" s="33" t="s">
        <v>161</v>
      </c>
      <c r="C127" s="9" t="s">
        <v>161</v>
      </c>
    </row>
    <row r="129" spans="2:80" x14ac:dyDescent="0.25">
      <c r="B129" s="17" t="s">
        <v>196</v>
      </c>
      <c r="C129" s="18" t="s">
        <v>161</v>
      </c>
    </row>
    <row r="132" spans="2:80" x14ac:dyDescent="0.25">
      <c r="B132" s="7" t="s">
        <v>198</v>
      </c>
    </row>
    <row r="134" spans="2:80" x14ac:dyDescent="0.25">
      <c r="B134" s="17" t="s">
        <v>184</v>
      </c>
      <c r="C134" s="18" t="s">
        <v>199</v>
      </c>
      <c r="D134" s="17" t="s">
        <v>200</v>
      </c>
      <c r="E134" s="17" t="s">
        <v>201</v>
      </c>
      <c r="F134" s="31"/>
    </row>
    <row r="135" spans="2:80" x14ac:dyDescent="0.25">
      <c r="B135" s="139" t="s">
        <v>161</v>
      </c>
      <c r="C135" s="9" t="s">
        <v>161</v>
      </c>
      <c r="D135" s="139" t="s">
        <v>161</v>
      </c>
      <c r="E135" s="139" t="s">
        <v>161</v>
      </c>
    </row>
    <row r="138" spans="2:80" x14ac:dyDescent="0.25">
      <c r="B138" s="7" t="s">
        <v>202</v>
      </c>
      <c r="C138" s="8" t="s">
        <v>161</v>
      </c>
      <c r="D138" s="7"/>
      <c r="E138" s="7"/>
      <c r="F138" s="31"/>
      <c r="G138" s="31"/>
      <c r="H138" s="31"/>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40" spans="2:80" x14ac:dyDescent="0.25">
      <c r="B140" s="7" t="s">
        <v>203</v>
      </c>
    </row>
    <row r="142" spans="2:80" x14ac:dyDescent="0.25">
      <c r="B142" s="17" t="s">
        <v>204</v>
      </c>
      <c r="C142" s="18" t="s">
        <v>192</v>
      </c>
      <c r="D142" s="7"/>
    </row>
    <row r="143" spans="2:80" x14ac:dyDescent="0.25">
      <c r="B143" s="139" t="s">
        <v>161</v>
      </c>
      <c r="C143" s="9" t="s">
        <v>161</v>
      </c>
    </row>
    <row r="146" spans="2:80" x14ac:dyDescent="0.25">
      <c r="B146" s="17" t="s">
        <v>205</v>
      </c>
      <c r="C146" s="18" t="s">
        <v>206</v>
      </c>
      <c r="D146" s="7"/>
    </row>
    <row r="147" spans="2:80" x14ac:dyDescent="0.25">
      <c r="B147" s="139" t="s">
        <v>161</v>
      </c>
      <c r="C147" s="9" t="s">
        <v>161</v>
      </c>
    </row>
    <row r="150" spans="2:80" x14ac:dyDescent="0.25">
      <c r="B150" s="7" t="s">
        <v>207</v>
      </c>
    </row>
    <row r="153" spans="2:80" x14ac:dyDescent="0.25">
      <c r="B153" s="7" t="s">
        <v>208</v>
      </c>
    </row>
    <row r="155" spans="2:80" x14ac:dyDescent="0.25">
      <c r="B155" s="17" t="s">
        <v>184</v>
      </c>
      <c r="C155" s="18" t="s">
        <v>209</v>
      </c>
      <c r="D155" s="17" t="s">
        <v>199</v>
      </c>
      <c r="E155" s="17" t="s">
        <v>200</v>
      </c>
      <c r="F155" s="32" t="s">
        <v>201</v>
      </c>
      <c r="G155" s="31"/>
    </row>
    <row r="156" spans="2:80" x14ac:dyDescent="0.25">
      <c r="B156" s="139" t="s">
        <v>161</v>
      </c>
      <c r="C156" s="9" t="s">
        <v>161</v>
      </c>
      <c r="D156" s="139" t="s">
        <v>161</v>
      </c>
      <c r="E156" s="139" t="s">
        <v>161</v>
      </c>
      <c r="F156" s="30" t="s">
        <v>161</v>
      </c>
    </row>
    <row r="159" spans="2:80" x14ac:dyDescent="0.25">
      <c r="B159" s="7" t="s">
        <v>202</v>
      </c>
      <c r="C159" s="8" t="s">
        <v>161</v>
      </c>
      <c r="D159" s="7"/>
      <c r="E159" s="7"/>
      <c r="F159" s="31"/>
      <c r="G159" s="31"/>
      <c r="H159" s="31"/>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row>
    <row r="161" spans="2:7" x14ac:dyDescent="0.25">
      <c r="B161" s="7" t="s">
        <v>203</v>
      </c>
    </row>
    <row r="163" spans="2:7" x14ac:dyDescent="0.25">
      <c r="B163" s="17" t="s">
        <v>204</v>
      </c>
      <c r="C163" s="18" t="s">
        <v>192</v>
      </c>
      <c r="D163" s="7"/>
    </row>
    <row r="164" spans="2:7" x14ac:dyDescent="0.25">
      <c r="B164" s="139" t="s">
        <v>161</v>
      </c>
      <c r="C164" s="9" t="s">
        <v>161</v>
      </c>
    </row>
    <row r="167" spans="2:7" x14ac:dyDescent="0.25">
      <c r="B167" s="17" t="s">
        <v>205</v>
      </c>
      <c r="C167" s="18" t="s">
        <v>206</v>
      </c>
      <c r="D167" s="7"/>
    </row>
    <row r="168" spans="2:7" x14ac:dyDescent="0.25">
      <c r="B168" s="139" t="s">
        <v>161</v>
      </c>
      <c r="C168" s="9" t="s">
        <v>161</v>
      </c>
    </row>
    <row r="171" spans="2:7" x14ac:dyDescent="0.25">
      <c r="B171" s="7" t="s">
        <v>207</v>
      </c>
    </row>
    <row r="174" spans="2:7" x14ac:dyDescent="0.25">
      <c r="B174" s="7" t="s">
        <v>210</v>
      </c>
    </row>
    <row r="175" spans="2:7" x14ac:dyDescent="0.25">
      <c r="B175" s="17" t="s">
        <v>184</v>
      </c>
      <c r="C175" s="18" t="s">
        <v>211</v>
      </c>
      <c r="D175" s="17" t="s">
        <v>212</v>
      </c>
      <c r="E175" s="17" t="s">
        <v>213</v>
      </c>
      <c r="F175" s="32" t="s">
        <v>214</v>
      </c>
      <c r="G175" s="31"/>
    </row>
    <row r="176" spans="2:7" x14ac:dyDescent="0.25">
      <c r="B176" s="139" t="s">
        <v>161</v>
      </c>
      <c r="C176" s="9" t="s">
        <v>161</v>
      </c>
      <c r="D176" s="139" t="s">
        <v>161</v>
      </c>
      <c r="E176" s="139" t="s">
        <v>161</v>
      </c>
      <c r="F176" s="30" t="s">
        <v>161</v>
      </c>
    </row>
    <row r="177" spans="2:2" x14ac:dyDescent="0.25">
      <c r="B177" s="2" t="s">
        <v>215</v>
      </c>
    </row>
  </sheetData>
  <mergeCells count="3">
    <mergeCell ref="B1:E1"/>
    <mergeCell ref="C3:C7"/>
    <mergeCell ref="D3:D7"/>
  </mergeCells>
  <hyperlinks>
    <hyperlink ref="A1" location="Index!A1" display="Index" xr:uid="{2F590A4B-0895-4D93-8135-5D1E8EB19568}"/>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9C18-7E62-4279-B39A-E36919508DA3}">
  <sheetPr codeName="Sheet52"/>
  <dimension ref="A1:CB212"/>
  <sheetViews>
    <sheetView workbookViewId="0">
      <selection activeCell="C112" sqref="C112:C1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105</v>
      </c>
      <c r="C1" s="212"/>
      <c r="D1" s="212"/>
      <c r="E1" s="212"/>
    </row>
    <row r="3" spans="1:9" ht="18" customHeight="1" x14ac:dyDescent="0.25">
      <c r="B3" s="1" t="s">
        <v>105</v>
      </c>
      <c r="C3" s="213"/>
      <c r="D3" s="214"/>
    </row>
    <row r="4" spans="1:9" ht="18" customHeight="1" x14ac:dyDescent="0.25">
      <c r="B4" s="142" t="s">
        <v>2736</v>
      </c>
      <c r="C4" s="213"/>
      <c r="D4" s="214"/>
    </row>
    <row r="5" spans="1:9" ht="18" customHeight="1" x14ac:dyDescent="0.25">
      <c r="B5" s="142" t="s">
        <v>130</v>
      </c>
      <c r="C5" s="213"/>
      <c r="D5" s="214"/>
    </row>
    <row r="6" spans="1:9" ht="18" customHeight="1" x14ac:dyDescent="0.25">
      <c r="B6" s="139" t="s">
        <v>2733</v>
      </c>
      <c r="C6" s="213"/>
      <c r="D6" s="214"/>
    </row>
    <row r="7" spans="1:9" ht="18" customHeight="1" x14ac:dyDescent="0.25">
      <c r="B7" s="139" t="s">
        <v>2732</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2084</v>
      </c>
      <c r="C15" s="4" t="s">
        <v>142</v>
      </c>
      <c r="D15" s="2" t="s">
        <v>350</v>
      </c>
      <c r="E15" s="2" t="s">
        <v>351</v>
      </c>
      <c r="F15" s="24">
        <v>18983</v>
      </c>
      <c r="G15" s="24">
        <v>556.96</v>
      </c>
      <c r="H15" s="24">
        <v>9.36</v>
      </c>
    </row>
    <row r="16" spans="1:9" x14ac:dyDescent="0.25">
      <c r="B16" s="2" t="s">
        <v>2773</v>
      </c>
      <c r="C16" s="4" t="s">
        <v>142</v>
      </c>
      <c r="D16" s="2" t="s">
        <v>361</v>
      </c>
      <c r="E16" s="2" t="s">
        <v>362</v>
      </c>
      <c r="F16" s="24">
        <v>15044</v>
      </c>
      <c r="G16" s="24">
        <v>540.73</v>
      </c>
      <c r="H16" s="24">
        <v>9.09</v>
      </c>
    </row>
    <row r="17" spans="2:8" x14ac:dyDescent="0.25">
      <c r="B17" s="2" t="s">
        <v>2845</v>
      </c>
      <c r="C17" s="4" t="s">
        <v>142</v>
      </c>
      <c r="D17" s="2" t="s">
        <v>412</v>
      </c>
      <c r="E17" s="2" t="s">
        <v>516</v>
      </c>
      <c r="F17" s="24">
        <v>33105</v>
      </c>
      <c r="G17" s="24">
        <v>437.75</v>
      </c>
      <c r="H17" s="24">
        <v>7.36</v>
      </c>
    </row>
    <row r="18" spans="2:8" x14ac:dyDescent="0.25">
      <c r="B18" s="2" t="s">
        <v>2050</v>
      </c>
      <c r="C18" s="4" t="s">
        <v>142</v>
      </c>
      <c r="D18" s="2" t="s">
        <v>423</v>
      </c>
      <c r="E18" s="2" t="s">
        <v>524</v>
      </c>
      <c r="F18" s="24">
        <v>60466</v>
      </c>
      <c r="G18" s="24">
        <v>219.61</v>
      </c>
      <c r="H18" s="24">
        <v>3.69</v>
      </c>
    </row>
    <row r="19" spans="2:8" x14ac:dyDescent="0.25">
      <c r="B19" s="2" t="s">
        <v>2910</v>
      </c>
      <c r="C19" s="4" t="s">
        <v>142</v>
      </c>
      <c r="D19" s="2" t="s">
        <v>387</v>
      </c>
      <c r="E19" s="2" t="s">
        <v>706</v>
      </c>
      <c r="F19" s="24">
        <v>20976</v>
      </c>
      <c r="G19" s="24">
        <v>176.26</v>
      </c>
      <c r="H19" s="24">
        <v>2.96</v>
      </c>
    </row>
    <row r="20" spans="2:8" x14ac:dyDescent="0.25">
      <c r="B20" s="2" t="s">
        <v>2851</v>
      </c>
      <c r="C20" s="4" t="s">
        <v>142</v>
      </c>
      <c r="D20" s="2" t="s">
        <v>423</v>
      </c>
      <c r="E20" s="2" t="s">
        <v>527</v>
      </c>
      <c r="F20" s="24">
        <v>57996</v>
      </c>
      <c r="G20" s="24">
        <v>175.06</v>
      </c>
      <c r="H20" s="24">
        <v>2.94</v>
      </c>
    </row>
    <row r="21" spans="2:8" x14ac:dyDescent="0.25">
      <c r="B21" s="2" t="s">
        <v>2779</v>
      </c>
      <c r="C21" s="4" t="s">
        <v>142</v>
      </c>
      <c r="D21" s="2" t="s">
        <v>374</v>
      </c>
      <c r="E21" s="2" t="s">
        <v>375</v>
      </c>
      <c r="F21" s="24">
        <v>1469</v>
      </c>
      <c r="G21" s="24">
        <v>146.49</v>
      </c>
      <c r="H21" s="24">
        <v>2.46</v>
      </c>
    </row>
    <row r="22" spans="2:8" x14ac:dyDescent="0.25">
      <c r="B22" s="2" t="s">
        <v>2911</v>
      </c>
      <c r="C22" s="4" t="s">
        <v>142</v>
      </c>
      <c r="D22" s="2" t="s">
        <v>428</v>
      </c>
      <c r="E22" s="2" t="s">
        <v>707</v>
      </c>
      <c r="F22" s="24">
        <v>24657</v>
      </c>
      <c r="G22" s="24">
        <v>142.21</v>
      </c>
      <c r="H22" s="24">
        <v>2.39</v>
      </c>
    </row>
    <row r="23" spans="2:8" x14ac:dyDescent="0.25">
      <c r="B23" s="2" t="s">
        <v>635</v>
      </c>
      <c r="C23" s="4" t="s">
        <v>142</v>
      </c>
      <c r="D23" s="2" t="s">
        <v>420</v>
      </c>
      <c r="E23" s="2" t="s">
        <v>636</v>
      </c>
      <c r="F23" s="24">
        <v>49629</v>
      </c>
      <c r="G23" s="24">
        <v>140.38</v>
      </c>
      <c r="H23" s="24">
        <v>2.36</v>
      </c>
    </row>
    <row r="24" spans="2:8" x14ac:dyDescent="0.25">
      <c r="B24" s="2" t="s">
        <v>2912</v>
      </c>
      <c r="C24" s="4" t="s">
        <v>142</v>
      </c>
      <c r="D24" s="2" t="s">
        <v>382</v>
      </c>
      <c r="E24" s="2" t="s">
        <v>708</v>
      </c>
      <c r="F24" s="24">
        <v>3857</v>
      </c>
      <c r="G24" s="24">
        <v>126.33</v>
      </c>
      <c r="H24" s="24">
        <v>2.12</v>
      </c>
    </row>
    <row r="25" spans="2:8" x14ac:dyDescent="0.25">
      <c r="B25" s="2" t="s">
        <v>2072</v>
      </c>
      <c r="C25" s="4" t="s">
        <v>142</v>
      </c>
      <c r="D25" s="2" t="s">
        <v>368</v>
      </c>
      <c r="E25" s="2" t="s">
        <v>547</v>
      </c>
      <c r="F25" s="24">
        <v>9347</v>
      </c>
      <c r="G25" s="24">
        <v>123.84</v>
      </c>
      <c r="H25" s="24">
        <v>2.08</v>
      </c>
    </row>
    <row r="26" spans="2:8" x14ac:dyDescent="0.25">
      <c r="B26" s="2" t="s">
        <v>2870</v>
      </c>
      <c r="C26" s="4" t="s">
        <v>142</v>
      </c>
      <c r="D26" s="2" t="s">
        <v>374</v>
      </c>
      <c r="E26" s="2" t="s">
        <v>637</v>
      </c>
      <c r="F26" s="24">
        <v>4692</v>
      </c>
      <c r="G26" s="24">
        <v>113.15</v>
      </c>
      <c r="H26" s="24">
        <v>1.9</v>
      </c>
    </row>
    <row r="27" spans="2:8" x14ac:dyDescent="0.25">
      <c r="B27" s="2" t="s">
        <v>2913</v>
      </c>
      <c r="C27" s="4" t="s">
        <v>142</v>
      </c>
      <c r="D27" s="2" t="s">
        <v>366</v>
      </c>
      <c r="E27" s="2" t="s">
        <v>709</v>
      </c>
      <c r="F27" s="24">
        <v>3020</v>
      </c>
      <c r="G27" s="24">
        <v>113.03</v>
      </c>
      <c r="H27" s="24">
        <v>1.9</v>
      </c>
    </row>
    <row r="28" spans="2:8" x14ac:dyDescent="0.25">
      <c r="B28" s="2" t="s">
        <v>2908</v>
      </c>
      <c r="C28" s="4" t="s">
        <v>142</v>
      </c>
      <c r="D28" s="2" t="s">
        <v>364</v>
      </c>
      <c r="E28" s="2" t="s">
        <v>694</v>
      </c>
      <c r="F28" s="24">
        <v>36586</v>
      </c>
      <c r="G28" s="24">
        <v>103.06</v>
      </c>
      <c r="H28" s="24">
        <v>1.73</v>
      </c>
    </row>
    <row r="29" spans="2:8" x14ac:dyDescent="0.25">
      <c r="B29" s="2" t="s">
        <v>2868</v>
      </c>
      <c r="C29" s="4" t="s">
        <v>142</v>
      </c>
      <c r="D29" s="2" t="s">
        <v>423</v>
      </c>
      <c r="E29" s="2" t="s">
        <v>633</v>
      </c>
      <c r="F29" s="24">
        <v>21552</v>
      </c>
      <c r="G29" s="24">
        <v>96.82</v>
      </c>
      <c r="H29" s="24">
        <v>1.63</v>
      </c>
    </row>
    <row r="30" spans="2:8" x14ac:dyDescent="0.25">
      <c r="B30" s="2" t="s">
        <v>2877</v>
      </c>
      <c r="C30" s="4" t="s">
        <v>142</v>
      </c>
      <c r="D30" s="2" t="s">
        <v>350</v>
      </c>
      <c r="E30" s="2" t="s">
        <v>645</v>
      </c>
      <c r="F30" s="24">
        <v>18127</v>
      </c>
      <c r="G30" s="24">
        <v>89.8</v>
      </c>
      <c r="H30" s="24">
        <v>1.51</v>
      </c>
    </row>
    <row r="31" spans="2:8" x14ac:dyDescent="0.25">
      <c r="B31" s="2" t="s">
        <v>2067</v>
      </c>
      <c r="C31" s="4" t="s">
        <v>142</v>
      </c>
      <c r="D31" s="2" t="s">
        <v>366</v>
      </c>
      <c r="E31" s="2" t="s">
        <v>550</v>
      </c>
      <c r="F31" s="24">
        <v>18713</v>
      </c>
      <c r="G31" s="24">
        <v>88.4</v>
      </c>
      <c r="H31" s="24">
        <v>1.49</v>
      </c>
    </row>
    <row r="32" spans="2:8" x14ac:dyDescent="0.25">
      <c r="B32" s="2" t="s">
        <v>2897</v>
      </c>
      <c r="C32" s="4" t="s">
        <v>142</v>
      </c>
      <c r="D32" s="2" t="s">
        <v>433</v>
      </c>
      <c r="E32" s="2" t="s">
        <v>679</v>
      </c>
      <c r="F32" s="24">
        <v>3238</v>
      </c>
      <c r="G32" s="24">
        <v>85.73</v>
      </c>
      <c r="H32" s="24">
        <v>1.44</v>
      </c>
    </row>
    <row r="33" spans="2:8" x14ac:dyDescent="0.25">
      <c r="B33" s="2" t="s">
        <v>2914</v>
      </c>
      <c r="C33" s="4" t="s">
        <v>142</v>
      </c>
      <c r="D33" s="2" t="s">
        <v>416</v>
      </c>
      <c r="E33" s="2" t="s">
        <v>710</v>
      </c>
      <c r="F33" s="24">
        <v>7786</v>
      </c>
      <c r="G33" s="24">
        <v>80.040000000000006</v>
      </c>
      <c r="H33" s="24">
        <v>1.34</v>
      </c>
    </row>
    <row r="34" spans="2:8" x14ac:dyDescent="0.25">
      <c r="B34" s="2" t="s">
        <v>2069</v>
      </c>
      <c r="C34" s="4" t="s">
        <v>142</v>
      </c>
      <c r="D34" s="2" t="s">
        <v>350</v>
      </c>
      <c r="E34" s="2" t="s">
        <v>552</v>
      </c>
      <c r="F34" s="24">
        <v>46724</v>
      </c>
      <c r="G34" s="24">
        <v>78.89</v>
      </c>
      <c r="H34" s="24">
        <v>1.33</v>
      </c>
    </row>
    <row r="35" spans="2:8" x14ac:dyDescent="0.25">
      <c r="B35" s="2" t="s">
        <v>2915</v>
      </c>
      <c r="C35" s="4" t="s">
        <v>142</v>
      </c>
      <c r="D35" s="2" t="s">
        <v>544</v>
      </c>
      <c r="E35" s="2" t="s">
        <v>711</v>
      </c>
      <c r="F35" s="24">
        <v>40858</v>
      </c>
      <c r="G35" s="24">
        <v>78.709999999999994</v>
      </c>
      <c r="H35" s="24">
        <v>1.32</v>
      </c>
    </row>
    <row r="36" spans="2:8" x14ac:dyDescent="0.25">
      <c r="B36" s="2" t="s">
        <v>2916</v>
      </c>
      <c r="C36" s="4" t="s">
        <v>142</v>
      </c>
      <c r="D36" s="2" t="s">
        <v>387</v>
      </c>
      <c r="E36" s="2" t="s">
        <v>712</v>
      </c>
      <c r="F36" s="24">
        <v>1280</v>
      </c>
      <c r="G36" s="24">
        <v>76.12</v>
      </c>
      <c r="H36" s="24">
        <v>1.28</v>
      </c>
    </row>
    <row r="37" spans="2:8" x14ac:dyDescent="0.25">
      <c r="B37" s="2" t="s">
        <v>2776</v>
      </c>
      <c r="C37" s="4" t="s">
        <v>142</v>
      </c>
      <c r="D37" s="2" t="s">
        <v>366</v>
      </c>
      <c r="E37" s="2" t="s">
        <v>367</v>
      </c>
      <c r="F37" s="24">
        <v>57</v>
      </c>
      <c r="G37" s="24">
        <v>75.819999999999993</v>
      </c>
      <c r="H37" s="24">
        <v>1.27</v>
      </c>
    </row>
    <row r="38" spans="2:8" x14ac:dyDescent="0.25">
      <c r="B38" s="2" t="s">
        <v>2872</v>
      </c>
      <c r="C38" s="4" t="s">
        <v>142</v>
      </c>
      <c r="D38" s="2" t="s">
        <v>350</v>
      </c>
      <c r="E38" s="2" t="s">
        <v>639</v>
      </c>
      <c r="F38" s="24">
        <v>12147</v>
      </c>
      <c r="G38" s="24">
        <v>73.77</v>
      </c>
      <c r="H38" s="24">
        <v>1.24</v>
      </c>
    </row>
    <row r="39" spans="2:8" x14ac:dyDescent="0.25">
      <c r="B39" s="2" t="s">
        <v>2054</v>
      </c>
      <c r="C39" s="4" t="s">
        <v>142</v>
      </c>
      <c r="D39" s="2" t="s">
        <v>418</v>
      </c>
      <c r="E39" s="2" t="s">
        <v>564</v>
      </c>
      <c r="F39" s="24">
        <v>21298</v>
      </c>
      <c r="G39" s="24">
        <v>66.14</v>
      </c>
      <c r="H39" s="24">
        <v>1.1100000000000001</v>
      </c>
    </row>
    <row r="40" spans="2:8" x14ac:dyDescent="0.25">
      <c r="B40" s="2" t="s">
        <v>2799</v>
      </c>
      <c r="C40" s="4" t="s">
        <v>142</v>
      </c>
      <c r="D40" s="2" t="s">
        <v>412</v>
      </c>
      <c r="E40" s="2" t="s">
        <v>413</v>
      </c>
      <c r="F40" s="24">
        <v>18367</v>
      </c>
      <c r="G40" s="24">
        <v>65.17</v>
      </c>
      <c r="H40" s="24">
        <v>1.0900000000000001</v>
      </c>
    </row>
    <row r="41" spans="2:8" x14ac:dyDescent="0.25">
      <c r="B41" s="2" t="s">
        <v>2917</v>
      </c>
      <c r="C41" s="4" t="s">
        <v>142</v>
      </c>
      <c r="D41" s="2" t="s">
        <v>368</v>
      </c>
      <c r="E41" s="2" t="s">
        <v>713</v>
      </c>
      <c r="F41" s="24">
        <v>70275</v>
      </c>
      <c r="G41" s="24">
        <v>59.84</v>
      </c>
      <c r="H41" s="24">
        <v>1.01</v>
      </c>
    </row>
    <row r="42" spans="2:8" x14ac:dyDescent="0.25">
      <c r="B42" s="2" t="s">
        <v>2918</v>
      </c>
      <c r="C42" s="4" t="s">
        <v>142</v>
      </c>
      <c r="D42" s="2" t="s">
        <v>382</v>
      </c>
      <c r="E42" s="2" t="s">
        <v>714</v>
      </c>
      <c r="F42" s="24">
        <v>8951</v>
      </c>
      <c r="G42" s="24">
        <v>58.27</v>
      </c>
      <c r="H42" s="24">
        <v>0.98</v>
      </c>
    </row>
    <row r="43" spans="2:8" x14ac:dyDescent="0.25">
      <c r="B43" s="2" t="s">
        <v>2919</v>
      </c>
      <c r="C43" s="4" t="s">
        <v>142</v>
      </c>
      <c r="D43" s="2" t="s">
        <v>412</v>
      </c>
      <c r="E43" s="2" t="s">
        <v>715</v>
      </c>
      <c r="F43" s="24">
        <v>3319</v>
      </c>
      <c r="G43" s="24">
        <v>57.41</v>
      </c>
      <c r="H43" s="24">
        <v>0.96</v>
      </c>
    </row>
    <row r="44" spans="2:8" x14ac:dyDescent="0.25">
      <c r="B44" s="2" t="s">
        <v>2920</v>
      </c>
      <c r="C44" s="4" t="s">
        <v>142</v>
      </c>
      <c r="D44" s="2" t="s">
        <v>366</v>
      </c>
      <c r="E44" s="2" t="s">
        <v>716</v>
      </c>
      <c r="F44" s="24">
        <v>5109</v>
      </c>
      <c r="G44" s="24">
        <v>56.18</v>
      </c>
      <c r="H44" s="24">
        <v>0.94</v>
      </c>
    </row>
    <row r="45" spans="2:8" x14ac:dyDescent="0.25">
      <c r="B45" s="2" t="s">
        <v>2921</v>
      </c>
      <c r="C45" s="4" t="s">
        <v>142</v>
      </c>
      <c r="D45" s="2" t="s">
        <v>387</v>
      </c>
      <c r="E45" s="2" t="s">
        <v>717</v>
      </c>
      <c r="F45" s="24">
        <v>3791</v>
      </c>
      <c r="G45" s="24">
        <v>54.79</v>
      </c>
      <c r="H45" s="24">
        <v>0.92</v>
      </c>
    </row>
    <row r="46" spans="2:8" x14ac:dyDescent="0.25">
      <c r="B46" s="2" t="s">
        <v>2922</v>
      </c>
      <c r="C46" s="4" t="s">
        <v>142</v>
      </c>
      <c r="D46" s="2" t="s">
        <v>366</v>
      </c>
      <c r="E46" s="2" t="s">
        <v>718</v>
      </c>
      <c r="F46" s="24">
        <v>2250</v>
      </c>
      <c r="G46" s="24">
        <v>54.67</v>
      </c>
      <c r="H46" s="24">
        <v>0.92</v>
      </c>
    </row>
    <row r="47" spans="2:8" x14ac:dyDescent="0.25">
      <c r="B47" s="2" t="s">
        <v>2812</v>
      </c>
      <c r="C47" s="4" t="s">
        <v>142</v>
      </c>
      <c r="D47" s="2" t="s">
        <v>444</v>
      </c>
      <c r="E47" s="2" t="s">
        <v>454</v>
      </c>
      <c r="F47" s="24">
        <v>24680</v>
      </c>
      <c r="G47" s="24">
        <v>53.95</v>
      </c>
      <c r="H47" s="24">
        <v>0.91</v>
      </c>
    </row>
    <row r="48" spans="2:8" x14ac:dyDescent="0.25">
      <c r="B48" s="2" t="s">
        <v>2923</v>
      </c>
      <c r="C48" s="4" t="s">
        <v>142</v>
      </c>
      <c r="D48" s="2" t="s">
        <v>433</v>
      </c>
      <c r="E48" s="2" t="s">
        <v>719</v>
      </c>
      <c r="F48" s="24">
        <v>5183</v>
      </c>
      <c r="G48" s="24">
        <v>53.54</v>
      </c>
      <c r="H48" s="24">
        <v>0.9</v>
      </c>
    </row>
    <row r="49" spans="2:8" x14ac:dyDescent="0.25">
      <c r="B49" s="2" t="s">
        <v>2806</v>
      </c>
      <c r="C49" s="4" t="s">
        <v>142</v>
      </c>
      <c r="D49" s="2" t="s">
        <v>428</v>
      </c>
      <c r="E49" s="2" t="s">
        <v>429</v>
      </c>
      <c r="F49" s="24">
        <v>10868</v>
      </c>
      <c r="G49" s="24">
        <v>50.34</v>
      </c>
      <c r="H49" s="24">
        <v>0.85</v>
      </c>
    </row>
    <row r="50" spans="2:8" x14ac:dyDescent="0.25">
      <c r="B50" s="2" t="s">
        <v>2924</v>
      </c>
      <c r="C50" s="4" t="s">
        <v>142</v>
      </c>
      <c r="D50" s="2" t="s">
        <v>361</v>
      </c>
      <c r="E50" s="2" t="s">
        <v>720</v>
      </c>
      <c r="F50" s="24">
        <v>20342</v>
      </c>
      <c r="G50" s="24">
        <v>49.27</v>
      </c>
      <c r="H50" s="24">
        <v>0.83</v>
      </c>
    </row>
    <row r="51" spans="2:8" x14ac:dyDescent="0.25">
      <c r="B51" s="2" t="s">
        <v>2925</v>
      </c>
      <c r="C51" s="4" t="s">
        <v>142</v>
      </c>
      <c r="D51" s="2" t="s">
        <v>433</v>
      </c>
      <c r="E51" s="2" t="s">
        <v>721</v>
      </c>
      <c r="F51" s="24">
        <v>3304</v>
      </c>
      <c r="G51" s="24">
        <v>49.01</v>
      </c>
      <c r="H51" s="24">
        <v>0.82</v>
      </c>
    </row>
    <row r="52" spans="2:8" x14ac:dyDescent="0.25">
      <c r="B52" s="2" t="s">
        <v>2926</v>
      </c>
      <c r="C52" s="4" t="s">
        <v>142</v>
      </c>
      <c r="D52" s="2" t="s">
        <v>361</v>
      </c>
      <c r="E52" s="2" t="s">
        <v>722</v>
      </c>
      <c r="F52" s="24">
        <v>3981</v>
      </c>
      <c r="G52" s="24">
        <v>48.79</v>
      </c>
      <c r="H52" s="24">
        <v>0.82</v>
      </c>
    </row>
    <row r="53" spans="2:8" x14ac:dyDescent="0.25">
      <c r="B53" s="2" t="s">
        <v>2070</v>
      </c>
      <c r="C53" s="4" t="s">
        <v>142</v>
      </c>
      <c r="D53" s="2" t="s">
        <v>374</v>
      </c>
      <c r="E53" s="2" t="s">
        <v>400</v>
      </c>
      <c r="F53" s="24">
        <v>1920</v>
      </c>
      <c r="G53" s="24">
        <v>48.61</v>
      </c>
      <c r="H53" s="24">
        <v>0.82</v>
      </c>
    </row>
    <row r="54" spans="2:8" x14ac:dyDescent="0.25">
      <c r="B54" s="2" t="s">
        <v>2927</v>
      </c>
      <c r="C54" s="4" t="s">
        <v>142</v>
      </c>
      <c r="D54" s="2" t="s">
        <v>366</v>
      </c>
      <c r="E54" s="2" t="s">
        <v>723</v>
      </c>
      <c r="F54" s="24">
        <v>9379</v>
      </c>
      <c r="G54" s="24">
        <v>47.84</v>
      </c>
      <c r="H54" s="24">
        <v>0.8</v>
      </c>
    </row>
    <row r="55" spans="2:8" x14ac:dyDescent="0.25">
      <c r="B55" s="2" t="s">
        <v>2928</v>
      </c>
      <c r="C55" s="4" t="s">
        <v>142</v>
      </c>
      <c r="D55" s="2" t="s">
        <v>374</v>
      </c>
      <c r="E55" s="2" t="s">
        <v>724</v>
      </c>
      <c r="F55" s="24">
        <v>1185</v>
      </c>
      <c r="G55" s="24">
        <v>47.39</v>
      </c>
      <c r="H55" s="24">
        <v>0.8</v>
      </c>
    </row>
    <row r="56" spans="2:8" x14ac:dyDescent="0.25">
      <c r="B56" s="2" t="s">
        <v>2869</v>
      </c>
      <c r="C56" s="4" t="s">
        <v>142</v>
      </c>
      <c r="D56" s="2" t="s">
        <v>374</v>
      </c>
      <c r="E56" s="2" t="s">
        <v>634</v>
      </c>
      <c r="F56" s="24">
        <v>7580</v>
      </c>
      <c r="G56" s="24">
        <v>46.99</v>
      </c>
      <c r="H56" s="24">
        <v>0.79</v>
      </c>
    </row>
    <row r="57" spans="2:8" x14ac:dyDescent="0.25">
      <c r="B57" s="2" t="s">
        <v>2803</v>
      </c>
      <c r="C57" s="4" t="s">
        <v>142</v>
      </c>
      <c r="D57" s="2" t="s">
        <v>418</v>
      </c>
      <c r="E57" s="2" t="s">
        <v>419</v>
      </c>
      <c r="F57" s="24">
        <v>9939</v>
      </c>
      <c r="G57" s="24">
        <v>46.63</v>
      </c>
      <c r="H57" s="24">
        <v>0.78</v>
      </c>
    </row>
    <row r="58" spans="2:8" x14ac:dyDescent="0.25">
      <c r="B58" s="2" t="s">
        <v>2929</v>
      </c>
      <c r="C58" s="4" t="s">
        <v>142</v>
      </c>
      <c r="D58" s="2" t="s">
        <v>416</v>
      </c>
      <c r="E58" s="2" t="s">
        <v>725</v>
      </c>
      <c r="F58" s="24">
        <v>4092</v>
      </c>
      <c r="G58" s="24">
        <v>44.6</v>
      </c>
      <c r="H58" s="24">
        <v>0.75</v>
      </c>
    </row>
    <row r="59" spans="2:8" x14ac:dyDescent="0.25">
      <c r="B59" s="2" t="s">
        <v>2930</v>
      </c>
      <c r="C59" s="4" t="s">
        <v>142</v>
      </c>
      <c r="D59" s="2" t="s">
        <v>350</v>
      </c>
      <c r="E59" s="2" t="s">
        <v>726</v>
      </c>
      <c r="F59" s="24">
        <v>20132</v>
      </c>
      <c r="G59" s="24">
        <v>42.46</v>
      </c>
      <c r="H59" s="24">
        <v>0.71</v>
      </c>
    </row>
    <row r="60" spans="2:8" x14ac:dyDescent="0.25">
      <c r="B60" s="2" t="s">
        <v>2931</v>
      </c>
      <c r="C60" s="4" t="s">
        <v>142</v>
      </c>
      <c r="D60" s="2" t="s">
        <v>374</v>
      </c>
      <c r="E60" s="2" t="s">
        <v>727</v>
      </c>
      <c r="F60" s="24">
        <v>170</v>
      </c>
      <c r="G60" s="24">
        <v>41.56</v>
      </c>
      <c r="H60" s="24">
        <v>0.7</v>
      </c>
    </row>
    <row r="61" spans="2:8" x14ac:dyDescent="0.25">
      <c r="B61" s="2" t="s">
        <v>2932</v>
      </c>
      <c r="C61" s="4" t="s">
        <v>142</v>
      </c>
      <c r="D61" s="2" t="s">
        <v>387</v>
      </c>
      <c r="E61" s="2" t="s">
        <v>728</v>
      </c>
      <c r="F61" s="24">
        <v>2028</v>
      </c>
      <c r="G61" s="24">
        <v>41.24</v>
      </c>
      <c r="H61" s="24">
        <v>0.69</v>
      </c>
    </row>
    <row r="62" spans="2:8" x14ac:dyDescent="0.25">
      <c r="B62" s="2" t="s">
        <v>2871</v>
      </c>
      <c r="C62" s="4" t="s">
        <v>142</v>
      </c>
      <c r="D62" s="2" t="s">
        <v>374</v>
      </c>
      <c r="E62" s="2" t="s">
        <v>638</v>
      </c>
      <c r="F62" s="24">
        <v>2237</v>
      </c>
      <c r="G62" s="24">
        <v>41.12</v>
      </c>
      <c r="H62" s="24">
        <v>0.69</v>
      </c>
    </row>
    <row r="63" spans="2:8" x14ac:dyDescent="0.25">
      <c r="B63" s="2" t="s">
        <v>2807</v>
      </c>
      <c r="C63" s="4" t="s">
        <v>142</v>
      </c>
      <c r="D63" s="2" t="s">
        <v>423</v>
      </c>
      <c r="E63" s="2" t="s">
        <v>430</v>
      </c>
      <c r="F63" s="24">
        <v>25878</v>
      </c>
      <c r="G63" s="24">
        <v>38.130000000000003</v>
      </c>
      <c r="H63" s="24">
        <v>0.64</v>
      </c>
    </row>
    <row r="64" spans="2:8" x14ac:dyDescent="0.25">
      <c r="B64" s="2" t="s">
        <v>2933</v>
      </c>
      <c r="C64" s="4" t="s">
        <v>142</v>
      </c>
      <c r="D64" s="2" t="s">
        <v>364</v>
      </c>
      <c r="E64" s="2" t="s">
        <v>729</v>
      </c>
      <c r="F64" s="24">
        <v>5019</v>
      </c>
      <c r="G64" s="24">
        <v>37.58</v>
      </c>
      <c r="H64" s="24">
        <v>0.63</v>
      </c>
    </row>
    <row r="65" spans="2:8" x14ac:dyDescent="0.25">
      <c r="B65" s="2" t="s">
        <v>2934</v>
      </c>
      <c r="C65" s="4" t="s">
        <v>142</v>
      </c>
      <c r="D65" s="2" t="s">
        <v>412</v>
      </c>
      <c r="E65" s="2" t="s">
        <v>730</v>
      </c>
      <c r="F65" s="24">
        <v>37053</v>
      </c>
      <c r="G65" s="24">
        <v>37.24</v>
      </c>
      <c r="H65" s="24">
        <v>0.63</v>
      </c>
    </row>
    <row r="66" spans="2:8" x14ac:dyDescent="0.25">
      <c r="B66" s="2" t="s">
        <v>2935</v>
      </c>
      <c r="C66" s="4" t="s">
        <v>142</v>
      </c>
      <c r="D66" s="2" t="s">
        <v>418</v>
      </c>
      <c r="E66" s="2" t="s">
        <v>731</v>
      </c>
      <c r="F66" s="24">
        <v>5249</v>
      </c>
      <c r="G66" s="24">
        <v>36.07</v>
      </c>
      <c r="H66" s="24">
        <v>0.61</v>
      </c>
    </row>
    <row r="67" spans="2:8" x14ac:dyDescent="0.25">
      <c r="B67" s="2" t="s">
        <v>2936</v>
      </c>
      <c r="C67" s="4" t="s">
        <v>142</v>
      </c>
      <c r="D67" s="2" t="s">
        <v>387</v>
      </c>
      <c r="E67" s="2" t="s">
        <v>732</v>
      </c>
      <c r="F67" s="24">
        <v>2801</v>
      </c>
      <c r="G67" s="24">
        <v>36.049999999999997</v>
      </c>
      <c r="H67" s="24">
        <v>0.61</v>
      </c>
    </row>
    <row r="68" spans="2:8" x14ac:dyDescent="0.25">
      <c r="B68" s="2" t="s">
        <v>2937</v>
      </c>
      <c r="C68" s="4" t="s">
        <v>142</v>
      </c>
      <c r="D68" s="2" t="s">
        <v>733</v>
      </c>
      <c r="E68" s="2" t="s">
        <v>734</v>
      </c>
      <c r="F68" s="24">
        <v>3120</v>
      </c>
      <c r="G68" s="24">
        <v>35.700000000000003</v>
      </c>
      <c r="H68" s="24">
        <v>0.6</v>
      </c>
    </row>
    <row r="69" spans="2:8" x14ac:dyDescent="0.25">
      <c r="B69" s="2" t="s">
        <v>2938</v>
      </c>
      <c r="C69" s="4" t="s">
        <v>142</v>
      </c>
      <c r="D69" s="2" t="s">
        <v>418</v>
      </c>
      <c r="E69" s="2" t="s">
        <v>735</v>
      </c>
      <c r="F69" s="24">
        <v>11952</v>
      </c>
      <c r="G69" s="24">
        <v>35.380000000000003</v>
      </c>
      <c r="H69" s="24">
        <v>0.59</v>
      </c>
    </row>
    <row r="70" spans="2:8" x14ac:dyDescent="0.25">
      <c r="B70" s="2" t="s">
        <v>2046</v>
      </c>
      <c r="C70" s="4" t="s">
        <v>142</v>
      </c>
      <c r="D70" s="2" t="s">
        <v>418</v>
      </c>
      <c r="E70" s="2" t="s">
        <v>567</v>
      </c>
      <c r="F70" s="24">
        <v>2339</v>
      </c>
      <c r="G70" s="24">
        <v>33.76</v>
      </c>
      <c r="H70" s="24">
        <v>0.56999999999999995</v>
      </c>
    </row>
    <row r="71" spans="2:8" x14ac:dyDescent="0.25">
      <c r="B71" s="2" t="s">
        <v>2939</v>
      </c>
      <c r="C71" s="4" t="s">
        <v>142</v>
      </c>
      <c r="D71" s="2" t="s">
        <v>428</v>
      </c>
      <c r="E71" s="2" t="s">
        <v>736</v>
      </c>
      <c r="F71" s="24">
        <v>20403</v>
      </c>
      <c r="G71" s="24">
        <v>31.18</v>
      </c>
      <c r="H71" s="24">
        <v>0.52</v>
      </c>
    </row>
    <row r="72" spans="2:8" x14ac:dyDescent="0.25">
      <c r="B72" s="2" t="s">
        <v>737</v>
      </c>
      <c r="C72" s="4" t="s">
        <v>142</v>
      </c>
      <c r="D72" s="2" t="s">
        <v>469</v>
      </c>
      <c r="E72" s="2" t="s">
        <v>738</v>
      </c>
      <c r="F72" s="24">
        <v>2909</v>
      </c>
      <c r="G72" s="24">
        <v>30.77</v>
      </c>
      <c r="H72" s="24">
        <v>0.52</v>
      </c>
    </row>
    <row r="73" spans="2:8" x14ac:dyDescent="0.25">
      <c r="B73" s="2" t="s">
        <v>565</v>
      </c>
      <c r="C73" s="4" t="s">
        <v>142</v>
      </c>
      <c r="D73" s="2" t="s">
        <v>469</v>
      </c>
      <c r="E73" s="2" t="s">
        <v>566</v>
      </c>
      <c r="F73" s="24">
        <v>1115</v>
      </c>
      <c r="G73" s="24">
        <v>29.71</v>
      </c>
      <c r="H73" s="24">
        <v>0.5</v>
      </c>
    </row>
    <row r="74" spans="2:8" x14ac:dyDescent="0.25">
      <c r="B74" s="2" t="s">
        <v>2900</v>
      </c>
      <c r="C74" s="4" t="s">
        <v>142</v>
      </c>
      <c r="D74" s="2" t="s">
        <v>412</v>
      </c>
      <c r="E74" s="2" t="s">
        <v>682</v>
      </c>
      <c r="F74" s="24">
        <v>221178</v>
      </c>
      <c r="G74" s="24">
        <v>29.2</v>
      </c>
      <c r="H74" s="24">
        <v>0.49</v>
      </c>
    </row>
    <row r="75" spans="2:8" x14ac:dyDescent="0.25">
      <c r="B75" s="2" t="s">
        <v>2881</v>
      </c>
      <c r="C75" s="4" t="s">
        <v>142</v>
      </c>
      <c r="D75" s="2" t="s">
        <v>374</v>
      </c>
      <c r="E75" s="2" t="s">
        <v>651</v>
      </c>
      <c r="F75" s="24">
        <v>3623</v>
      </c>
      <c r="G75" s="24">
        <v>28.79</v>
      </c>
      <c r="H75" s="24">
        <v>0.48</v>
      </c>
    </row>
    <row r="76" spans="2:8" x14ac:dyDescent="0.25">
      <c r="B76" s="2" t="s">
        <v>2940</v>
      </c>
      <c r="C76" s="4" t="s">
        <v>142</v>
      </c>
      <c r="D76" s="2" t="s">
        <v>469</v>
      </c>
      <c r="E76" s="2" t="s">
        <v>739</v>
      </c>
      <c r="F76" s="24">
        <v>5116</v>
      </c>
      <c r="G76" s="24">
        <v>28.02</v>
      </c>
      <c r="H76" s="24">
        <v>0.47</v>
      </c>
    </row>
    <row r="77" spans="2:8" x14ac:dyDescent="0.25">
      <c r="B77" s="2" t="s">
        <v>2941</v>
      </c>
      <c r="C77" s="4" t="s">
        <v>142</v>
      </c>
      <c r="D77" s="2" t="s">
        <v>366</v>
      </c>
      <c r="E77" s="2" t="s">
        <v>740</v>
      </c>
      <c r="F77" s="24">
        <v>4544</v>
      </c>
      <c r="G77" s="24">
        <v>27.34</v>
      </c>
      <c r="H77" s="24">
        <v>0.46</v>
      </c>
    </row>
    <row r="78" spans="2:8" x14ac:dyDescent="0.25">
      <c r="B78" s="2" t="s">
        <v>2886</v>
      </c>
      <c r="C78" s="4" t="s">
        <v>142</v>
      </c>
      <c r="D78" s="2" t="s">
        <v>418</v>
      </c>
      <c r="E78" s="2" t="s">
        <v>656</v>
      </c>
      <c r="F78" s="24">
        <v>4887</v>
      </c>
      <c r="G78" s="24">
        <v>26.71</v>
      </c>
      <c r="H78" s="24">
        <v>0.45</v>
      </c>
    </row>
    <row r="79" spans="2:8" x14ac:dyDescent="0.25">
      <c r="B79" s="2" t="s">
        <v>2942</v>
      </c>
      <c r="C79" s="4" t="s">
        <v>142</v>
      </c>
      <c r="D79" s="2" t="s">
        <v>428</v>
      </c>
      <c r="E79" s="2" t="s">
        <v>741</v>
      </c>
      <c r="F79" s="24">
        <v>1799</v>
      </c>
      <c r="G79" s="24">
        <v>25.6</v>
      </c>
      <c r="H79" s="24">
        <v>0.43</v>
      </c>
    </row>
    <row r="80" spans="2:8" x14ac:dyDescent="0.25">
      <c r="B80" s="2" t="s">
        <v>2796</v>
      </c>
      <c r="C80" s="4" t="s">
        <v>142</v>
      </c>
      <c r="D80" s="2" t="s">
        <v>366</v>
      </c>
      <c r="E80" s="2" t="s">
        <v>409</v>
      </c>
      <c r="F80" s="24">
        <v>5043</v>
      </c>
      <c r="G80" s="24">
        <v>24.75</v>
      </c>
      <c r="H80" s="24">
        <v>0.42</v>
      </c>
    </row>
    <row r="81" spans="2:8" x14ac:dyDescent="0.25">
      <c r="B81" s="2" t="s">
        <v>2943</v>
      </c>
      <c r="C81" s="4" t="s">
        <v>142</v>
      </c>
      <c r="D81" s="2" t="s">
        <v>428</v>
      </c>
      <c r="E81" s="2" t="s">
        <v>742</v>
      </c>
      <c r="F81" s="24">
        <v>2785</v>
      </c>
      <c r="G81" s="24">
        <v>23.62</v>
      </c>
      <c r="H81" s="24">
        <v>0.4</v>
      </c>
    </row>
    <row r="82" spans="2:8" x14ac:dyDescent="0.25">
      <c r="B82" s="2" t="s">
        <v>2944</v>
      </c>
      <c r="C82" s="4" t="s">
        <v>142</v>
      </c>
      <c r="D82" s="2" t="s">
        <v>361</v>
      </c>
      <c r="E82" s="2" t="s">
        <v>743</v>
      </c>
      <c r="F82" s="24">
        <v>4688</v>
      </c>
      <c r="G82" s="24">
        <v>21.03</v>
      </c>
      <c r="H82" s="24">
        <v>0.35</v>
      </c>
    </row>
    <row r="83" spans="2:8" x14ac:dyDescent="0.25">
      <c r="B83" s="2" t="s">
        <v>2945</v>
      </c>
      <c r="C83" s="4" t="s">
        <v>142</v>
      </c>
      <c r="D83" s="2" t="s">
        <v>374</v>
      </c>
      <c r="E83" s="2" t="s">
        <v>744</v>
      </c>
      <c r="F83" s="24">
        <v>2591</v>
      </c>
      <c r="G83" s="24">
        <v>20.63</v>
      </c>
      <c r="H83" s="24">
        <v>0.35</v>
      </c>
    </row>
    <row r="84" spans="2:8" x14ac:dyDescent="0.25">
      <c r="B84" s="2" t="s">
        <v>2946</v>
      </c>
      <c r="C84" s="4" t="s">
        <v>142</v>
      </c>
      <c r="D84" s="2" t="s">
        <v>469</v>
      </c>
      <c r="E84" s="2" t="s">
        <v>745</v>
      </c>
      <c r="F84" s="24">
        <v>1382</v>
      </c>
      <c r="G84" s="24">
        <v>19.77</v>
      </c>
      <c r="H84" s="24">
        <v>0.33</v>
      </c>
    </row>
    <row r="85" spans="2:8" x14ac:dyDescent="0.25">
      <c r="B85" s="2" t="s">
        <v>2947</v>
      </c>
      <c r="C85" s="4" t="s">
        <v>142</v>
      </c>
      <c r="D85" s="2" t="s">
        <v>463</v>
      </c>
      <c r="E85" s="2" t="s">
        <v>746</v>
      </c>
      <c r="F85" s="24">
        <v>4204</v>
      </c>
      <c r="G85" s="24">
        <v>18.73</v>
      </c>
      <c r="H85" s="24">
        <v>0.31</v>
      </c>
    </row>
    <row r="86" spans="2:8" x14ac:dyDescent="0.25">
      <c r="B86" s="2" t="s">
        <v>2801</v>
      </c>
      <c r="C86" s="4" t="s">
        <v>142</v>
      </c>
      <c r="D86" s="2" t="s">
        <v>359</v>
      </c>
      <c r="E86" s="2" t="s">
        <v>415</v>
      </c>
      <c r="F86" s="24">
        <v>243</v>
      </c>
      <c r="G86" s="24">
        <v>17.47</v>
      </c>
      <c r="H86" s="24">
        <v>0.28999999999999998</v>
      </c>
    </row>
    <row r="87" spans="2:8" x14ac:dyDescent="0.25">
      <c r="B87" s="2" t="s">
        <v>2948</v>
      </c>
      <c r="C87" s="4" t="s">
        <v>142</v>
      </c>
      <c r="D87" s="2" t="s">
        <v>374</v>
      </c>
      <c r="E87" s="2" t="s">
        <v>747</v>
      </c>
      <c r="F87" s="24">
        <v>1183</v>
      </c>
      <c r="G87" s="24">
        <v>17.059999999999999</v>
      </c>
      <c r="H87" s="24">
        <v>0.28999999999999998</v>
      </c>
    </row>
    <row r="88" spans="2:8" x14ac:dyDescent="0.25">
      <c r="B88" s="2" t="s">
        <v>2949</v>
      </c>
      <c r="C88" s="4" t="s">
        <v>142</v>
      </c>
      <c r="D88" s="2" t="s">
        <v>412</v>
      </c>
      <c r="E88" s="2" t="s">
        <v>748</v>
      </c>
      <c r="F88" s="24">
        <v>1095</v>
      </c>
      <c r="G88" s="24">
        <v>16.690000000000001</v>
      </c>
      <c r="H88" s="24">
        <v>0.28000000000000003</v>
      </c>
    </row>
    <row r="89" spans="2:8" x14ac:dyDescent="0.25">
      <c r="B89" s="2" t="s">
        <v>2950</v>
      </c>
      <c r="C89" s="4" t="s">
        <v>142</v>
      </c>
      <c r="D89" s="2" t="s">
        <v>374</v>
      </c>
      <c r="E89" s="2" t="s">
        <v>749</v>
      </c>
      <c r="F89" s="24">
        <v>5149</v>
      </c>
      <c r="G89" s="24">
        <v>11.55</v>
      </c>
      <c r="H89" s="24">
        <v>0.19</v>
      </c>
    </row>
    <row r="90" spans="2:8" x14ac:dyDescent="0.25">
      <c r="B90" s="7" t="s">
        <v>145</v>
      </c>
      <c r="C90" s="8"/>
      <c r="D90" s="7"/>
      <c r="E90" s="7"/>
      <c r="F90" s="31"/>
      <c r="G90" s="31">
        <f>SUM(G12:G89)</f>
        <v>5903.3000000000047</v>
      </c>
      <c r="H90" s="31">
        <f>SUM(H12:H89)</f>
        <v>99.189999999999941</v>
      </c>
    </row>
    <row r="91" spans="2:8" x14ac:dyDescent="0.25">
      <c r="B91" s="7" t="s">
        <v>146</v>
      </c>
      <c r="C91" s="8"/>
      <c r="D91" s="7"/>
      <c r="E91" s="7"/>
      <c r="F91" s="31"/>
      <c r="G91" s="31">
        <v>3.16</v>
      </c>
      <c r="H91" s="31">
        <v>0.05</v>
      </c>
    </row>
    <row r="92" spans="2:8" x14ac:dyDescent="0.25">
      <c r="B92" s="7" t="s">
        <v>147</v>
      </c>
      <c r="C92" s="8"/>
      <c r="D92" s="7"/>
      <c r="E92" s="7"/>
      <c r="F92" s="31"/>
      <c r="G92" s="31">
        <v>5906.46</v>
      </c>
      <c r="H92" s="31">
        <v>99.24</v>
      </c>
    </row>
    <row r="93" spans="2:8" x14ac:dyDescent="0.25">
      <c r="B93" s="7" t="s">
        <v>326</v>
      </c>
      <c r="C93" s="8"/>
      <c r="D93" s="7"/>
      <c r="E93" s="7"/>
      <c r="F93" s="31"/>
      <c r="G93" s="31">
        <v>44.883300199999979</v>
      </c>
      <c r="H93" s="31">
        <v>0.76000000000000512</v>
      </c>
    </row>
    <row r="94" spans="2:8" x14ac:dyDescent="0.25">
      <c r="B94" s="7" t="s">
        <v>155</v>
      </c>
      <c r="C94" s="8"/>
      <c r="D94" s="7"/>
      <c r="E94" s="7"/>
      <c r="F94" s="31"/>
      <c r="G94" s="31">
        <v>5951.3433002000002</v>
      </c>
      <c r="H94" s="31">
        <v>100</v>
      </c>
    </row>
    <row r="95" spans="2:8" x14ac:dyDescent="0.25">
      <c r="B95" s="2" t="s">
        <v>156</v>
      </c>
    </row>
    <row r="96" spans="2:8" x14ac:dyDescent="0.25">
      <c r="B96" s="7" t="s">
        <v>157</v>
      </c>
    </row>
    <row r="97" spans="2:3" x14ac:dyDescent="0.25">
      <c r="B97" s="7" t="s">
        <v>158</v>
      </c>
      <c r="C97" s="4" t="s">
        <v>159</v>
      </c>
    </row>
    <row r="98" spans="2:3" x14ac:dyDescent="0.25">
      <c r="B98" s="7" t="s">
        <v>162</v>
      </c>
      <c r="C98" s="4" t="s">
        <v>161</v>
      </c>
    </row>
    <row r="99" spans="2:3" x14ac:dyDescent="0.25">
      <c r="B99" s="7" t="s">
        <v>163</v>
      </c>
      <c r="C99" s="4" t="s">
        <v>161</v>
      </c>
    </row>
    <row r="100" spans="2:3" x14ac:dyDescent="0.25">
      <c r="B100" s="7" t="s">
        <v>164</v>
      </c>
      <c r="C100" s="4" t="s">
        <v>165</v>
      </c>
    </row>
    <row r="101" spans="2:3" x14ac:dyDescent="0.25">
      <c r="B101" s="7" t="s">
        <v>750</v>
      </c>
      <c r="C101" s="8"/>
    </row>
    <row r="102" spans="2:3" x14ac:dyDescent="0.25">
      <c r="B102" s="7" t="s">
        <v>751</v>
      </c>
      <c r="C102" s="8"/>
    </row>
    <row r="103" spans="2:3" x14ac:dyDescent="0.25">
      <c r="B103" s="7" t="s">
        <v>752</v>
      </c>
      <c r="C103" s="8"/>
    </row>
    <row r="104" spans="2:3" x14ac:dyDescent="0.25">
      <c r="B104" s="7" t="s">
        <v>753</v>
      </c>
      <c r="C104" s="8"/>
    </row>
    <row r="105" spans="2:3" x14ac:dyDescent="0.25">
      <c r="B105" s="7" t="s">
        <v>754</v>
      </c>
      <c r="C105" s="8"/>
    </row>
    <row r="106" spans="2:3" x14ac:dyDescent="0.25">
      <c r="B106" s="2" t="s">
        <v>170</v>
      </c>
    </row>
    <row r="107" spans="2:3" x14ac:dyDescent="0.25">
      <c r="B107" s="2" t="s">
        <v>328</v>
      </c>
    </row>
    <row r="110" spans="2:3" x14ac:dyDescent="0.25">
      <c r="B110" s="17" t="s">
        <v>3741</v>
      </c>
      <c r="C110" s="18"/>
    </row>
    <row r="111" spans="2:3" ht="30" x14ac:dyDescent="0.25">
      <c r="B111" s="17" t="s">
        <v>329</v>
      </c>
      <c r="C111" s="19" t="s">
        <v>330</v>
      </c>
    </row>
    <row r="112" spans="2:3" x14ac:dyDescent="0.25">
      <c r="B112" s="139" t="s">
        <v>331</v>
      </c>
      <c r="C112" s="149" t="s">
        <v>2621</v>
      </c>
    </row>
    <row r="113" spans="2:7" x14ac:dyDescent="0.25">
      <c r="B113" s="139" t="s">
        <v>332</v>
      </c>
      <c r="C113" s="149" t="s">
        <v>2621</v>
      </c>
    </row>
    <row r="114" spans="2:7" x14ac:dyDescent="0.25">
      <c r="B114" s="139" t="s">
        <v>333</v>
      </c>
      <c r="C114" s="149" t="s">
        <v>2621</v>
      </c>
    </row>
    <row r="115" spans="2:7" x14ac:dyDescent="0.25">
      <c r="B115" s="139" t="s">
        <v>334</v>
      </c>
      <c r="C115" s="149" t="s">
        <v>2621</v>
      </c>
    </row>
    <row r="116" spans="2:7" x14ac:dyDescent="0.25">
      <c r="B116" s="139" t="s">
        <v>335</v>
      </c>
      <c r="C116" s="149" t="s">
        <v>2621</v>
      </c>
    </row>
    <row r="117" spans="2:7" x14ac:dyDescent="0.25">
      <c r="B117" s="139" t="s">
        <v>336</v>
      </c>
      <c r="C117" s="149" t="s">
        <v>2621</v>
      </c>
    </row>
    <row r="118" spans="2:7" x14ac:dyDescent="0.25">
      <c r="B118" s="17" t="s">
        <v>337</v>
      </c>
      <c r="C118" s="149" t="s">
        <v>2621</v>
      </c>
    </row>
    <row r="120" spans="2:7" x14ac:dyDescent="0.25">
      <c r="B120" s="139" t="s">
        <v>179</v>
      </c>
      <c r="C120" s="9"/>
      <c r="D120" s="139"/>
    </row>
    <row r="121" spans="2:7" ht="30" x14ac:dyDescent="0.25">
      <c r="B121" s="11" t="s">
        <v>180</v>
      </c>
      <c r="C121" s="10" t="s">
        <v>181</v>
      </c>
      <c r="D121" s="11" t="s">
        <v>182</v>
      </c>
    </row>
    <row r="122" spans="2:7" x14ac:dyDescent="0.25">
      <c r="B122" s="139" t="s">
        <v>161</v>
      </c>
      <c r="C122" s="9" t="s">
        <v>161</v>
      </c>
      <c r="D122" s="139" t="s">
        <v>161</v>
      </c>
    </row>
    <row r="124" spans="2:7" x14ac:dyDescent="0.25">
      <c r="B124" s="17" t="s">
        <v>183</v>
      </c>
      <c r="C124" s="40">
        <v>45412</v>
      </c>
      <c r="D124" s="139"/>
      <c r="E124" s="33"/>
      <c r="F124" s="39"/>
    </row>
    <row r="125" spans="2:7" x14ac:dyDescent="0.25">
      <c r="B125" s="17" t="s">
        <v>184</v>
      </c>
      <c r="C125" s="18" t="s">
        <v>185</v>
      </c>
      <c r="D125" s="17" t="s">
        <v>186</v>
      </c>
      <c r="E125" s="34" t="s">
        <v>187</v>
      </c>
      <c r="F125" s="32" t="s">
        <v>188</v>
      </c>
      <c r="G125" s="31"/>
    </row>
    <row r="126" spans="2:7" x14ac:dyDescent="0.25">
      <c r="B126" s="37" t="s">
        <v>161</v>
      </c>
      <c r="C126" s="38" t="s">
        <v>161</v>
      </c>
      <c r="D126" s="37" t="s">
        <v>161</v>
      </c>
      <c r="E126" s="36" t="s">
        <v>161</v>
      </c>
      <c r="F126" s="35" t="s">
        <v>161</v>
      </c>
    </row>
    <row r="129" spans="2:4" x14ac:dyDescent="0.25">
      <c r="B129" s="7" t="s">
        <v>189</v>
      </c>
    </row>
    <row r="130" spans="2:4" x14ac:dyDescent="0.25">
      <c r="B130" s="7"/>
    </row>
    <row r="131" spans="2:4" x14ac:dyDescent="0.25">
      <c r="B131" s="7" t="s">
        <v>190</v>
      </c>
    </row>
    <row r="132" spans="2:4" x14ac:dyDescent="0.25">
      <c r="B132" s="17" t="s">
        <v>191</v>
      </c>
      <c r="C132" s="18" t="s">
        <v>192</v>
      </c>
      <c r="D132" s="7"/>
    </row>
    <row r="133" spans="2:4" x14ac:dyDescent="0.25">
      <c r="B133" s="139" t="s">
        <v>161</v>
      </c>
      <c r="C133" s="9" t="s">
        <v>161</v>
      </c>
    </row>
    <row r="135" spans="2:4" x14ac:dyDescent="0.25">
      <c r="B135" s="17" t="s">
        <v>193</v>
      </c>
      <c r="C135" s="18" t="s">
        <v>192</v>
      </c>
    </row>
    <row r="136" spans="2:4" x14ac:dyDescent="0.25">
      <c r="B136" s="139" t="s">
        <v>161</v>
      </c>
      <c r="C136" s="9" t="s">
        <v>161</v>
      </c>
    </row>
    <row r="138" spans="2:4" x14ac:dyDescent="0.25">
      <c r="B138" s="17" t="s">
        <v>161</v>
      </c>
      <c r="C138" s="18" t="s">
        <v>161</v>
      </c>
    </row>
    <row r="139" spans="2:4" x14ac:dyDescent="0.25">
      <c r="B139" s="139" t="s">
        <v>161</v>
      </c>
      <c r="C139" s="9" t="s">
        <v>161</v>
      </c>
    </row>
    <row r="141" spans="2:4" x14ac:dyDescent="0.25">
      <c r="B141" s="34" t="s">
        <v>194</v>
      </c>
      <c r="C141" s="18" t="s">
        <v>195</v>
      </c>
    </row>
    <row r="142" spans="2:4" x14ac:dyDescent="0.25">
      <c r="B142" s="33" t="s">
        <v>161</v>
      </c>
      <c r="C142" s="9" t="s">
        <v>161</v>
      </c>
    </row>
    <row r="144" spans="2:4" x14ac:dyDescent="0.25">
      <c r="B144" s="17" t="s">
        <v>196</v>
      </c>
      <c r="C144" s="18" t="s">
        <v>161</v>
      </c>
    </row>
    <row r="146" spans="2:7" x14ac:dyDescent="0.25">
      <c r="B146" s="17" t="s">
        <v>197</v>
      </c>
      <c r="C146" s="40">
        <v>45412</v>
      </c>
      <c r="D146" s="139"/>
      <c r="E146" s="33"/>
      <c r="F146" s="39"/>
    </row>
    <row r="147" spans="2:7" x14ac:dyDescent="0.25">
      <c r="B147" s="17" t="s">
        <v>184</v>
      </c>
      <c r="C147" s="18" t="s">
        <v>185</v>
      </c>
      <c r="D147" s="17" t="s">
        <v>186</v>
      </c>
      <c r="E147" s="34" t="s">
        <v>187</v>
      </c>
      <c r="F147" s="32" t="s">
        <v>188</v>
      </c>
      <c r="G147" s="31"/>
    </row>
    <row r="148" spans="2:7" x14ac:dyDescent="0.25">
      <c r="B148" s="37" t="s">
        <v>161</v>
      </c>
      <c r="C148" s="38" t="s">
        <v>161</v>
      </c>
      <c r="D148" s="37" t="s">
        <v>161</v>
      </c>
      <c r="E148" s="36" t="s">
        <v>161</v>
      </c>
      <c r="F148" s="35" t="s">
        <v>161</v>
      </c>
    </row>
    <row r="149" spans="2:7" x14ac:dyDescent="0.25">
      <c r="B149" s="7" t="s">
        <v>189</v>
      </c>
    </row>
    <row r="150" spans="2:7" x14ac:dyDescent="0.25">
      <c r="B150" s="7"/>
    </row>
    <row r="151" spans="2:7" x14ac:dyDescent="0.25">
      <c r="B151" s="7" t="s">
        <v>190</v>
      </c>
    </row>
    <row r="152" spans="2:7" x14ac:dyDescent="0.25">
      <c r="B152" s="17" t="s">
        <v>191</v>
      </c>
      <c r="C152" s="18" t="s">
        <v>192</v>
      </c>
      <c r="D152" s="7"/>
    </row>
    <row r="153" spans="2:7" x14ac:dyDescent="0.25">
      <c r="B153" s="139" t="s">
        <v>161</v>
      </c>
      <c r="C153" s="9" t="s">
        <v>161</v>
      </c>
    </row>
    <row r="155" spans="2:7" x14ac:dyDescent="0.25">
      <c r="B155" s="17" t="s">
        <v>193</v>
      </c>
      <c r="C155" s="18" t="s">
        <v>192</v>
      </c>
    </row>
    <row r="156" spans="2:7" x14ac:dyDescent="0.25">
      <c r="B156" s="139" t="s">
        <v>161</v>
      </c>
      <c r="C156" s="9" t="s">
        <v>161</v>
      </c>
    </row>
    <row r="158" spans="2:7" x14ac:dyDescent="0.25">
      <c r="B158" s="17" t="s">
        <v>161</v>
      </c>
      <c r="C158" s="18" t="s">
        <v>161</v>
      </c>
    </row>
    <row r="159" spans="2:7" x14ac:dyDescent="0.25">
      <c r="B159" s="139" t="s">
        <v>161</v>
      </c>
      <c r="C159" s="9" t="s">
        <v>161</v>
      </c>
    </row>
    <row r="161" spans="2:80" x14ac:dyDescent="0.25">
      <c r="B161" s="34" t="s">
        <v>194</v>
      </c>
      <c r="C161" s="18" t="s">
        <v>195</v>
      </c>
    </row>
    <row r="162" spans="2:80" x14ac:dyDescent="0.25">
      <c r="B162" s="33" t="s">
        <v>161</v>
      </c>
      <c r="C162" s="9" t="s">
        <v>161</v>
      </c>
    </row>
    <row r="164" spans="2:80" x14ac:dyDescent="0.25">
      <c r="B164" s="17" t="s">
        <v>196</v>
      </c>
      <c r="C164" s="18" t="s">
        <v>161</v>
      </c>
    </row>
    <row r="167" spans="2:80" x14ac:dyDescent="0.25">
      <c r="B167" s="7" t="s">
        <v>198</v>
      </c>
    </row>
    <row r="169" spans="2:80" x14ac:dyDescent="0.25">
      <c r="B169" s="17" t="s">
        <v>184</v>
      </c>
      <c r="C169" s="18" t="s">
        <v>199</v>
      </c>
      <c r="D169" s="17" t="s">
        <v>200</v>
      </c>
      <c r="E169" s="17" t="s">
        <v>201</v>
      </c>
      <c r="F169" s="31"/>
    </row>
    <row r="170" spans="2:80" x14ac:dyDescent="0.25">
      <c r="B170" s="139" t="s">
        <v>161</v>
      </c>
      <c r="C170" s="9" t="s">
        <v>161</v>
      </c>
      <c r="D170" s="139" t="s">
        <v>161</v>
      </c>
      <c r="E170" s="139" t="s">
        <v>161</v>
      </c>
    </row>
    <row r="173" spans="2:80" x14ac:dyDescent="0.25">
      <c r="B173" s="7" t="s">
        <v>202</v>
      </c>
      <c r="C173" s="8" t="s">
        <v>161</v>
      </c>
      <c r="D173" s="7"/>
      <c r="E173" s="7"/>
      <c r="F173" s="31"/>
      <c r="G173" s="31"/>
      <c r="H173" s="31"/>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5" spans="2:80" x14ac:dyDescent="0.25">
      <c r="B175" s="7" t="s">
        <v>203</v>
      </c>
    </row>
    <row r="177" spans="2:7" x14ac:dyDescent="0.25">
      <c r="B177" s="17" t="s">
        <v>204</v>
      </c>
      <c r="C177" s="18" t="s">
        <v>192</v>
      </c>
      <c r="D177" s="7"/>
    </row>
    <row r="178" spans="2:7" x14ac:dyDescent="0.25">
      <c r="B178" s="139" t="s">
        <v>161</v>
      </c>
      <c r="C178" s="9" t="s">
        <v>161</v>
      </c>
    </row>
    <row r="181" spans="2:7" x14ac:dyDescent="0.25">
      <c r="B181" s="17" t="s">
        <v>205</v>
      </c>
      <c r="C181" s="18" t="s">
        <v>206</v>
      </c>
      <c r="D181" s="7"/>
    </row>
    <row r="182" spans="2:7" x14ac:dyDescent="0.25">
      <c r="B182" s="139" t="s">
        <v>161</v>
      </c>
      <c r="C182" s="9" t="s">
        <v>161</v>
      </c>
    </row>
    <row r="185" spans="2:7" x14ac:dyDescent="0.25">
      <c r="B185" s="7" t="s">
        <v>207</v>
      </c>
    </row>
    <row r="188" spans="2:7" x14ac:dyDescent="0.25">
      <c r="B188" s="7" t="s">
        <v>208</v>
      </c>
    </row>
    <row r="190" spans="2:7" x14ac:dyDescent="0.25">
      <c r="B190" s="17" t="s">
        <v>184</v>
      </c>
      <c r="C190" s="18" t="s">
        <v>209</v>
      </c>
      <c r="D190" s="17" t="s">
        <v>199</v>
      </c>
      <c r="E190" s="17" t="s">
        <v>200</v>
      </c>
      <c r="F190" s="32" t="s">
        <v>201</v>
      </c>
      <c r="G190" s="31"/>
    </row>
    <row r="191" spans="2:7" x14ac:dyDescent="0.25">
      <c r="B191" s="139" t="s">
        <v>161</v>
      </c>
      <c r="C191" s="9" t="s">
        <v>161</v>
      </c>
      <c r="D191" s="139" t="s">
        <v>161</v>
      </c>
      <c r="E191" s="139" t="s">
        <v>161</v>
      </c>
      <c r="F191" s="30" t="s">
        <v>161</v>
      </c>
    </row>
    <row r="194" spans="2:80" x14ac:dyDescent="0.25">
      <c r="B194" s="7" t="s">
        <v>202</v>
      </c>
      <c r="C194" s="8" t="s">
        <v>161</v>
      </c>
      <c r="D194" s="7"/>
      <c r="E194" s="7"/>
      <c r="F194" s="31"/>
      <c r="G194" s="31"/>
      <c r="H194" s="31"/>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row>
    <row r="196" spans="2:80" x14ac:dyDescent="0.25">
      <c r="B196" s="7" t="s">
        <v>203</v>
      </c>
    </row>
    <row r="198" spans="2:80" x14ac:dyDescent="0.25">
      <c r="B198" s="17" t="s">
        <v>204</v>
      </c>
      <c r="C198" s="18" t="s">
        <v>192</v>
      </c>
      <c r="D198" s="7"/>
    </row>
    <row r="199" spans="2:80" x14ac:dyDescent="0.25">
      <c r="B199" s="139" t="s">
        <v>161</v>
      </c>
      <c r="C199" s="9" t="s">
        <v>161</v>
      </c>
    </row>
    <row r="202" spans="2:80" x14ac:dyDescent="0.25">
      <c r="B202" s="17" t="s">
        <v>205</v>
      </c>
      <c r="C202" s="18" t="s">
        <v>206</v>
      </c>
      <c r="D202" s="7"/>
    </row>
    <row r="203" spans="2:80" x14ac:dyDescent="0.25">
      <c r="B203" s="139" t="s">
        <v>161</v>
      </c>
      <c r="C203" s="9" t="s">
        <v>161</v>
      </c>
    </row>
    <row r="206" spans="2:80" x14ac:dyDescent="0.25">
      <c r="B206" s="7" t="s">
        <v>207</v>
      </c>
    </row>
    <row r="209" spans="2:7" x14ac:dyDescent="0.25">
      <c r="B209" s="7" t="s">
        <v>210</v>
      </c>
    </row>
    <row r="210" spans="2:7" x14ac:dyDescent="0.25">
      <c r="B210" s="17" t="s">
        <v>184</v>
      </c>
      <c r="C210" s="18" t="s">
        <v>211</v>
      </c>
      <c r="D210" s="17" t="s">
        <v>212</v>
      </c>
      <c r="E210" s="17" t="s">
        <v>213</v>
      </c>
      <c r="F210" s="32" t="s">
        <v>214</v>
      </c>
      <c r="G210" s="31"/>
    </row>
    <row r="211" spans="2:7" x14ac:dyDescent="0.25">
      <c r="B211" s="139" t="s">
        <v>161</v>
      </c>
      <c r="C211" s="9" t="s">
        <v>161</v>
      </c>
      <c r="D211" s="139" t="s">
        <v>161</v>
      </c>
      <c r="E211" s="139" t="s">
        <v>161</v>
      </c>
      <c r="F211" s="30" t="s">
        <v>161</v>
      </c>
    </row>
    <row r="212" spans="2:7" x14ac:dyDescent="0.25">
      <c r="B212" s="2" t="s">
        <v>215</v>
      </c>
    </row>
  </sheetData>
  <mergeCells count="3">
    <mergeCell ref="B1:E1"/>
    <mergeCell ref="C3:C7"/>
    <mergeCell ref="D3:D7"/>
  </mergeCells>
  <hyperlinks>
    <hyperlink ref="A1" location="Index!A1" display="Index" xr:uid="{E1BF3C11-9689-4E11-8715-B4981558923A}"/>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3821-6DC5-45B2-8791-3F3B573D2B66}">
  <sheetPr codeName="Sheet51"/>
  <dimension ref="A1:CB212"/>
  <sheetViews>
    <sheetView workbookViewId="0">
      <selection activeCell="C112" sqref="C112:C118"/>
    </sheetView>
  </sheetViews>
  <sheetFormatPr defaultRowHeight="15" x14ac:dyDescent="0.25"/>
  <cols>
    <col min="1" max="1" width="5.42578125" style="2" bestFit="1" customWidth="1"/>
    <col min="2" max="2" width="128" style="2" bestFit="1"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103</v>
      </c>
      <c r="C1" s="212"/>
      <c r="D1" s="212"/>
      <c r="E1" s="212"/>
    </row>
    <row r="3" spans="1:9" ht="18" customHeight="1" x14ac:dyDescent="0.25">
      <c r="B3" s="1" t="s">
        <v>103</v>
      </c>
      <c r="C3" s="213"/>
      <c r="D3" s="214"/>
    </row>
    <row r="4" spans="1:9" ht="18" customHeight="1" x14ac:dyDescent="0.25">
      <c r="B4" s="142" t="s">
        <v>2737</v>
      </c>
      <c r="C4" s="213"/>
      <c r="D4" s="214"/>
    </row>
    <row r="5" spans="1:9" ht="18" customHeight="1" x14ac:dyDescent="0.25">
      <c r="B5" s="142" t="s">
        <v>130</v>
      </c>
      <c r="C5" s="213"/>
      <c r="D5" s="214"/>
    </row>
    <row r="6" spans="1:9" ht="18" customHeight="1" x14ac:dyDescent="0.25">
      <c r="B6" s="139" t="s">
        <v>2733</v>
      </c>
      <c r="C6" s="213"/>
      <c r="D6" s="214"/>
    </row>
    <row r="7" spans="1:9" ht="18" customHeight="1" x14ac:dyDescent="0.25">
      <c r="B7" s="2" t="s">
        <v>2734</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2084</v>
      </c>
      <c r="C15" s="4" t="s">
        <v>142</v>
      </c>
      <c r="D15" s="2" t="s">
        <v>350</v>
      </c>
      <c r="E15" s="2" t="s">
        <v>351</v>
      </c>
      <c r="F15" s="24">
        <v>24506</v>
      </c>
      <c r="G15" s="24">
        <v>719.01</v>
      </c>
      <c r="H15" s="24">
        <v>9.26</v>
      </c>
    </row>
    <row r="16" spans="1:9" x14ac:dyDescent="0.25">
      <c r="B16" s="2" t="s">
        <v>2846</v>
      </c>
      <c r="C16" s="4" t="s">
        <v>142</v>
      </c>
      <c r="D16" s="2" t="s">
        <v>519</v>
      </c>
      <c r="E16" s="2" t="s">
        <v>520</v>
      </c>
      <c r="F16" s="24">
        <v>18741</v>
      </c>
      <c r="G16" s="24">
        <v>404.12</v>
      </c>
      <c r="H16" s="24">
        <v>5.2</v>
      </c>
    </row>
    <row r="17" spans="2:8" x14ac:dyDescent="0.25">
      <c r="B17" s="2" t="s">
        <v>2848</v>
      </c>
      <c r="C17" s="4" t="s">
        <v>142</v>
      </c>
      <c r="D17" s="2" t="s">
        <v>519</v>
      </c>
      <c r="E17" s="2" t="s">
        <v>522</v>
      </c>
      <c r="F17" s="24">
        <v>34474</v>
      </c>
      <c r="G17" s="24">
        <v>347.46</v>
      </c>
      <c r="H17" s="24">
        <v>4.47</v>
      </c>
    </row>
    <row r="18" spans="2:8" x14ac:dyDescent="0.25">
      <c r="B18" s="2" t="s">
        <v>2037</v>
      </c>
      <c r="C18" s="4" t="s">
        <v>142</v>
      </c>
      <c r="D18" s="2" t="s">
        <v>519</v>
      </c>
      <c r="E18" s="2" t="s">
        <v>523</v>
      </c>
      <c r="F18" s="24">
        <v>2584</v>
      </c>
      <c r="G18" s="24">
        <v>331.2</v>
      </c>
      <c r="H18" s="24">
        <v>4.2699999999999996</v>
      </c>
    </row>
    <row r="19" spans="2:8" x14ac:dyDescent="0.25">
      <c r="B19" s="2" t="s">
        <v>2849</v>
      </c>
      <c r="C19" s="4" t="s">
        <v>142</v>
      </c>
      <c r="D19" s="2" t="s">
        <v>372</v>
      </c>
      <c r="E19" s="2" t="s">
        <v>525</v>
      </c>
      <c r="F19" s="24">
        <v>21133</v>
      </c>
      <c r="G19" s="24">
        <v>317.44</v>
      </c>
      <c r="H19" s="24">
        <v>4.09</v>
      </c>
    </row>
    <row r="20" spans="2:8" x14ac:dyDescent="0.25">
      <c r="B20" s="2" t="s">
        <v>2852</v>
      </c>
      <c r="C20" s="4" t="s">
        <v>142</v>
      </c>
      <c r="D20" s="2" t="s">
        <v>492</v>
      </c>
      <c r="E20" s="2" t="s">
        <v>528</v>
      </c>
      <c r="F20" s="24">
        <v>161261</v>
      </c>
      <c r="G20" s="24">
        <v>266.08</v>
      </c>
      <c r="H20" s="24">
        <v>3.43</v>
      </c>
    </row>
    <row r="21" spans="2:8" x14ac:dyDescent="0.25">
      <c r="B21" s="2" t="s">
        <v>2951</v>
      </c>
      <c r="C21" s="4" t="s">
        <v>142</v>
      </c>
      <c r="D21" s="2" t="s">
        <v>519</v>
      </c>
      <c r="E21" s="2" t="s">
        <v>755</v>
      </c>
      <c r="F21" s="24">
        <v>2217</v>
      </c>
      <c r="G21" s="24">
        <v>197.39</v>
      </c>
      <c r="H21" s="24">
        <v>2.54</v>
      </c>
    </row>
    <row r="22" spans="2:8" x14ac:dyDescent="0.25">
      <c r="B22" s="2" t="s">
        <v>2875</v>
      </c>
      <c r="C22" s="4" t="s">
        <v>142</v>
      </c>
      <c r="D22" s="2" t="s">
        <v>642</v>
      </c>
      <c r="E22" s="2" t="s">
        <v>643</v>
      </c>
      <c r="F22" s="24">
        <v>28589</v>
      </c>
      <c r="G22" s="24">
        <v>184.23</v>
      </c>
      <c r="H22" s="24">
        <v>2.37</v>
      </c>
    </row>
    <row r="23" spans="2:8" x14ac:dyDescent="0.25">
      <c r="B23" s="2" t="s">
        <v>2856</v>
      </c>
      <c r="C23" s="4" t="s">
        <v>142</v>
      </c>
      <c r="D23" s="2" t="s">
        <v>492</v>
      </c>
      <c r="E23" s="2" t="s">
        <v>534</v>
      </c>
      <c r="F23" s="24">
        <v>18667</v>
      </c>
      <c r="G23" s="24">
        <v>164.68</v>
      </c>
      <c r="H23" s="24">
        <v>2.12</v>
      </c>
    </row>
    <row r="24" spans="2:8" x14ac:dyDescent="0.25">
      <c r="B24" s="2" t="s">
        <v>2060</v>
      </c>
      <c r="C24" s="4" t="s">
        <v>142</v>
      </c>
      <c r="D24" s="2" t="s">
        <v>556</v>
      </c>
      <c r="E24" s="2" t="s">
        <v>557</v>
      </c>
      <c r="F24" s="24">
        <v>70105</v>
      </c>
      <c r="G24" s="24">
        <v>163.87</v>
      </c>
      <c r="H24" s="24">
        <v>2.11</v>
      </c>
    </row>
    <row r="25" spans="2:8" x14ac:dyDescent="0.25">
      <c r="B25" s="2" t="s">
        <v>2912</v>
      </c>
      <c r="C25" s="4" t="s">
        <v>142</v>
      </c>
      <c r="D25" s="2" t="s">
        <v>382</v>
      </c>
      <c r="E25" s="2" t="s">
        <v>708</v>
      </c>
      <c r="F25" s="24">
        <v>4947</v>
      </c>
      <c r="G25" s="24">
        <v>162.04</v>
      </c>
      <c r="H25" s="24">
        <v>2.09</v>
      </c>
    </row>
    <row r="26" spans="2:8" x14ac:dyDescent="0.25">
      <c r="B26" s="2" t="s">
        <v>2778</v>
      </c>
      <c r="C26" s="4" t="s">
        <v>142</v>
      </c>
      <c r="D26" s="2" t="s">
        <v>372</v>
      </c>
      <c r="E26" s="2" t="s">
        <v>373</v>
      </c>
      <c r="F26" s="24">
        <v>2384</v>
      </c>
      <c r="G26" s="24">
        <v>147.91</v>
      </c>
      <c r="H26" s="24">
        <v>1.9</v>
      </c>
    </row>
    <row r="27" spans="2:8" x14ac:dyDescent="0.25">
      <c r="B27" s="2" t="s">
        <v>2952</v>
      </c>
      <c r="C27" s="4" t="s">
        <v>142</v>
      </c>
      <c r="D27" s="2" t="s">
        <v>372</v>
      </c>
      <c r="E27" s="2" t="s">
        <v>756</v>
      </c>
      <c r="F27" s="24">
        <v>8795</v>
      </c>
      <c r="G27" s="24">
        <v>144.76</v>
      </c>
      <c r="H27" s="24">
        <v>1.86</v>
      </c>
    </row>
    <row r="28" spans="2:8" x14ac:dyDescent="0.25">
      <c r="B28" s="2" t="s">
        <v>2895</v>
      </c>
      <c r="C28" s="4" t="s">
        <v>142</v>
      </c>
      <c r="D28" s="2" t="s">
        <v>372</v>
      </c>
      <c r="E28" s="2" t="s">
        <v>677</v>
      </c>
      <c r="F28" s="24">
        <v>10271</v>
      </c>
      <c r="G28" s="24">
        <v>143.79</v>
      </c>
      <c r="H28" s="24">
        <v>1.85</v>
      </c>
    </row>
    <row r="29" spans="2:8" x14ac:dyDescent="0.25">
      <c r="B29" s="2" t="s">
        <v>2908</v>
      </c>
      <c r="C29" s="4" t="s">
        <v>142</v>
      </c>
      <c r="D29" s="2" t="s">
        <v>364</v>
      </c>
      <c r="E29" s="2" t="s">
        <v>694</v>
      </c>
      <c r="F29" s="24">
        <v>46924</v>
      </c>
      <c r="G29" s="24">
        <v>132.18</v>
      </c>
      <c r="H29" s="24">
        <v>1.7</v>
      </c>
    </row>
    <row r="30" spans="2:8" x14ac:dyDescent="0.25">
      <c r="B30" s="2" t="s">
        <v>2953</v>
      </c>
      <c r="C30" s="4" t="s">
        <v>142</v>
      </c>
      <c r="D30" s="2" t="s">
        <v>519</v>
      </c>
      <c r="E30" s="2" t="s">
        <v>757</v>
      </c>
      <c r="F30" s="24">
        <v>2680</v>
      </c>
      <c r="G30" s="24">
        <v>123.21</v>
      </c>
      <c r="H30" s="24">
        <v>1.59</v>
      </c>
    </row>
    <row r="31" spans="2:8" x14ac:dyDescent="0.25">
      <c r="B31" s="2" t="s">
        <v>2954</v>
      </c>
      <c r="C31" s="4" t="s">
        <v>142</v>
      </c>
      <c r="D31" s="2" t="s">
        <v>359</v>
      </c>
      <c r="E31" s="2" t="s">
        <v>758</v>
      </c>
      <c r="F31" s="24">
        <v>8315</v>
      </c>
      <c r="G31" s="24">
        <v>122.63</v>
      </c>
      <c r="H31" s="24">
        <v>1.58</v>
      </c>
    </row>
    <row r="32" spans="2:8" x14ac:dyDescent="0.25">
      <c r="B32" s="2" t="s">
        <v>2955</v>
      </c>
      <c r="C32" s="4" t="s">
        <v>142</v>
      </c>
      <c r="D32" s="2" t="s">
        <v>382</v>
      </c>
      <c r="E32" s="2" t="s">
        <v>759</v>
      </c>
      <c r="F32" s="24">
        <v>9327</v>
      </c>
      <c r="G32" s="24">
        <v>118.56</v>
      </c>
      <c r="H32" s="24">
        <v>1.53</v>
      </c>
    </row>
    <row r="33" spans="2:8" x14ac:dyDescent="0.25">
      <c r="B33" s="2" t="s">
        <v>2071</v>
      </c>
      <c r="C33" s="4" t="s">
        <v>142</v>
      </c>
      <c r="D33" s="2" t="s">
        <v>372</v>
      </c>
      <c r="E33" s="2" t="s">
        <v>558</v>
      </c>
      <c r="F33" s="24">
        <v>10244</v>
      </c>
      <c r="G33" s="24">
        <v>118.16</v>
      </c>
      <c r="H33" s="24">
        <v>1.52</v>
      </c>
    </row>
    <row r="34" spans="2:8" x14ac:dyDescent="0.25">
      <c r="B34" s="2" t="s">
        <v>2859</v>
      </c>
      <c r="C34" s="4" t="s">
        <v>142</v>
      </c>
      <c r="D34" s="2" t="s">
        <v>519</v>
      </c>
      <c r="E34" s="2" t="s">
        <v>559</v>
      </c>
      <c r="F34" s="24">
        <v>2543</v>
      </c>
      <c r="G34" s="24">
        <v>115.53</v>
      </c>
      <c r="H34" s="24">
        <v>1.49</v>
      </c>
    </row>
    <row r="35" spans="2:8" x14ac:dyDescent="0.25">
      <c r="B35" s="2" t="s">
        <v>2877</v>
      </c>
      <c r="C35" s="4" t="s">
        <v>142</v>
      </c>
      <c r="D35" s="2" t="s">
        <v>350</v>
      </c>
      <c r="E35" s="2" t="s">
        <v>645</v>
      </c>
      <c r="F35" s="24">
        <v>23250</v>
      </c>
      <c r="G35" s="24">
        <v>115.18</v>
      </c>
      <c r="H35" s="24">
        <v>1.48</v>
      </c>
    </row>
    <row r="36" spans="2:8" x14ac:dyDescent="0.25">
      <c r="B36" s="2" t="s">
        <v>2056</v>
      </c>
      <c r="C36" s="4" t="s">
        <v>142</v>
      </c>
      <c r="D36" s="2" t="s">
        <v>359</v>
      </c>
      <c r="E36" s="2" t="s">
        <v>563</v>
      </c>
      <c r="F36" s="24">
        <v>1373</v>
      </c>
      <c r="G36" s="24">
        <v>114.53</v>
      </c>
      <c r="H36" s="24">
        <v>1.48</v>
      </c>
    </row>
    <row r="37" spans="2:8" x14ac:dyDescent="0.25">
      <c r="B37" s="2" t="s">
        <v>2956</v>
      </c>
      <c r="C37" s="4" t="s">
        <v>142</v>
      </c>
      <c r="D37" s="2" t="s">
        <v>483</v>
      </c>
      <c r="E37" s="2" t="s">
        <v>760</v>
      </c>
      <c r="F37" s="24">
        <v>2929</v>
      </c>
      <c r="G37" s="24">
        <v>107.03</v>
      </c>
      <c r="H37" s="24">
        <v>1.38</v>
      </c>
    </row>
    <row r="38" spans="2:8" x14ac:dyDescent="0.25">
      <c r="B38" s="2" t="s">
        <v>2915</v>
      </c>
      <c r="C38" s="4" t="s">
        <v>142</v>
      </c>
      <c r="D38" s="2" t="s">
        <v>544</v>
      </c>
      <c r="E38" s="2" t="s">
        <v>711</v>
      </c>
      <c r="F38" s="24">
        <v>52404</v>
      </c>
      <c r="G38" s="24">
        <v>100.96</v>
      </c>
      <c r="H38" s="24">
        <v>1.3</v>
      </c>
    </row>
    <row r="39" spans="2:8" x14ac:dyDescent="0.25">
      <c r="B39" s="2" t="s">
        <v>2067</v>
      </c>
      <c r="C39" s="4" t="s">
        <v>142</v>
      </c>
      <c r="D39" s="2" t="s">
        <v>366</v>
      </c>
      <c r="E39" s="2" t="s">
        <v>550</v>
      </c>
      <c r="F39" s="24">
        <v>21205</v>
      </c>
      <c r="G39" s="24">
        <v>100.17</v>
      </c>
      <c r="H39" s="24">
        <v>1.29</v>
      </c>
    </row>
    <row r="40" spans="2:8" x14ac:dyDescent="0.25">
      <c r="B40" s="2" t="s">
        <v>2795</v>
      </c>
      <c r="C40" s="4" t="s">
        <v>142</v>
      </c>
      <c r="D40" s="2" t="s">
        <v>372</v>
      </c>
      <c r="E40" s="2" t="s">
        <v>408</v>
      </c>
      <c r="F40" s="24">
        <v>2494</v>
      </c>
      <c r="G40" s="24">
        <v>99.82</v>
      </c>
      <c r="H40" s="24">
        <v>1.29</v>
      </c>
    </row>
    <row r="41" spans="2:8" x14ac:dyDescent="0.25">
      <c r="B41" s="2" t="s">
        <v>2776</v>
      </c>
      <c r="C41" s="4" t="s">
        <v>142</v>
      </c>
      <c r="D41" s="2" t="s">
        <v>366</v>
      </c>
      <c r="E41" s="2" t="s">
        <v>367</v>
      </c>
      <c r="F41" s="24">
        <v>74</v>
      </c>
      <c r="G41" s="24">
        <v>98.43</v>
      </c>
      <c r="H41" s="24">
        <v>1.27</v>
      </c>
    </row>
    <row r="42" spans="2:8" x14ac:dyDescent="0.25">
      <c r="B42" s="2" t="s">
        <v>2957</v>
      </c>
      <c r="C42" s="4" t="s">
        <v>142</v>
      </c>
      <c r="D42" s="2" t="s">
        <v>359</v>
      </c>
      <c r="E42" s="2" t="s">
        <v>761</v>
      </c>
      <c r="F42" s="24">
        <v>30270</v>
      </c>
      <c r="G42" s="24">
        <v>96.38</v>
      </c>
      <c r="H42" s="24">
        <v>1.24</v>
      </c>
    </row>
    <row r="43" spans="2:8" x14ac:dyDescent="0.25">
      <c r="B43" s="2" t="s">
        <v>2066</v>
      </c>
      <c r="C43" s="4" t="s">
        <v>142</v>
      </c>
      <c r="D43" s="2" t="s">
        <v>382</v>
      </c>
      <c r="E43" s="2" t="s">
        <v>551</v>
      </c>
      <c r="F43" s="24">
        <v>1697</v>
      </c>
      <c r="G43" s="24">
        <v>96.16</v>
      </c>
      <c r="H43" s="24">
        <v>1.24</v>
      </c>
    </row>
    <row r="44" spans="2:8" x14ac:dyDescent="0.25">
      <c r="B44" s="2" t="s">
        <v>2958</v>
      </c>
      <c r="C44" s="4" t="s">
        <v>142</v>
      </c>
      <c r="D44" s="2" t="s">
        <v>382</v>
      </c>
      <c r="E44" s="2" t="s">
        <v>762</v>
      </c>
      <c r="F44" s="24">
        <v>4501</v>
      </c>
      <c r="G44" s="24">
        <v>95.34</v>
      </c>
      <c r="H44" s="24">
        <v>1.23</v>
      </c>
    </row>
    <row r="45" spans="2:8" x14ac:dyDescent="0.25">
      <c r="B45" s="2" t="s">
        <v>2959</v>
      </c>
      <c r="C45" s="4" t="s">
        <v>142</v>
      </c>
      <c r="D45" s="2" t="s">
        <v>483</v>
      </c>
      <c r="E45" s="2" t="s">
        <v>763</v>
      </c>
      <c r="F45" s="24">
        <v>18317</v>
      </c>
      <c r="G45" s="24">
        <v>92.89</v>
      </c>
      <c r="H45" s="24">
        <v>1.2</v>
      </c>
    </row>
    <row r="46" spans="2:8" x14ac:dyDescent="0.25">
      <c r="B46" s="2" t="s">
        <v>2960</v>
      </c>
      <c r="C46" s="4" t="s">
        <v>142</v>
      </c>
      <c r="D46" s="2" t="s">
        <v>359</v>
      </c>
      <c r="E46" s="2" t="s">
        <v>764</v>
      </c>
      <c r="F46" s="24">
        <v>6097</v>
      </c>
      <c r="G46" s="24">
        <v>91.22</v>
      </c>
      <c r="H46" s="24">
        <v>1.17</v>
      </c>
    </row>
    <row r="47" spans="2:8" x14ac:dyDescent="0.25">
      <c r="B47" s="2" t="s">
        <v>2961</v>
      </c>
      <c r="C47" s="4" t="s">
        <v>142</v>
      </c>
      <c r="D47" s="2" t="s">
        <v>372</v>
      </c>
      <c r="E47" s="2" t="s">
        <v>765</v>
      </c>
      <c r="F47" s="24">
        <v>1829</v>
      </c>
      <c r="G47" s="24">
        <v>88.4</v>
      </c>
      <c r="H47" s="24">
        <v>1.1399999999999999</v>
      </c>
    </row>
    <row r="48" spans="2:8" x14ac:dyDescent="0.25">
      <c r="B48" s="2" t="s">
        <v>2962</v>
      </c>
      <c r="C48" s="4" t="s">
        <v>142</v>
      </c>
      <c r="D48" s="2" t="s">
        <v>492</v>
      </c>
      <c r="E48" s="2" t="s">
        <v>766</v>
      </c>
      <c r="F48" s="24">
        <v>52654</v>
      </c>
      <c r="G48" s="24">
        <v>86.46</v>
      </c>
      <c r="H48" s="24">
        <v>1.1100000000000001</v>
      </c>
    </row>
    <row r="49" spans="2:8" x14ac:dyDescent="0.25">
      <c r="B49" s="2" t="s">
        <v>2963</v>
      </c>
      <c r="C49" s="4" t="s">
        <v>142</v>
      </c>
      <c r="D49" s="2" t="s">
        <v>642</v>
      </c>
      <c r="E49" s="2" t="s">
        <v>767</v>
      </c>
      <c r="F49" s="24">
        <v>42359</v>
      </c>
      <c r="G49" s="24">
        <v>78.47</v>
      </c>
      <c r="H49" s="24">
        <v>1.01</v>
      </c>
    </row>
    <row r="50" spans="2:8" x14ac:dyDescent="0.25">
      <c r="B50" s="2" t="s">
        <v>2907</v>
      </c>
      <c r="C50" s="4" t="s">
        <v>142</v>
      </c>
      <c r="D50" s="2" t="s">
        <v>463</v>
      </c>
      <c r="E50" s="2" t="s">
        <v>691</v>
      </c>
      <c r="F50" s="24">
        <v>223</v>
      </c>
      <c r="G50" s="24">
        <v>77.569999999999993</v>
      </c>
      <c r="H50" s="24">
        <v>1</v>
      </c>
    </row>
    <row r="51" spans="2:8" x14ac:dyDescent="0.25">
      <c r="B51" s="2" t="s">
        <v>2964</v>
      </c>
      <c r="C51" s="4" t="s">
        <v>142</v>
      </c>
      <c r="D51" s="2" t="s">
        <v>372</v>
      </c>
      <c r="E51" s="2" t="s">
        <v>768</v>
      </c>
      <c r="F51" s="24">
        <v>7040</v>
      </c>
      <c r="G51" s="24">
        <v>74.430000000000007</v>
      </c>
      <c r="H51" s="24">
        <v>0.96</v>
      </c>
    </row>
    <row r="52" spans="2:8" x14ac:dyDescent="0.25">
      <c r="B52" s="2" t="s">
        <v>2922</v>
      </c>
      <c r="C52" s="4" t="s">
        <v>142</v>
      </c>
      <c r="D52" s="2" t="s">
        <v>366</v>
      </c>
      <c r="E52" s="2" t="s">
        <v>718</v>
      </c>
      <c r="F52" s="24">
        <v>2887</v>
      </c>
      <c r="G52" s="24">
        <v>70.150000000000006</v>
      </c>
      <c r="H52" s="24">
        <v>0.9</v>
      </c>
    </row>
    <row r="53" spans="2:8" x14ac:dyDescent="0.25">
      <c r="B53" s="2" t="s">
        <v>2884</v>
      </c>
      <c r="C53" s="4" t="s">
        <v>142</v>
      </c>
      <c r="D53" s="2" t="s">
        <v>376</v>
      </c>
      <c r="E53" s="2" t="s">
        <v>654</v>
      </c>
      <c r="F53" s="24">
        <v>9384</v>
      </c>
      <c r="G53" s="24">
        <v>69.61</v>
      </c>
      <c r="H53" s="24">
        <v>0.9</v>
      </c>
    </row>
    <row r="54" spans="2:8" x14ac:dyDescent="0.25">
      <c r="B54" s="2" t="s">
        <v>2918</v>
      </c>
      <c r="C54" s="4" t="s">
        <v>142</v>
      </c>
      <c r="D54" s="2" t="s">
        <v>382</v>
      </c>
      <c r="E54" s="2" t="s">
        <v>714</v>
      </c>
      <c r="F54" s="24">
        <v>10143</v>
      </c>
      <c r="G54" s="24">
        <v>66.03</v>
      </c>
      <c r="H54" s="24">
        <v>0.85</v>
      </c>
    </row>
    <row r="55" spans="2:8" x14ac:dyDescent="0.25">
      <c r="B55" s="2" t="s">
        <v>2965</v>
      </c>
      <c r="C55" s="4" t="s">
        <v>142</v>
      </c>
      <c r="D55" s="2" t="s">
        <v>372</v>
      </c>
      <c r="E55" s="2" t="s">
        <v>769</v>
      </c>
      <c r="F55" s="24">
        <v>4897</v>
      </c>
      <c r="G55" s="24">
        <v>65.599999999999994</v>
      </c>
      <c r="H55" s="24">
        <v>0.84</v>
      </c>
    </row>
    <row r="56" spans="2:8" x14ac:dyDescent="0.25">
      <c r="B56" s="2" t="s">
        <v>2966</v>
      </c>
      <c r="C56" s="4" t="s">
        <v>142</v>
      </c>
      <c r="D56" s="2" t="s">
        <v>372</v>
      </c>
      <c r="E56" s="2" t="s">
        <v>770</v>
      </c>
      <c r="F56" s="24">
        <v>14330</v>
      </c>
      <c r="G56" s="24">
        <v>64.489999999999995</v>
      </c>
      <c r="H56" s="24">
        <v>0.83</v>
      </c>
    </row>
    <row r="57" spans="2:8" x14ac:dyDescent="0.25">
      <c r="B57" s="2" t="s">
        <v>2967</v>
      </c>
      <c r="C57" s="4" t="s">
        <v>142</v>
      </c>
      <c r="D57" s="2" t="s">
        <v>372</v>
      </c>
      <c r="E57" s="2" t="s">
        <v>771</v>
      </c>
      <c r="F57" s="24">
        <v>3361</v>
      </c>
      <c r="G57" s="24">
        <v>64.040000000000006</v>
      </c>
      <c r="H57" s="24">
        <v>0.82</v>
      </c>
    </row>
    <row r="58" spans="2:8" x14ac:dyDescent="0.25">
      <c r="B58" s="2" t="s">
        <v>2920</v>
      </c>
      <c r="C58" s="4" t="s">
        <v>142</v>
      </c>
      <c r="D58" s="2" t="s">
        <v>366</v>
      </c>
      <c r="E58" s="2" t="s">
        <v>716</v>
      </c>
      <c r="F58" s="24">
        <v>5789</v>
      </c>
      <c r="G58" s="24">
        <v>63.66</v>
      </c>
      <c r="H58" s="24">
        <v>0.82</v>
      </c>
    </row>
    <row r="59" spans="2:8" x14ac:dyDescent="0.25">
      <c r="B59" s="2" t="s">
        <v>2927</v>
      </c>
      <c r="C59" s="4" t="s">
        <v>142</v>
      </c>
      <c r="D59" s="2" t="s">
        <v>366</v>
      </c>
      <c r="E59" s="2" t="s">
        <v>723</v>
      </c>
      <c r="F59" s="24">
        <v>12028</v>
      </c>
      <c r="G59" s="24">
        <v>61.35</v>
      </c>
      <c r="H59" s="24">
        <v>0.79</v>
      </c>
    </row>
    <row r="60" spans="2:8" x14ac:dyDescent="0.25">
      <c r="B60" s="2" t="s">
        <v>2968</v>
      </c>
      <c r="C60" s="4" t="s">
        <v>142</v>
      </c>
      <c r="D60" s="2" t="s">
        <v>376</v>
      </c>
      <c r="E60" s="2" t="s">
        <v>772</v>
      </c>
      <c r="F60" s="24">
        <v>5660</v>
      </c>
      <c r="G60" s="24">
        <v>60.68</v>
      </c>
      <c r="H60" s="24">
        <v>0.78</v>
      </c>
    </row>
    <row r="61" spans="2:8" x14ac:dyDescent="0.25">
      <c r="B61" s="2" t="s">
        <v>2787</v>
      </c>
      <c r="C61" s="4" t="s">
        <v>142</v>
      </c>
      <c r="D61" s="2" t="s">
        <v>376</v>
      </c>
      <c r="E61" s="2" t="s">
        <v>391</v>
      </c>
      <c r="F61" s="24">
        <v>2484</v>
      </c>
      <c r="G61" s="24">
        <v>60.37</v>
      </c>
      <c r="H61" s="24">
        <v>0.78</v>
      </c>
    </row>
    <row r="62" spans="2:8" x14ac:dyDescent="0.25">
      <c r="B62" s="2" t="s">
        <v>2969</v>
      </c>
      <c r="C62" s="4" t="s">
        <v>142</v>
      </c>
      <c r="D62" s="2" t="s">
        <v>642</v>
      </c>
      <c r="E62" s="2" t="s">
        <v>773</v>
      </c>
      <c r="F62" s="24">
        <v>15476</v>
      </c>
      <c r="G62" s="24">
        <v>59.74</v>
      </c>
      <c r="H62" s="24">
        <v>0.77</v>
      </c>
    </row>
    <row r="63" spans="2:8" x14ac:dyDescent="0.25">
      <c r="B63" s="2" t="s">
        <v>2878</v>
      </c>
      <c r="C63" s="4" t="s">
        <v>142</v>
      </c>
      <c r="D63" s="2" t="s">
        <v>376</v>
      </c>
      <c r="E63" s="2" t="s">
        <v>646</v>
      </c>
      <c r="F63" s="24">
        <v>1633</v>
      </c>
      <c r="G63" s="24">
        <v>55.84</v>
      </c>
      <c r="H63" s="24">
        <v>0.72</v>
      </c>
    </row>
    <row r="64" spans="2:8" x14ac:dyDescent="0.25">
      <c r="B64" s="2" t="s">
        <v>2887</v>
      </c>
      <c r="C64" s="4" t="s">
        <v>142</v>
      </c>
      <c r="D64" s="2" t="s">
        <v>483</v>
      </c>
      <c r="E64" s="2" t="s">
        <v>657</v>
      </c>
      <c r="F64" s="24">
        <v>4289</v>
      </c>
      <c r="G64" s="24">
        <v>51.8</v>
      </c>
      <c r="H64" s="24">
        <v>0.67</v>
      </c>
    </row>
    <row r="65" spans="2:8" x14ac:dyDescent="0.25">
      <c r="B65" s="2" t="s">
        <v>2970</v>
      </c>
      <c r="C65" s="4" t="s">
        <v>142</v>
      </c>
      <c r="D65" s="2" t="s">
        <v>372</v>
      </c>
      <c r="E65" s="2" t="s">
        <v>774</v>
      </c>
      <c r="F65" s="24">
        <v>194</v>
      </c>
      <c r="G65" s="24">
        <v>51.31</v>
      </c>
      <c r="H65" s="24">
        <v>0.66</v>
      </c>
    </row>
    <row r="66" spans="2:8" x14ac:dyDescent="0.25">
      <c r="B66" s="2" t="s">
        <v>2971</v>
      </c>
      <c r="C66" s="4" t="s">
        <v>142</v>
      </c>
      <c r="D66" s="2" t="s">
        <v>775</v>
      </c>
      <c r="E66" s="2" t="s">
        <v>776</v>
      </c>
      <c r="F66" s="24">
        <v>2471</v>
      </c>
      <c r="G66" s="24">
        <v>49.35</v>
      </c>
      <c r="H66" s="24">
        <v>0.64</v>
      </c>
    </row>
    <row r="67" spans="2:8" x14ac:dyDescent="0.25">
      <c r="B67" s="2" t="s">
        <v>2930</v>
      </c>
      <c r="C67" s="4" t="s">
        <v>142</v>
      </c>
      <c r="D67" s="2" t="s">
        <v>350</v>
      </c>
      <c r="E67" s="2" t="s">
        <v>726</v>
      </c>
      <c r="F67" s="24">
        <v>22812</v>
      </c>
      <c r="G67" s="24">
        <v>48.11</v>
      </c>
      <c r="H67" s="24">
        <v>0.62</v>
      </c>
    </row>
    <row r="68" spans="2:8" x14ac:dyDescent="0.25">
      <c r="B68" s="2" t="s">
        <v>2831</v>
      </c>
      <c r="C68" s="4" t="s">
        <v>142</v>
      </c>
      <c r="D68" s="2" t="s">
        <v>372</v>
      </c>
      <c r="E68" s="2" t="s">
        <v>481</v>
      </c>
      <c r="F68" s="24">
        <v>4276</v>
      </c>
      <c r="G68" s="24">
        <v>43.54</v>
      </c>
      <c r="H68" s="24">
        <v>0.56000000000000005</v>
      </c>
    </row>
    <row r="69" spans="2:8" x14ac:dyDescent="0.25">
      <c r="B69" s="2" t="s">
        <v>2933</v>
      </c>
      <c r="C69" s="4" t="s">
        <v>142</v>
      </c>
      <c r="D69" s="2" t="s">
        <v>364</v>
      </c>
      <c r="E69" s="2" t="s">
        <v>729</v>
      </c>
      <c r="F69" s="24">
        <v>5688</v>
      </c>
      <c r="G69" s="24">
        <v>42.59</v>
      </c>
      <c r="H69" s="24">
        <v>0.55000000000000004</v>
      </c>
    </row>
    <row r="70" spans="2:8" x14ac:dyDescent="0.25">
      <c r="B70" s="2" t="s">
        <v>777</v>
      </c>
      <c r="C70" s="4" t="s">
        <v>142</v>
      </c>
      <c r="D70" s="2" t="s">
        <v>372</v>
      </c>
      <c r="E70" s="2" t="s">
        <v>778</v>
      </c>
      <c r="F70" s="24">
        <v>28643</v>
      </c>
      <c r="G70" s="24">
        <v>41.15</v>
      </c>
      <c r="H70" s="24">
        <v>0.53</v>
      </c>
    </row>
    <row r="71" spans="2:8" x14ac:dyDescent="0.25">
      <c r="B71" s="2" t="s">
        <v>2937</v>
      </c>
      <c r="C71" s="4" t="s">
        <v>142</v>
      </c>
      <c r="D71" s="2" t="s">
        <v>733</v>
      </c>
      <c r="E71" s="2" t="s">
        <v>734</v>
      </c>
      <c r="F71" s="24">
        <v>3535</v>
      </c>
      <c r="G71" s="24">
        <v>40.450000000000003</v>
      </c>
      <c r="H71" s="24">
        <v>0.52</v>
      </c>
    </row>
    <row r="72" spans="2:8" x14ac:dyDescent="0.25">
      <c r="B72" s="2" t="s">
        <v>2889</v>
      </c>
      <c r="C72" s="4" t="s">
        <v>142</v>
      </c>
      <c r="D72" s="2" t="s">
        <v>382</v>
      </c>
      <c r="E72" s="2" t="s">
        <v>659</v>
      </c>
      <c r="F72" s="24">
        <v>1221</v>
      </c>
      <c r="G72" s="24">
        <v>38.58</v>
      </c>
      <c r="H72" s="24">
        <v>0.5</v>
      </c>
    </row>
    <row r="73" spans="2:8" x14ac:dyDescent="0.25">
      <c r="B73" s="2" t="s">
        <v>2830</v>
      </c>
      <c r="C73" s="4" t="s">
        <v>142</v>
      </c>
      <c r="D73" s="2" t="s">
        <v>382</v>
      </c>
      <c r="E73" s="2" t="s">
        <v>478</v>
      </c>
      <c r="F73" s="24">
        <v>3528</v>
      </c>
      <c r="G73" s="24">
        <v>37.159999999999997</v>
      </c>
      <c r="H73" s="24">
        <v>0.48</v>
      </c>
    </row>
    <row r="74" spans="2:8" x14ac:dyDescent="0.25">
      <c r="B74" s="2" t="s">
        <v>2972</v>
      </c>
      <c r="C74" s="4" t="s">
        <v>142</v>
      </c>
      <c r="D74" s="2" t="s">
        <v>382</v>
      </c>
      <c r="E74" s="2" t="s">
        <v>779</v>
      </c>
      <c r="F74" s="24">
        <v>13434</v>
      </c>
      <c r="G74" s="24">
        <v>35.79</v>
      </c>
      <c r="H74" s="24">
        <v>0.46</v>
      </c>
    </row>
    <row r="75" spans="2:8" x14ac:dyDescent="0.25">
      <c r="B75" s="2" t="s">
        <v>2973</v>
      </c>
      <c r="C75" s="4" t="s">
        <v>142</v>
      </c>
      <c r="D75" s="2" t="s">
        <v>382</v>
      </c>
      <c r="E75" s="2" t="s">
        <v>780</v>
      </c>
      <c r="F75" s="24">
        <v>4765</v>
      </c>
      <c r="G75" s="24">
        <v>35.78</v>
      </c>
      <c r="H75" s="24">
        <v>0.46</v>
      </c>
    </row>
    <row r="76" spans="2:8" x14ac:dyDescent="0.25">
      <c r="B76" s="2" t="s">
        <v>2797</v>
      </c>
      <c r="C76" s="4" t="s">
        <v>142</v>
      </c>
      <c r="D76" s="2" t="s">
        <v>372</v>
      </c>
      <c r="E76" s="2" t="s">
        <v>410</v>
      </c>
      <c r="F76" s="24">
        <v>422</v>
      </c>
      <c r="G76" s="24">
        <v>35.130000000000003</v>
      </c>
      <c r="H76" s="24">
        <v>0.45</v>
      </c>
    </row>
    <row r="77" spans="2:8" x14ac:dyDescent="0.25">
      <c r="B77" s="2" t="s">
        <v>2974</v>
      </c>
      <c r="C77" s="4" t="s">
        <v>142</v>
      </c>
      <c r="D77" s="2" t="s">
        <v>781</v>
      </c>
      <c r="E77" s="2" t="s">
        <v>782</v>
      </c>
      <c r="F77" s="24">
        <v>2123</v>
      </c>
      <c r="G77" s="24">
        <v>34.89</v>
      </c>
      <c r="H77" s="24">
        <v>0.45</v>
      </c>
    </row>
    <row r="78" spans="2:8" x14ac:dyDescent="0.25">
      <c r="B78" s="2" t="s">
        <v>737</v>
      </c>
      <c r="C78" s="4" t="s">
        <v>142</v>
      </c>
      <c r="D78" s="2" t="s">
        <v>469</v>
      </c>
      <c r="E78" s="2" t="s">
        <v>738</v>
      </c>
      <c r="F78" s="24">
        <v>3296</v>
      </c>
      <c r="G78" s="24">
        <v>34.869999999999997</v>
      </c>
      <c r="H78" s="24">
        <v>0.45</v>
      </c>
    </row>
    <row r="79" spans="2:8" x14ac:dyDescent="0.25">
      <c r="B79" s="2" t="s">
        <v>2975</v>
      </c>
      <c r="C79" s="4" t="s">
        <v>142</v>
      </c>
      <c r="D79" s="2" t="s">
        <v>382</v>
      </c>
      <c r="E79" s="2" t="s">
        <v>783</v>
      </c>
      <c r="F79" s="24">
        <v>6158</v>
      </c>
      <c r="G79" s="24">
        <v>34.75</v>
      </c>
      <c r="H79" s="24">
        <v>0.45</v>
      </c>
    </row>
    <row r="80" spans="2:8" x14ac:dyDescent="0.25">
      <c r="B80" s="2" t="s">
        <v>565</v>
      </c>
      <c r="C80" s="4" t="s">
        <v>142</v>
      </c>
      <c r="D80" s="2" t="s">
        <v>469</v>
      </c>
      <c r="E80" s="2" t="s">
        <v>566</v>
      </c>
      <c r="F80" s="24">
        <v>1264</v>
      </c>
      <c r="G80" s="24">
        <v>33.68</v>
      </c>
      <c r="H80" s="24">
        <v>0.43</v>
      </c>
    </row>
    <row r="81" spans="2:8" x14ac:dyDescent="0.25">
      <c r="B81" s="2" t="s">
        <v>2976</v>
      </c>
      <c r="C81" s="4" t="s">
        <v>142</v>
      </c>
      <c r="D81" s="2" t="s">
        <v>463</v>
      </c>
      <c r="E81" s="2" t="s">
        <v>784</v>
      </c>
      <c r="F81" s="24">
        <v>1566</v>
      </c>
      <c r="G81" s="24">
        <v>32.94</v>
      </c>
      <c r="H81" s="24">
        <v>0.42</v>
      </c>
    </row>
    <row r="82" spans="2:8" x14ac:dyDescent="0.25">
      <c r="B82" s="2" t="s">
        <v>2038</v>
      </c>
      <c r="C82" s="4" t="s">
        <v>142</v>
      </c>
      <c r="D82" s="2" t="s">
        <v>359</v>
      </c>
      <c r="E82" s="2" t="s">
        <v>589</v>
      </c>
      <c r="F82" s="24">
        <v>856</v>
      </c>
      <c r="G82" s="24">
        <v>32.93</v>
      </c>
      <c r="H82" s="24">
        <v>0.42</v>
      </c>
    </row>
    <row r="83" spans="2:8" x14ac:dyDescent="0.25">
      <c r="B83" s="2" t="s">
        <v>2940</v>
      </c>
      <c r="C83" s="4" t="s">
        <v>142</v>
      </c>
      <c r="D83" s="2" t="s">
        <v>469</v>
      </c>
      <c r="E83" s="2" t="s">
        <v>739</v>
      </c>
      <c r="F83" s="24">
        <v>5796</v>
      </c>
      <c r="G83" s="24">
        <v>31.75</v>
      </c>
      <c r="H83" s="24">
        <v>0.41</v>
      </c>
    </row>
    <row r="84" spans="2:8" x14ac:dyDescent="0.25">
      <c r="B84" s="2" t="s">
        <v>2820</v>
      </c>
      <c r="C84" s="4" t="s">
        <v>142</v>
      </c>
      <c r="D84" s="2" t="s">
        <v>372</v>
      </c>
      <c r="E84" s="2" t="s">
        <v>465</v>
      </c>
      <c r="F84" s="24">
        <v>4793</v>
      </c>
      <c r="G84" s="24">
        <v>31.66</v>
      </c>
      <c r="H84" s="24">
        <v>0.41</v>
      </c>
    </row>
    <row r="85" spans="2:8" x14ac:dyDescent="0.25">
      <c r="B85" s="2" t="s">
        <v>2941</v>
      </c>
      <c r="C85" s="4" t="s">
        <v>142</v>
      </c>
      <c r="D85" s="2" t="s">
        <v>366</v>
      </c>
      <c r="E85" s="2" t="s">
        <v>740</v>
      </c>
      <c r="F85" s="24">
        <v>5148</v>
      </c>
      <c r="G85" s="24">
        <v>30.97</v>
      </c>
      <c r="H85" s="24">
        <v>0.4</v>
      </c>
    </row>
    <row r="86" spans="2:8" x14ac:dyDescent="0.25">
      <c r="B86" s="2" t="s">
        <v>2977</v>
      </c>
      <c r="C86" s="4" t="s">
        <v>142</v>
      </c>
      <c r="D86" s="2" t="s">
        <v>483</v>
      </c>
      <c r="E86" s="2" t="s">
        <v>785</v>
      </c>
      <c r="F86" s="24">
        <v>7166</v>
      </c>
      <c r="G86" s="24">
        <v>30.41</v>
      </c>
      <c r="H86" s="24">
        <v>0.39</v>
      </c>
    </row>
    <row r="87" spans="2:8" x14ac:dyDescent="0.25">
      <c r="B87" s="2" t="s">
        <v>2978</v>
      </c>
      <c r="C87" s="4" t="s">
        <v>142</v>
      </c>
      <c r="D87" s="2" t="s">
        <v>376</v>
      </c>
      <c r="E87" s="2" t="s">
        <v>786</v>
      </c>
      <c r="F87" s="24">
        <v>3942</v>
      </c>
      <c r="G87" s="24">
        <v>28.09</v>
      </c>
      <c r="H87" s="24">
        <v>0.36</v>
      </c>
    </row>
    <row r="88" spans="2:8" x14ac:dyDescent="0.25">
      <c r="B88" s="2" t="s">
        <v>2796</v>
      </c>
      <c r="C88" s="4" t="s">
        <v>142</v>
      </c>
      <c r="D88" s="2" t="s">
        <v>366</v>
      </c>
      <c r="E88" s="2" t="s">
        <v>409</v>
      </c>
      <c r="F88" s="24">
        <v>5714</v>
      </c>
      <c r="G88" s="24">
        <v>28.05</v>
      </c>
      <c r="H88" s="24">
        <v>0.36</v>
      </c>
    </row>
    <row r="89" spans="2:8" x14ac:dyDescent="0.25">
      <c r="B89" s="2" t="s">
        <v>2979</v>
      </c>
      <c r="C89" s="4" t="s">
        <v>142</v>
      </c>
      <c r="D89" s="2" t="s">
        <v>372</v>
      </c>
      <c r="E89" s="2" t="s">
        <v>787</v>
      </c>
      <c r="F89" s="24">
        <v>6389</v>
      </c>
      <c r="G89" s="24">
        <v>27.04</v>
      </c>
      <c r="H89" s="24">
        <v>0.35</v>
      </c>
    </row>
    <row r="90" spans="2:8" x14ac:dyDescent="0.25">
      <c r="B90" s="7" t="s">
        <v>145</v>
      </c>
      <c r="C90" s="8"/>
      <c r="D90" s="7"/>
      <c r="E90" s="7"/>
      <c r="F90" s="31"/>
      <c r="G90" s="31">
        <f>SUM(G12:G89)</f>
        <v>7762.0199999999995</v>
      </c>
      <c r="H90" s="31">
        <f>SUM(H12:H89)</f>
        <v>99.96</v>
      </c>
    </row>
    <row r="91" spans="2:8" x14ac:dyDescent="0.25">
      <c r="B91" s="7" t="s">
        <v>146</v>
      </c>
      <c r="C91" s="8"/>
      <c r="D91" s="7"/>
      <c r="E91" s="7"/>
      <c r="F91" s="31"/>
      <c r="G91" s="31">
        <v>44.22</v>
      </c>
      <c r="H91" s="31">
        <v>0.56999999999999995</v>
      </c>
    </row>
    <row r="92" spans="2:8" x14ac:dyDescent="0.25">
      <c r="B92" s="7" t="s">
        <v>147</v>
      </c>
      <c r="C92" s="8"/>
      <c r="D92" s="7"/>
      <c r="E92" s="7"/>
      <c r="F92" s="31"/>
      <c r="G92" s="31">
        <v>7806.2400000000007</v>
      </c>
      <c r="H92" s="31">
        <v>100.53</v>
      </c>
    </row>
    <row r="93" spans="2:8" x14ac:dyDescent="0.25">
      <c r="B93" s="7" t="s">
        <v>154</v>
      </c>
      <c r="C93" s="8"/>
      <c r="D93" s="7"/>
      <c r="E93" s="7"/>
      <c r="F93" s="31"/>
      <c r="G93" s="31">
        <v>-41.551429480000223</v>
      </c>
      <c r="H93" s="31">
        <v>-0.53000000000000114</v>
      </c>
    </row>
    <row r="94" spans="2:8" x14ac:dyDescent="0.25">
      <c r="B94" s="7" t="s">
        <v>155</v>
      </c>
      <c r="C94" s="8"/>
      <c r="D94" s="7"/>
      <c r="E94" s="7"/>
      <c r="F94" s="31"/>
      <c r="G94" s="31">
        <v>7764.6885705200002</v>
      </c>
      <c r="H94" s="31">
        <v>100</v>
      </c>
    </row>
    <row r="95" spans="2:8" x14ac:dyDescent="0.25">
      <c r="B95" s="2" t="s">
        <v>156</v>
      </c>
    </row>
    <row r="96" spans="2:8" x14ac:dyDescent="0.25">
      <c r="B96" s="7" t="s">
        <v>157</v>
      </c>
    </row>
    <row r="97" spans="2:3" x14ac:dyDescent="0.25">
      <c r="B97" s="7" t="s">
        <v>158</v>
      </c>
      <c r="C97" s="4" t="s">
        <v>159</v>
      </c>
    </row>
    <row r="98" spans="2:3" x14ac:dyDescent="0.25">
      <c r="B98" s="7" t="s">
        <v>162</v>
      </c>
      <c r="C98" s="4" t="s">
        <v>161</v>
      </c>
    </row>
    <row r="99" spans="2:3" x14ac:dyDescent="0.25">
      <c r="B99" s="7" t="s">
        <v>163</v>
      </c>
      <c r="C99" s="4" t="s">
        <v>161</v>
      </c>
    </row>
    <row r="100" spans="2:3" x14ac:dyDescent="0.25">
      <c r="B100" s="7" t="s">
        <v>164</v>
      </c>
      <c r="C100" s="4" t="s">
        <v>165</v>
      </c>
    </row>
    <row r="101" spans="2:3" x14ac:dyDescent="0.25">
      <c r="B101" s="7" t="s">
        <v>788</v>
      </c>
      <c r="C101" s="8"/>
    </row>
    <row r="102" spans="2:3" x14ac:dyDescent="0.25">
      <c r="B102" s="7" t="s">
        <v>789</v>
      </c>
      <c r="C102" s="8"/>
    </row>
    <row r="103" spans="2:3" x14ac:dyDescent="0.25">
      <c r="B103" s="7" t="s">
        <v>790</v>
      </c>
      <c r="C103" s="8"/>
    </row>
    <row r="104" spans="2:3" x14ac:dyDescent="0.25">
      <c r="B104" s="7" t="s">
        <v>791</v>
      </c>
      <c r="C104" s="8"/>
    </row>
    <row r="105" spans="2:3" x14ac:dyDescent="0.25">
      <c r="B105" s="7" t="s">
        <v>754</v>
      </c>
      <c r="C105" s="8"/>
    </row>
    <row r="106" spans="2:3" x14ac:dyDescent="0.25">
      <c r="B106" s="2" t="s">
        <v>170</v>
      </c>
    </row>
    <row r="107" spans="2:3" x14ac:dyDescent="0.25">
      <c r="B107" s="2" t="s">
        <v>328</v>
      </c>
    </row>
    <row r="110" spans="2:3" x14ac:dyDescent="0.25">
      <c r="B110" s="17" t="s">
        <v>3741</v>
      </c>
      <c r="C110" s="18"/>
    </row>
    <row r="111" spans="2:3" ht="30" x14ac:dyDescent="0.25">
      <c r="B111" s="17" t="s">
        <v>329</v>
      </c>
      <c r="C111" s="19" t="s">
        <v>330</v>
      </c>
    </row>
    <row r="112" spans="2:3" x14ac:dyDescent="0.25">
      <c r="B112" s="139" t="s">
        <v>331</v>
      </c>
      <c r="C112" s="149" t="s">
        <v>2621</v>
      </c>
    </row>
    <row r="113" spans="2:7" x14ac:dyDescent="0.25">
      <c r="B113" s="139" t="s">
        <v>332</v>
      </c>
      <c r="C113" s="149" t="s">
        <v>2621</v>
      </c>
    </row>
    <row r="114" spans="2:7" x14ac:dyDescent="0.25">
      <c r="B114" s="139" t="s">
        <v>333</v>
      </c>
      <c r="C114" s="149" t="s">
        <v>2621</v>
      </c>
    </row>
    <row r="115" spans="2:7" x14ac:dyDescent="0.25">
      <c r="B115" s="139" t="s">
        <v>334</v>
      </c>
      <c r="C115" s="149" t="s">
        <v>2621</v>
      </c>
    </row>
    <row r="116" spans="2:7" x14ac:dyDescent="0.25">
      <c r="B116" s="139" t="s">
        <v>335</v>
      </c>
      <c r="C116" s="149" t="s">
        <v>2621</v>
      </c>
    </row>
    <row r="117" spans="2:7" x14ac:dyDescent="0.25">
      <c r="B117" s="139" t="s">
        <v>336</v>
      </c>
      <c r="C117" s="149" t="s">
        <v>2621</v>
      </c>
    </row>
    <row r="118" spans="2:7" x14ac:dyDescent="0.25">
      <c r="B118" s="17" t="s">
        <v>337</v>
      </c>
      <c r="C118" s="149" t="s">
        <v>2621</v>
      </c>
    </row>
    <row r="120" spans="2:7" x14ac:dyDescent="0.25">
      <c r="B120" s="139" t="s">
        <v>179</v>
      </c>
      <c r="C120" s="9"/>
      <c r="D120" s="139"/>
    </row>
    <row r="121" spans="2:7" ht="30" x14ac:dyDescent="0.25">
      <c r="B121" s="11" t="s">
        <v>180</v>
      </c>
      <c r="C121" s="10" t="s">
        <v>181</v>
      </c>
      <c r="D121" s="11" t="s">
        <v>182</v>
      </c>
    </row>
    <row r="122" spans="2:7" x14ac:dyDescent="0.25">
      <c r="B122" s="139" t="s">
        <v>161</v>
      </c>
      <c r="C122" s="9" t="s">
        <v>161</v>
      </c>
      <c r="D122" s="139" t="s">
        <v>161</v>
      </c>
    </row>
    <row r="124" spans="2:7" x14ac:dyDescent="0.25">
      <c r="B124" s="17" t="s">
        <v>183</v>
      </c>
      <c r="C124" s="40">
        <v>45412</v>
      </c>
      <c r="D124" s="139"/>
      <c r="E124" s="33"/>
      <c r="F124" s="39"/>
    </row>
    <row r="125" spans="2:7" x14ac:dyDescent="0.25">
      <c r="B125" s="17" t="s">
        <v>184</v>
      </c>
      <c r="C125" s="18" t="s">
        <v>185</v>
      </c>
      <c r="D125" s="17" t="s">
        <v>186</v>
      </c>
      <c r="E125" s="34" t="s">
        <v>187</v>
      </c>
      <c r="F125" s="32" t="s">
        <v>188</v>
      </c>
      <c r="G125" s="31"/>
    </row>
    <row r="126" spans="2:7" x14ac:dyDescent="0.25">
      <c r="B126" s="37" t="s">
        <v>161</v>
      </c>
      <c r="C126" s="38" t="s">
        <v>161</v>
      </c>
      <c r="D126" s="37" t="s">
        <v>161</v>
      </c>
      <c r="E126" s="36" t="s">
        <v>161</v>
      </c>
      <c r="F126" s="35" t="s">
        <v>161</v>
      </c>
    </row>
    <row r="129" spans="2:4" x14ac:dyDescent="0.25">
      <c r="B129" s="7" t="s">
        <v>189</v>
      </c>
    </row>
    <row r="130" spans="2:4" x14ac:dyDescent="0.25">
      <c r="B130" s="7"/>
    </row>
    <row r="131" spans="2:4" x14ac:dyDescent="0.25">
      <c r="B131" s="7" t="s">
        <v>190</v>
      </c>
    </row>
    <row r="132" spans="2:4" x14ac:dyDescent="0.25">
      <c r="B132" s="17" t="s">
        <v>191</v>
      </c>
      <c r="C132" s="18" t="s">
        <v>192</v>
      </c>
      <c r="D132" s="7"/>
    </row>
    <row r="133" spans="2:4" x14ac:dyDescent="0.25">
      <c r="B133" s="139" t="s">
        <v>161</v>
      </c>
      <c r="C133" s="9" t="s">
        <v>161</v>
      </c>
    </row>
    <row r="135" spans="2:4" x14ac:dyDescent="0.25">
      <c r="B135" s="17" t="s">
        <v>193</v>
      </c>
      <c r="C135" s="18" t="s">
        <v>192</v>
      </c>
    </row>
    <row r="136" spans="2:4" x14ac:dyDescent="0.25">
      <c r="B136" s="139" t="s">
        <v>161</v>
      </c>
      <c r="C136" s="9" t="s">
        <v>161</v>
      </c>
    </row>
    <row r="138" spans="2:4" x14ac:dyDescent="0.25">
      <c r="B138" s="17" t="s">
        <v>161</v>
      </c>
      <c r="C138" s="18" t="s">
        <v>161</v>
      </c>
    </row>
    <row r="139" spans="2:4" x14ac:dyDescent="0.25">
      <c r="B139" s="139" t="s">
        <v>161</v>
      </c>
      <c r="C139" s="9" t="s">
        <v>161</v>
      </c>
    </row>
    <row r="141" spans="2:4" x14ac:dyDescent="0.25">
      <c r="B141" s="34" t="s">
        <v>194</v>
      </c>
      <c r="C141" s="18" t="s">
        <v>195</v>
      </c>
    </row>
    <row r="142" spans="2:4" x14ac:dyDescent="0.25">
      <c r="B142" s="33" t="s">
        <v>161</v>
      </c>
      <c r="C142" s="9" t="s">
        <v>161</v>
      </c>
    </row>
    <row r="144" spans="2:4" x14ac:dyDescent="0.25">
      <c r="B144" s="17" t="s">
        <v>196</v>
      </c>
      <c r="C144" s="18" t="s">
        <v>161</v>
      </c>
    </row>
    <row r="146" spans="2:7" x14ac:dyDescent="0.25">
      <c r="B146" s="17" t="s">
        <v>197</v>
      </c>
      <c r="C146" s="40">
        <v>45412</v>
      </c>
      <c r="D146" s="139"/>
      <c r="E146" s="33"/>
      <c r="F146" s="39"/>
    </row>
    <row r="147" spans="2:7" x14ac:dyDescent="0.25">
      <c r="B147" s="17" t="s">
        <v>184</v>
      </c>
      <c r="C147" s="18" t="s">
        <v>185</v>
      </c>
      <c r="D147" s="17" t="s">
        <v>186</v>
      </c>
      <c r="E147" s="34" t="s">
        <v>187</v>
      </c>
      <c r="F147" s="32" t="s">
        <v>188</v>
      </c>
      <c r="G147" s="31"/>
    </row>
    <row r="148" spans="2:7" x14ac:dyDescent="0.25">
      <c r="B148" s="37" t="s">
        <v>161</v>
      </c>
      <c r="C148" s="38" t="s">
        <v>161</v>
      </c>
      <c r="D148" s="37" t="s">
        <v>161</v>
      </c>
      <c r="E148" s="36" t="s">
        <v>161</v>
      </c>
      <c r="F148" s="35" t="s">
        <v>161</v>
      </c>
    </row>
    <row r="149" spans="2:7" x14ac:dyDescent="0.25">
      <c r="B149" s="7" t="s">
        <v>189</v>
      </c>
    </row>
    <row r="150" spans="2:7" x14ac:dyDescent="0.25">
      <c r="B150" s="7"/>
    </row>
    <row r="151" spans="2:7" x14ac:dyDescent="0.25">
      <c r="B151" s="7" t="s">
        <v>190</v>
      </c>
    </row>
    <row r="152" spans="2:7" x14ac:dyDescent="0.25">
      <c r="B152" s="17" t="s">
        <v>191</v>
      </c>
      <c r="C152" s="18" t="s">
        <v>192</v>
      </c>
      <c r="D152" s="7"/>
    </row>
    <row r="153" spans="2:7" x14ac:dyDescent="0.25">
      <c r="B153" s="139" t="s">
        <v>161</v>
      </c>
      <c r="C153" s="9" t="s">
        <v>161</v>
      </c>
    </row>
    <row r="155" spans="2:7" x14ac:dyDescent="0.25">
      <c r="B155" s="17" t="s">
        <v>193</v>
      </c>
      <c r="C155" s="18" t="s">
        <v>192</v>
      </c>
    </row>
    <row r="156" spans="2:7" x14ac:dyDescent="0.25">
      <c r="B156" s="139" t="s">
        <v>161</v>
      </c>
      <c r="C156" s="9" t="s">
        <v>161</v>
      </c>
    </row>
    <row r="158" spans="2:7" x14ac:dyDescent="0.25">
      <c r="B158" s="17" t="s">
        <v>161</v>
      </c>
      <c r="C158" s="18" t="s">
        <v>161</v>
      </c>
    </row>
    <row r="159" spans="2:7" x14ac:dyDescent="0.25">
      <c r="B159" s="139" t="s">
        <v>161</v>
      </c>
      <c r="C159" s="9" t="s">
        <v>161</v>
      </c>
    </row>
    <row r="161" spans="2:80" x14ac:dyDescent="0.25">
      <c r="B161" s="34" t="s">
        <v>194</v>
      </c>
      <c r="C161" s="18" t="s">
        <v>195</v>
      </c>
    </row>
    <row r="162" spans="2:80" x14ac:dyDescent="0.25">
      <c r="B162" s="33" t="s">
        <v>161</v>
      </c>
      <c r="C162" s="9" t="s">
        <v>161</v>
      </c>
    </row>
    <row r="164" spans="2:80" x14ac:dyDescent="0.25">
      <c r="B164" s="17" t="s">
        <v>196</v>
      </c>
      <c r="C164" s="18" t="s">
        <v>161</v>
      </c>
    </row>
    <row r="167" spans="2:80" x14ac:dyDescent="0.25">
      <c r="B167" s="7" t="s">
        <v>198</v>
      </c>
    </row>
    <row r="169" spans="2:80" x14ac:dyDescent="0.25">
      <c r="B169" s="17" t="s">
        <v>184</v>
      </c>
      <c r="C169" s="18" t="s">
        <v>199</v>
      </c>
      <c r="D169" s="17" t="s">
        <v>200</v>
      </c>
      <c r="E169" s="17" t="s">
        <v>201</v>
      </c>
      <c r="F169" s="31"/>
    </row>
    <row r="170" spans="2:80" x14ac:dyDescent="0.25">
      <c r="B170" s="139" t="s">
        <v>161</v>
      </c>
      <c r="C170" s="9" t="s">
        <v>161</v>
      </c>
      <c r="D170" s="139" t="s">
        <v>161</v>
      </c>
      <c r="E170" s="139" t="s">
        <v>161</v>
      </c>
    </row>
    <row r="173" spans="2:80" x14ac:dyDescent="0.25">
      <c r="B173" s="7" t="s">
        <v>202</v>
      </c>
      <c r="C173" s="8" t="s">
        <v>161</v>
      </c>
      <c r="D173" s="7"/>
      <c r="E173" s="7"/>
      <c r="F173" s="31"/>
      <c r="G173" s="31"/>
      <c r="H173" s="31"/>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5" spans="2:80" x14ac:dyDescent="0.25">
      <c r="B175" s="7" t="s">
        <v>203</v>
      </c>
    </row>
    <row r="177" spans="2:7" x14ac:dyDescent="0.25">
      <c r="B177" s="17" t="s">
        <v>204</v>
      </c>
      <c r="C177" s="18" t="s">
        <v>192</v>
      </c>
      <c r="D177" s="7"/>
    </row>
    <row r="178" spans="2:7" x14ac:dyDescent="0.25">
      <c r="B178" s="139" t="s">
        <v>161</v>
      </c>
      <c r="C178" s="9" t="s">
        <v>161</v>
      </c>
    </row>
    <row r="181" spans="2:7" x14ac:dyDescent="0.25">
      <c r="B181" s="17" t="s">
        <v>205</v>
      </c>
      <c r="C181" s="18" t="s">
        <v>206</v>
      </c>
      <c r="D181" s="7"/>
    </row>
    <row r="182" spans="2:7" x14ac:dyDescent="0.25">
      <c r="B182" s="139" t="s">
        <v>161</v>
      </c>
      <c r="C182" s="9" t="s">
        <v>161</v>
      </c>
    </row>
    <row r="185" spans="2:7" x14ac:dyDescent="0.25">
      <c r="B185" s="7" t="s">
        <v>207</v>
      </c>
    </row>
    <row r="188" spans="2:7" x14ac:dyDescent="0.25">
      <c r="B188" s="7" t="s">
        <v>208</v>
      </c>
    </row>
    <row r="190" spans="2:7" x14ac:dyDescent="0.25">
      <c r="B190" s="17" t="s">
        <v>184</v>
      </c>
      <c r="C190" s="18" t="s">
        <v>209</v>
      </c>
      <c r="D190" s="17" t="s">
        <v>199</v>
      </c>
      <c r="E190" s="17" t="s">
        <v>200</v>
      </c>
      <c r="F190" s="32" t="s">
        <v>201</v>
      </c>
      <c r="G190" s="31"/>
    </row>
    <row r="191" spans="2:7" x14ac:dyDescent="0.25">
      <c r="B191" s="139" t="s">
        <v>161</v>
      </c>
      <c r="C191" s="9" t="s">
        <v>161</v>
      </c>
      <c r="D191" s="139" t="s">
        <v>161</v>
      </c>
      <c r="E191" s="139" t="s">
        <v>161</v>
      </c>
      <c r="F191" s="30" t="s">
        <v>161</v>
      </c>
    </row>
    <row r="194" spans="2:80" x14ac:dyDescent="0.25">
      <c r="B194" s="7" t="s">
        <v>202</v>
      </c>
      <c r="C194" s="8" t="s">
        <v>161</v>
      </c>
      <c r="D194" s="7"/>
      <c r="E194" s="7"/>
      <c r="F194" s="31"/>
      <c r="G194" s="31"/>
      <c r="H194" s="31"/>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row>
    <row r="196" spans="2:80" x14ac:dyDescent="0.25">
      <c r="B196" s="7" t="s">
        <v>203</v>
      </c>
    </row>
    <row r="198" spans="2:80" x14ac:dyDescent="0.25">
      <c r="B198" s="17" t="s">
        <v>204</v>
      </c>
      <c r="C198" s="18" t="s">
        <v>192</v>
      </c>
      <c r="D198" s="7"/>
    </row>
    <row r="199" spans="2:80" x14ac:dyDescent="0.25">
      <c r="B199" s="139" t="s">
        <v>161</v>
      </c>
      <c r="C199" s="9" t="s">
        <v>161</v>
      </c>
    </row>
    <row r="202" spans="2:80" x14ac:dyDescent="0.25">
      <c r="B202" s="17" t="s">
        <v>205</v>
      </c>
      <c r="C202" s="18" t="s">
        <v>206</v>
      </c>
      <c r="D202" s="7"/>
    </row>
    <row r="203" spans="2:80" x14ac:dyDescent="0.25">
      <c r="B203" s="139" t="s">
        <v>161</v>
      </c>
      <c r="C203" s="9" t="s">
        <v>161</v>
      </c>
    </row>
    <row r="206" spans="2:80" x14ac:dyDescent="0.25">
      <c r="B206" s="7" t="s">
        <v>207</v>
      </c>
    </row>
    <row r="209" spans="2:7" x14ac:dyDescent="0.25">
      <c r="B209" s="7" t="s">
        <v>210</v>
      </c>
    </row>
    <row r="210" spans="2:7" x14ac:dyDescent="0.25">
      <c r="B210" s="17" t="s">
        <v>184</v>
      </c>
      <c r="C210" s="18" t="s">
        <v>211</v>
      </c>
      <c r="D210" s="17" t="s">
        <v>212</v>
      </c>
      <c r="E210" s="17" t="s">
        <v>213</v>
      </c>
      <c r="F210" s="32" t="s">
        <v>214</v>
      </c>
      <c r="G210" s="31"/>
    </row>
    <row r="211" spans="2:7" x14ac:dyDescent="0.25">
      <c r="B211" s="139" t="s">
        <v>161</v>
      </c>
      <c r="C211" s="9" t="s">
        <v>161</v>
      </c>
      <c r="D211" s="139" t="s">
        <v>161</v>
      </c>
      <c r="E211" s="139" t="s">
        <v>161</v>
      </c>
      <c r="F211" s="30" t="s">
        <v>161</v>
      </c>
    </row>
    <row r="212" spans="2:7" x14ac:dyDescent="0.25">
      <c r="B212" s="2" t="s">
        <v>215</v>
      </c>
    </row>
  </sheetData>
  <mergeCells count="3">
    <mergeCell ref="B1:E1"/>
    <mergeCell ref="C3:C7"/>
    <mergeCell ref="D3:D7"/>
  </mergeCells>
  <hyperlinks>
    <hyperlink ref="A1" location="Index!A1" display="Index" xr:uid="{B474F0A4-84B6-4CE6-B679-C0562D584984}"/>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4BFA-63DF-47C0-B155-425EC7C96B71}">
  <sheetPr codeName="Sheet50"/>
  <dimension ref="A1:CB146"/>
  <sheetViews>
    <sheetView workbookViewId="0">
      <selection activeCell="C46" sqref="C46:C52"/>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101</v>
      </c>
      <c r="C1" s="212"/>
      <c r="D1" s="212"/>
      <c r="E1" s="212"/>
    </row>
    <row r="3" spans="1:9" ht="18" customHeight="1" x14ac:dyDescent="0.25">
      <c r="B3" s="1" t="s">
        <v>101</v>
      </c>
      <c r="C3" s="213"/>
      <c r="D3" s="214"/>
    </row>
    <row r="4" spans="1:9" ht="18" customHeight="1" x14ac:dyDescent="0.25">
      <c r="B4" s="142" t="s">
        <v>2738</v>
      </c>
      <c r="C4" s="213"/>
      <c r="D4" s="214"/>
    </row>
    <row r="5" spans="1:9" ht="18" customHeight="1" x14ac:dyDescent="0.25">
      <c r="B5" s="142" t="s">
        <v>130</v>
      </c>
      <c r="C5" s="213"/>
      <c r="D5" s="214"/>
    </row>
    <row r="6" spans="1:9" ht="18" customHeight="1" x14ac:dyDescent="0.25">
      <c r="B6" s="139" t="s">
        <v>2733</v>
      </c>
      <c r="C6" s="213"/>
      <c r="D6" s="214"/>
    </row>
    <row r="7" spans="1:9" ht="18" customHeight="1" x14ac:dyDescent="0.25">
      <c r="B7" s="139" t="s">
        <v>2735</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2980</v>
      </c>
      <c r="C15" s="4" t="s">
        <v>142</v>
      </c>
      <c r="D15" s="2" t="s">
        <v>433</v>
      </c>
      <c r="E15" s="2" t="s">
        <v>792</v>
      </c>
      <c r="F15" s="24">
        <v>89756</v>
      </c>
      <c r="G15" s="24">
        <v>800.49</v>
      </c>
      <c r="H15" s="24">
        <v>26.9</v>
      </c>
    </row>
    <row r="16" spans="1:9" x14ac:dyDescent="0.25">
      <c r="B16" s="2" t="s">
        <v>2981</v>
      </c>
      <c r="C16" s="4" t="s">
        <v>142</v>
      </c>
      <c r="D16" s="2" t="s">
        <v>433</v>
      </c>
      <c r="E16" s="2" t="s">
        <v>793</v>
      </c>
      <c r="F16" s="24">
        <v>37446</v>
      </c>
      <c r="G16" s="24">
        <v>463.81</v>
      </c>
      <c r="H16" s="24">
        <v>15.59</v>
      </c>
    </row>
    <row r="17" spans="2:8" x14ac:dyDescent="0.25">
      <c r="B17" s="2" t="s">
        <v>2897</v>
      </c>
      <c r="C17" s="4" t="s">
        <v>142</v>
      </c>
      <c r="D17" s="2" t="s">
        <v>433</v>
      </c>
      <c r="E17" s="2" t="s">
        <v>679</v>
      </c>
      <c r="F17" s="24">
        <v>15898</v>
      </c>
      <c r="G17" s="24">
        <v>420.92</v>
      </c>
      <c r="H17" s="24">
        <v>14.15</v>
      </c>
    </row>
    <row r="18" spans="2:8" x14ac:dyDescent="0.25">
      <c r="B18" s="2" t="s">
        <v>2982</v>
      </c>
      <c r="C18" s="4" t="s">
        <v>142</v>
      </c>
      <c r="D18" s="2" t="s">
        <v>433</v>
      </c>
      <c r="E18" s="2" t="s">
        <v>794</v>
      </c>
      <c r="F18" s="24">
        <v>12959</v>
      </c>
      <c r="G18" s="24">
        <v>408.42</v>
      </c>
      <c r="H18" s="24">
        <v>13.73</v>
      </c>
    </row>
    <row r="19" spans="2:8" x14ac:dyDescent="0.25">
      <c r="B19" s="2" t="s">
        <v>2983</v>
      </c>
      <c r="C19" s="4" t="s">
        <v>142</v>
      </c>
      <c r="D19" s="2" t="s">
        <v>433</v>
      </c>
      <c r="E19" s="2" t="s">
        <v>795</v>
      </c>
      <c r="F19" s="24">
        <v>19567</v>
      </c>
      <c r="G19" s="24">
        <v>270.07</v>
      </c>
      <c r="H19" s="24">
        <v>9.08</v>
      </c>
    </row>
    <row r="20" spans="2:8" x14ac:dyDescent="0.25">
      <c r="B20" s="2" t="s">
        <v>2925</v>
      </c>
      <c r="C20" s="4" t="s">
        <v>142</v>
      </c>
      <c r="D20" s="2" t="s">
        <v>433</v>
      </c>
      <c r="E20" s="2" t="s">
        <v>721</v>
      </c>
      <c r="F20" s="24">
        <v>16227</v>
      </c>
      <c r="G20" s="24">
        <v>240.7</v>
      </c>
      <c r="H20" s="24">
        <v>8.09</v>
      </c>
    </row>
    <row r="21" spans="2:8" x14ac:dyDescent="0.25">
      <c r="B21" s="2" t="s">
        <v>2923</v>
      </c>
      <c r="C21" s="4" t="s">
        <v>142</v>
      </c>
      <c r="D21" s="2" t="s">
        <v>433</v>
      </c>
      <c r="E21" s="2" t="s">
        <v>719</v>
      </c>
      <c r="F21" s="24">
        <v>17404</v>
      </c>
      <c r="G21" s="24">
        <v>179.77</v>
      </c>
      <c r="H21" s="24">
        <v>6.04</v>
      </c>
    </row>
    <row r="22" spans="2:8" x14ac:dyDescent="0.25">
      <c r="B22" s="2" t="s">
        <v>2984</v>
      </c>
      <c r="C22" s="4" t="s">
        <v>142</v>
      </c>
      <c r="D22" s="2" t="s">
        <v>433</v>
      </c>
      <c r="E22" s="2" t="s">
        <v>796</v>
      </c>
      <c r="F22" s="24">
        <v>5027</v>
      </c>
      <c r="G22" s="24">
        <v>89.32</v>
      </c>
      <c r="H22" s="24">
        <v>3</v>
      </c>
    </row>
    <row r="23" spans="2:8" x14ac:dyDescent="0.25">
      <c r="B23" s="2" t="s">
        <v>2985</v>
      </c>
      <c r="C23" s="4" t="s">
        <v>142</v>
      </c>
      <c r="D23" s="2" t="s">
        <v>433</v>
      </c>
      <c r="E23" s="2" t="s">
        <v>797</v>
      </c>
      <c r="F23" s="24">
        <v>10375</v>
      </c>
      <c r="G23" s="24">
        <v>66.11</v>
      </c>
      <c r="H23" s="24">
        <v>2.2200000000000002</v>
      </c>
    </row>
    <row r="24" spans="2:8" x14ac:dyDescent="0.25">
      <c r="B24" s="2" t="s">
        <v>2040</v>
      </c>
      <c r="C24" s="4" t="s">
        <v>142</v>
      </c>
      <c r="D24" s="2" t="s">
        <v>433</v>
      </c>
      <c r="E24" s="2" t="s">
        <v>555</v>
      </c>
      <c r="F24" s="24">
        <v>7559</v>
      </c>
      <c r="G24" s="24">
        <v>33.159999999999997</v>
      </c>
      <c r="H24" s="24">
        <v>1.1100000000000001</v>
      </c>
    </row>
    <row r="25" spans="2:8" x14ac:dyDescent="0.25">
      <c r="B25" s="7" t="s">
        <v>145</v>
      </c>
      <c r="C25" s="8"/>
      <c r="D25" s="7"/>
      <c r="E25" s="7"/>
      <c r="F25" s="31"/>
      <c r="G25" s="31">
        <f>SUM(G12:G24)</f>
        <v>2972.77</v>
      </c>
      <c r="H25" s="31">
        <f>SUM(H12:H24)</f>
        <v>99.91</v>
      </c>
    </row>
    <row r="26" spans="2:8" x14ac:dyDescent="0.25">
      <c r="B26" s="7" t="s">
        <v>147</v>
      </c>
      <c r="C26" s="8"/>
      <c r="D26" s="7"/>
      <c r="E26" s="7"/>
      <c r="F26" s="31"/>
      <c r="G26" s="31">
        <v>2972.77</v>
      </c>
      <c r="H26" s="31">
        <v>99.91</v>
      </c>
    </row>
    <row r="27" spans="2:8" x14ac:dyDescent="0.25">
      <c r="B27" s="7" t="s">
        <v>326</v>
      </c>
      <c r="C27" s="8"/>
      <c r="D27" s="7"/>
      <c r="E27" s="7"/>
      <c r="F27" s="31"/>
      <c r="G27" s="31">
        <v>2.4910260900001049</v>
      </c>
      <c r="H27" s="31">
        <v>9.0000000000003411E-2</v>
      </c>
    </row>
    <row r="28" spans="2:8" x14ac:dyDescent="0.25">
      <c r="B28" s="7" t="s">
        <v>155</v>
      </c>
      <c r="C28" s="8"/>
      <c r="D28" s="7"/>
      <c r="E28" s="7"/>
      <c r="F28" s="31"/>
      <c r="G28" s="31">
        <v>2975.2610260900001</v>
      </c>
      <c r="H28" s="31">
        <v>100</v>
      </c>
    </row>
    <row r="29" spans="2:8" x14ac:dyDescent="0.25">
      <c r="B29" s="2" t="s">
        <v>156</v>
      </c>
    </row>
    <row r="30" spans="2:8" x14ac:dyDescent="0.25">
      <c r="B30" s="7" t="s">
        <v>157</v>
      </c>
    </row>
    <row r="31" spans="2:8" x14ac:dyDescent="0.25">
      <c r="B31" s="7" t="s">
        <v>158</v>
      </c>
      <c r="C31" s="4" t="s">
        <v>159</v>
      </c>
    </row>
    <row r="32" spans="2:8" x14ac:dyDescent="0.25">
      <c r="B32" s="7" t="s">
        <v>162</v>
      </c>
      <c r="C32" s="4" t="s">
        <v>161</v>
      </c>
    </row>
    <row r="33" spans="2:3" x14ac:dyDescent="0.25">
      <c r="B33" s="7" t="s">
        <v>163</v>
      </c>
      <c r="C33" s="4" t="s">
        <v>161</v>
      </c>
    </row>
    <row r="34" spans="2:3" x14ac:dyDescent="0.25">
      <c r="B34" s="7" t="s">
        <v>164</v>
      </c>
      <c r="C34" s="4" t="s">
        <v>165</v>
      </c>
    </row>
    <row r="35" spans="2:3" x14ac:dyDescent="0.25">
      <c r="B35" s="7" t="s">
        <v>798</v>
      </c>
      <c r="C35" s="8"/>
    </row>
    <row r="36" spans="2:3" x14ac:dyDescent="0.25">
      <c r="B36" s="7" t="s">
        <v>799</v>
      </c>
      <c r="C36" s="8"/>
    </row>
    <row r="37" spans="2:3" x14ac:dyDescent="0.25">
      <c r="B37" s="7" t="s">
        <v>800</v>
      </c>
      <c r="C37" s="8"/>
    </row>
    <row r="38" spans="2:3" x14ac:dyDescent="0.25">
      <c r="B38" s="7" t="s">
        <v>801</v>
      </c>
      <c r="C38" s="8"/>
    </row>
    <row r="39" spans="2:3" x14ac:dyDescent="0.25">
      <c r="B39" s="7" t="s">
        <v>754</v>
      </c>
      <c r="C39" s="8"/>
    </row>
    <row r="40" spans="2:3" x14ac:dyDescent="0.25">
      <c r="B40" s="2" t="s">
        <v>170</v>
      </c>
    </row>
    <row r="41" spans="2:3" x14ac:dyDescent="0.25">
      <c r="B41" s="2" t="s">
        <v>328</v>
      </c>
    </row>
    <row r="44" spans="2:3" x14ac:dyDescent="0.25">
      <c r="B44" s="17" t="s">
        <v>3741</v>
      </c>
      <c r="C44" s="18"/>
    </row>
    <row r="45" spans="2:3" ht="30" x14ac:dyDescent="0.25">
      <c r="B45" s="17" t="s">
        <v>329</v>
      </c>
      <c r="C45" s="19" t="s">
        <v>330</v>
      </c>
    </row>
    <row r="46" spans="2:3" x14ac:dyDescent="0.25">
      <c r="B46" s="139" t="s">
        <v>331</v>
      </c>
      <c r="C46" s="149" t="s">
        <v>2621</v>
      </c>
    </row>
    <row r="47" spans="2:3" x14ac:dyDescent="0.25">
      <c r="B47" s="139" t="s">
        <v>332</v>
      </c>
      <c r="C47" s="149" t="s">
        <v>2621</v>
      </c>
    </row>
    <row r="48" spans="2:3" x14ac:dyDescent="0.25">
      <c r="B48" s="139" t="s">
        <v>333</v>
      </c>
      <c r="C48" s="149" t="s">
        <v>2621</v>
      </c>
    </row>
    <row r="49" spans="2:7" x14ac:dyDescent="0.25">
      <c r="B49" s="139" t="s">
        <v>334</v>
      </c>
      <c r="C49" s="149" t="s">
        <v>2621</v>
      </c>
    </row>
    <row r="50" spans="2:7" x14ac:dyDescent="0.25">
      <c r="B50" s="139" t="s">
        <v>335</v>
      </c>
      <c r="C50" s="149" t="s">
        <v>2621</v>
      </c>
    </row>
    <row r="51" spans="2:7" x14ac:dyDescent="0.25">
      <c r="B51" s="139" t="s">
        <v>336</v>
      </c>
      <c r="C51" s="149" t="s">
        <v>2621</v>
      </c>
    </row>
    <row r="52" spans="2:7" x14ac:dyDescent="0.25">
      <c r="B52" s="17" t="s">
        <v>337</v>
      </c>
      <c r="C52" s="149" t="s">
        <v>2621</v>
      </c>
    </row>
    <row r="54" spans="2:7" x14ac:dyDescent="0.25">
      <c r="B54" s="139" t="s">
        <v>179</v>
      </c>
      <c r="C54" s="9"/>
      <c r="D54" s="139"/>
    </row>
    <row r="55" spans="2:7" ht="30" x14ac:dyDescent="0.25">
      <c r="B55" s="11" t="s">
        <v>180</v>
      </c>
      <c r="C55" s="10" t="s">
        <v>181</v>
      </c>
      <c r="D55" s="11" t="s">
        <v>182</v>
      </c>
    </row>
    <row r="56" spans="2:7" x14ac:dyDescent="0.25">
      <c r="B56" s="139" t="s">
        <v>161</v>
      </c>
      <c r="C56" s="9" t="s">
        <v>161</v>
      </c>
      <c r="D56" s="139" t="s">
        <v>161</v>
      </c>
    </row>
    <row r="58" spans="2:7" x14ac:dyDescent="0.25">
      <c r="B58" s="17" t="s">
        <v>183</v>
      </c>
      <c r="C58" s="40">
        <v>45412</v>
      </c>
      <c r="D58" s="139"/>
      <c r="E58" s="33"/>
      <c r="F58" s="39"/>
    </row>
    <row r="59" spans="2:7" x14ac:dyDescent="0.25">
      <c r="B59" s="17" t="s">
        <v>184</v>
      </c>
      <c r="C59" s="18" t="s">
        <v>185</v>
      </c>
      <c r="D59" s="17" t="s">
        <v>186</v>
      </c>
      <c r="E59" s="34" t="s">
        <v>187</v>
      </c>
      <c r="F59" s="32" t="s">
        <v>188</v>
      </c>
      <c r="G59" s="31"/>
    </row>
    <row r="60" spans="2:7" x14ac:dyDescent="0.25">
      <c r="B60" s="37" t="s">
        <v>161</v>
      </c>
      <c r="C60" s="38" t="s">
        <v>161</v>
      </c>
      <c r="D60" s="37" t="s">
        <v>161</v>
      </c>
      <c r="E60" s="36" t="s">
        <v>161</v>
      </c>
      <c r="F60" s="35" t="s">
        <v>161</v>
      </c>
    </row>
    <row r="63" spans="2:7" x14ac:dyDescent="0.25">
      <c r="B63" s="7" t="s">
        <v>189</v>
      </c>
    </row>
    <row r="64" spans="2:7" x14ac:dyDescent="0.25">
      <c r="B64" s="7"/>
    </row>
    <row r="65" spans="2:6" x14ac:dyDescent="0.25">
      <c r="B65" s="7" t="s">
        <v>190</v>
      </c>
    </row>
    <row r="66" spans="2:6" x14ac:dyDescent="0.25">
      <c r="B66" s="17" t="s">
        <v>191</v>
      </c>
      <c r="C66" s="18" t="s">
        <v>192</v>
      </c>
      <c r="D66" s="7"/>
    </row>
    <row r="67" spans="2:6" x14ac:dyDescent="0.25">
      <c r="B67" s="139" t="s">
        <v>161</v>
      </c>
      <c r="C67" s="9" t="s">
        <v>161</v>
      </c>
    </row>
    <row r="69" spans="2:6" x14ac:dyDescent="0.25">
      <c r="B69" s="17" t="s">
        <v>193</v>
      </c>
      <c r="C69" s="18" t="s">
        <v>192</v>
      </c>
    </row>
    <row r="70" spans="2:6" x14ac:dyDescent="0.25">
      <c r="B70" s="139" t="s">
        <v>161</v>
      </c>
      <c r="C70" s="9" t="s">
        <v>161</v>
      </c>
    </row>
    <row r="72" spans="2:6" x14ac:dyDescent="0.25">
      <c r="B72" s="17" t="s">
        <v>161</v>
      </c>
      <c r="C72" s="18" t="s">
        <v>161</v>
      </c>
    </row>
    <row r="73" spans="2:6" x14ac:dyDescent="0.25">
      <c r="B73" s="139" t="s">
        <v>161</v>
      </c>
      <c r="C73" s="9" t="s">
        <v>161</v>
      </c>
    </row>
    <row r="75" spans="2:6" x14ac:dyDescent="0.25">
      <c r="B75" s="34" t="s">
        <v>194</v>
      </c>
      <c r="C75" s="18" t="s">
        <v>195</v>
      </c>
    </row>
    <row r="76" spans="2:6" x14ac:dyDescent="0.25">
      <c r="B76" s="33" t="s">
        <v>161</v>
      </c>
      <c r="C76" s="9" t="s">
        <v>161</v>
      </c>
    </row>
    <row r="78" spans="2:6" x14ac:dyDescent="0.25">
      <c r="B78" s="17" t="s">
        <v>196</v>
      </c>
      <c r="C78" s="18" t="s">
        <v>161</v>
      </c>
    </row>
    <row r="80" spans="2:6" x14ac:dyDescent="0.25">
      <c r="B80" s="17" t="s">
        <v>197</v>
      </c>
      <c r="C80" s="40">
        <v>45412</v>
      </c>
      <c r="D80" s="139"/>
      <c r="E80" s="33"/>
      <c r="F80" s="39"/>
    </row>
    <row r="81" spans="2:7" x14ac:dyDescent="0.25">
      <c r="B81" s="17" t="s">
        <v>184</v>
      </c>
      <c r="C81" s="18" t="s">
        <v>185</v>
      </c>
      <c r="D81" s="17" t="s">
        <v>186</v>
      </c>
      <c r="E81" s="34" t="s">
        <v>187</v>
      </c>
      <c r="F81" s="32" t="s">
        <v>188</v>
      </c>
      <c r="G81" s="31"/>
    </row>
    <row r="82" spans="2:7" x14ac:dyDescent="0.25">
      <c r="B82" s="37" t="s">
        <v>161</v>
      </c>
      <c r="C82" s="38" t="s">
        <v>161</v>
      </c>
      <c r="D82" s="37" t="s">
        <v>161</v>
      </c>
      <c r="E82" s="36" t="s">
        <v>161</v>
      </c>
      <c r="F82" s="35" t="s">
        <v>161</v>
      </c>
    </row>
    <row r="83" spans="2:7" x14ac:dyDescent="0.25">
      <c r="B83" s="7" t="s">
        <v>189</v>
      </c>
    </row>
    <row r="84" spans="2:7" x14ac:dyDescent="0.25">
      <c r="B84" s="7"/>
    </row>
    <row r="85" spans="2:7" x14ac:dyDescent="0.25">
      <c r="B85" s="7" t="s">
        <v>190</v>
      </c>
    </row>
    <row r="86" spans="2:7" x14ac:dyDescent="0.25">
      <c r="B86" s="17" t="s">
        <v>191</v>
      </c>
      <c r="C86" s="18" t="s">
        <v>192</v>
      </c>
      <c r="D86" s="7"/>
    </row>
    <row r="87" spans="2:7" x14ac:dyDescent="0.25">
      <c r="B87" s="139" t="s">
        <v>161</v>
      </c>
      <c r="C87" s="9" t="s">
        <v>161</v>
      </c>
    </row>
    <row r="89" spans="2:7" x14ac:dyDescent="0.25">
      <c r="B89" s="17" t="s">
        <v>193</v>
      </c>
      <c r="C89" s="18" t="s">
        <v>192</v>
      </c>
    </row>
    <row r="90" spans="2:7" x14ac:dyDescent="0.25">
      <c r="B90" s="139" t="s">
        <v>161</v>
      </c>
      <c r="C90" s="9" t="s">
        <v>161</v>
      </c>
    </row>
    <row r="92" spans="2:7" x14ac:dyDescent="0.25">
      <c r="B92" s="17" t="s">
        <v>161</v>
      </c>
      <c r="C92" s="18" t="s">
        <v>161</v>
      </c>
    </row>
    <row r="93" spans="2:7" x14ac:dyDescent="0.25">
      <c r="B93" s="139" t="s">
        <v>161</v>
      </c>
      <c r="C93" s="9" t="s">
        <v>161</v>
      </c>
    </row>
    <row r="95" spans="2:7" x14ac:dyDescent="0.25">
      <c r="B95" s="34" t="s">
        <v>194</v>
      </c>
      <c r="C95" s="18" t="s">
        <v>195</v>
      </c>
    </row>
    <row r="96" spans="2:7" x14ac:dyDescent="0.25">
      <c r="B96" s="33" t="s">
        <v>161</v>
      </c>
      <c r="C96" s="9" t="s">
        <v>161</v>
      </c>
    </row>
    <row r="98" spans="2:80" x14ac:dyDescent="0.25">
      <c r="B98" s="17" t="s">
        <v>196</v>
      </c>
      <c r="C98" s="18" t="s">
        <v>161</v>
      </c>
    </row>
    <row r="101" spans="2:80" x14ac:dyDescent="0.25">
      <c r="B101" s="7" t="s">
        <v>198</v>
      </c>
    </row>
    <row r="103" spans="2:80" x14ac:dyDescent="0.25">
      <c r="B103" s="17" t="s">
        <v>184</v>
      </c>
      <c r="C103" s="18" t="s">
        <v>199</v>
      </c>
      <c r="D103" s="17" t="s">
        <v>200</v>
      </c>
      <c r="E103" s="17" t="s">
        <v>201</v>
      </c>
      <c r="F103" s="31"/>
    </row>
    <row r="104" spans="2:80" x14ac:dyDescent="0.25">
      <c r="B104" s="139" t="s">
        <v>161</v>
      </c>
      <c r="C104" s="9" t="s">
        <v>161</v>
      </c>
      <c r="D104" s="139" t="s">
        <v>161</v>
      </c>
      <c r="E104" s="139" t="s">
        <v>161</v>
      </c>
    </row>
    <row r="107" spans="2:80" x14ac:dyDescent="0.25">
      <c r="B107" s="7" t="s">
        <v>202</v>
      </c>
      <c r="C107" s="8" t="s">
        <v>161</v>
      </c>
      <c r="D107" s="7"/>
      <c r="E107" s="7"/>
      <c r="F107" s="31"/>
      <c r="G107" s="31"/>
      <c r="H107" s="31"/>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row>
    <row r="109" spans="2:80" x14ac:dyDescent="0.25">
      <c r="B109" s="7" t="s">
        <v>203</v>
      </c>
    </row>
    <row r="111" spans="2:80" x14ac:dyDescent="0.25">
      <c r="B111" s="17" t="s">
        <v>204</v>
      </c>
      <c r="C111" s="18" t="s">
        <v>192</v>
      </c>
      <c r="D111" s="7"/>
    </row>
    <row r="112" spans="2:80" x14ac:dyDescent="0.25">
      <c r="B112" s="139" t="s">
        <v>161</v>
      </c>
      <c r="C112" s="9" t="s">
        <v>161</v>
      </c>
    </row>
    <row r="115" spans="2:80" x14ac:dyDescent="0.25">
      <c r="B115" s="17" t="s">
        <v>205</v>
      </c>
      <c r="C115" s="18" t="s">
        <v>206</v>
      </c>
      <c r="D115" s="7"/>
    </row>
    <row r="116" spans="2:80" x14ac:dyDescent="0.25">
      <c r="B116" s="139" t="s">
        <v>161</v>
      </c>
      <c r="C116" s="9" t="s">
        <v>161</v>
      </c>
    </row>
    <row r="119" spans="2:80" x14ac:dyDescent="0.25">
      <c r="B119" s="7" t="s">
        <v>207</v>
      </c>
    </row>
    <row r="122" spans="2:80" x14ac:dyDescent="0.25">
      <c r="B122" s="7" t="s">
        <v>208</v>
      </c>
    </row>
    <row r="124" spans="2:80" x14ac:dyDescent="0.25">
      <c r="B124" s="17" t="s">
        <v>184</v>
      </c>
      <c r="C124" s="18" t="s">
        <v>209</v>
      </c>
      <c r="D124" s="17" t="s">
        <v>199</v>
      </c>
      <c r="E124" s="17" t="s">
        <v>200</v>
      </c>
      <c r="F124" s="32" t="s">
        <v>201</v>
      </c>
      <c r="G124" s="31"/>
    </row>
    <row r="125" spans="2:80" x14ac:dyDescent="0.25">
      <c r="B125" s="139" t="s">
        <v>161</v>
      </c>
      <c r="C125" s="9" t="s">
        <v>161</v>
      </c>
      <c r="D125" s="139" t="s">
        <v>161</v>
      </c>
      <c r="E125" s="139" t="s">
        <v>161</v>
      </c>
      <c r="F125" s="30" t="s">
        <v>161</v>
      </c>
    </row>
    <row r="128" spans="2:80" x14ac:dyDescent="0.25">
      <c r="B128" s="7" t="s">
        <v>202</v>
      </c>
      <c r="C128" s="8" t="s">
        <v>161</v>
      </c>
      <c r="D128" s="7"/>
      <c r="E128" s="7"/>
      <c r="F128" s="31"/>
      <c r="G128" s="31"/>
      <c r="H128" s="31"/>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row>
    <row r="130" spans="2:7" x14ac:dyDescent="0.25">
      <c r="B130" s="7" t="s">
        <v>203</v>
      </c>
    </row>
    <row r="132" spans="2:7" x14ac:dyDescent="0.25">
      <c r="B132" s="17" t="s">
        <v>204</v>
      </c>
      <c r="C132" s="18" t="s">
        <v>192</v>
      </c>
      <c r="D132" s="7"/>
    </row>
    <row r="133" spans="2:7" x14ac:dyDescent="0.25">
      <c r="B133" s="139" t="s">
        <v>161</v>
      </c>
      <c r="C133" s="9" t="s">
        <v>161</v>
      </c>
    </row>
    <row r="136" spans="2:7" x14ac:dyDescent="0.25">
      <c r="B136" s="17" t="s">
        <v>205</v>
      </c>
      <c r="C136" s="18" t="s">
        <v>206</v>
      </c>
      <c r="D136" s="7"/>
    </row>
    <row r="137" spans="2:7" x14ac:dyDescent="0.25">
      <c r="B137" s="139" t="s">
        <v>161</v>
      </c>
      <c r="C137" s="9" t="s">
        <v>161</v>
      </c>
    </row>
    <row r="140" spans="2:7" x14ac:dyDescent="0.25">
      <c r="B140" s="7" t="s">
        <v>207</v>
      </c>
    </row>
    <row r="143" spans="2:7" x14ac:dyDescent="0.25">
      <c r="B143" s="7" t="s">
        <v>210</v>
      </c>
    </row>
    <row r="144" spans="2:7" x14ac:dyDescent="0.25">
      <c r="B144" s="17" t="s">
        <v>184</v>
      </c>
      <c r="C144" s="18" t="s">
        <v>211</v>
      </c>
      <c r="D144" s="17" t="s">
        <v>212</v>
      </c>
      <c r="E144" s="17" t="s">
        <v>213</v>
      </c>
      <c r="F144" s="32" t="s">
        <v>214</v>
      </c>
      <c r="G144" s="31"/>
    </row>
    <row r="145" spans="2:6" x14ac:dyDescent="0.25">
      <c r="B145" s="139" t="s">
        <v>161</v>
      </c>
      <c r="C145" s="9" t="s">
        <v>161</v>
      </c>
      <c r="D145" s="139" t="s">
        <v>161</v>
      </c>
      <c r="E145" s="139" t="s">
        <v>161</v>
      </c>
      <c r="F145" s="30" t="s">
        <v>161</v>
      </c>
    </row>
    <row r="146" spans="2:6" x14ac:dyDescent="0.25">
      <c r="B146" s="2" t="s">
        <v>215</v>
      </c>
    </row>
  </sheetData>
  <mergeCells count="3">
    <mergeCell ref="B1:E1"/>
    <mergeCell ref="C3:C7"/>
    <mergeCell ref="D3:D7"/>
  </mergeCells>
  <hyperlinks>
    <hyperlink ref="A1" location="Index!A1" display="Index" xr:uid="{D4617A3B-559B-41FD-85DF-353E00A57797}"/>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789B-7504-4757-BA5C-E97C6340D124}">
  <sheetPr codeName="Sheet49"/>
  <dimension ref="A1:CB144"/>
  <sheetViews>
    <sheetView workbookViewId="0">
      <selection activeCell="C44" sqref="C44:C50"/>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99</v>
      </c>
      <c r="C1" s="212"/>
      <c r="D1" s="212"/>
      <c r="E1" s="212"/>
    </row>
    <row r="3" spans="1:9" ht="15" customHeight="1" x14ac:dyDescent="0.25">
      <c r="B3" s="1" t="s">
        <v>802</v>
      </c>
      <c r="C3" s="213"/>
      <c r="D3" s="214"/>
    </row>
    <row r="4" spans="1:9" ht="15" customHeight="1" x14ac:dyDescent="0.25">
      <c r="B4" s="142" t="s">
        <v>803</v>
      </c>
      <c r="C4" s="213"/>
      <c r="D4" s="214"/>
    </row>
    <row r="5" spans="1:9" ht="15" customHeight="1" x14ac:dyDescent="0.25">
      <c r="B5" s="12" t="s">
        <v>130</v>
      </c>
      <c r="C5" s="213"/>
      <c r="D5" s="214"/>
    </row>
    <row r="6" spans="1:9" ht="15" customHeight="1" x14ac:dyDescent="0.25">
      <c r="B6" s="12" t="s">
        <v>804</v>
      </c>
      <c r="C6" s="213"/>
      <c r="D6" s="214"/>
    </row>
    <row r="7" spans="1:9" ht="30" customHeight="1" x14ac:dyDescent="0.25">
      <c r="B7" s="142" t="s">
        <v>805</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2079</v>
      </c>
      <c r="C15" s="4" t="s">
        <v>142</v>
      </c>
      <c r="D15" s="2" t="s">
        <v>347</v>
      </c>
      <c r="E15" s="2" t="s">
        <v>349</v>
      </c>
      <c r="F15" s="24">
        <v>19644</v>
      </c>
      <c r="G15" s="24">
        <v>225.98</v>
      </c>
      <c r="H15" s="24">
        <v>26.07</v>
      </c>
    </row>
    <row r="16" spans="1:9" x14ac:dyDescent="0.25">
      <c r="B16" s="2" t="s">
        <v>2085</v>
      </c>
      <c r="C16" s="4" t="s">
        <v>142</v>
      </c>
      <c r="D16" s="2" t="s">
        <v>347</v>
      </c>
      <c r="E16" s="2" t="s">
        <v>348</v>
      </c>
      <c r="F16" s="24">
        <v>14841</v>
      </c>
      <c r="G16" s="24">
        <v>225.6</v>
      </c>
      <c r="H16" s="24">
        <v>26.03</v>
      </c>
    </row>
    <row r="17" spans="2:8" x14ac:dyDescent="0.25">
      <c r="B17" s="2" t="s">
        <v>2772</v>
      </c>
      <c r="C17" s="4" t="s">
        <v>142</v>
      </c>
      <c r="D17" s="2" t="s">
        <v>347</v>
      </c>
      <c r="E17" s="2" t="s">
        <v>358</v>
      </c>
      <c r="F17" s="24">
        <v>8256</v>
      </c>
      <c r="G17" s="24">
        <v>96.26</v>
      </c>
      <c r="H17" s="24">
        <v>11.11</v>
      </c>
    </row>
    <row r="18" spans="2:8" x14ac:dyDescent="0.25">
      <c r="B18" s="2" t="s">
        <v>2854</v>
      </c>
      <c r="C18" s="4" t="s">
        <v>142</v>
      </c>
      <c r="D18" s="2" t="s">
        <v>347</v>
      </c>
      <c r="E18" s="2" t="s">
        <v>530</v>
      </c>
      <c r="F18" s="24">
        <v>5643</v>
      </c>
      <c r="G18" s="24">
        <v>85.53</v>
      </c>
      <c r="H18" s="24">
        <v>9.8699999999999992</v>
      </c>
    </row>
    <row r="19" spans="2:8" x14ac:dyDescent="0.25">
      <c r="B19" s="2" t="s">
        <v>2774</v>
      </c>
      <c r="C19" s="4" t="s">
        <v>142</v>
      </c>
      <c r="D19" s="2" t="s">
        <v>347</v>
      </c>
      <c r="E19" s="2" t="s">
        <v>363</v>
      </c>
      <c r="F19" s="24">
        <v>4803</v>
      </c>
      <c r="G19" s="24">
        <v>78</v>
      </c>
      <c r="H19" s="24">
        <v>9</v>
      </c>
    </row>
    <row r="20" spans="2:8" x14ac:dyDescent="0.25">
      <c r="B20" s="2" t="s">
        <v>2986</v>
      </c>
      <c r="C20" s="4" t="s">
        <v>142</v>
      </c>
      <c r="D20" s="2" t="s">
        <v>347</v>
      </c>
      <c r="E20" s="2" t="s">
        <v>806</v>
      </c>
      <c r="F20" s="24">
        <v>31156</v>
      </c>
      <c r="G20" s="24">
        <v>50.66</v>
      </c>
      <c r="H20" s="24">
        <v>5.84</v>
      </c>
    </row>
    <row r="21" spans="2:8" x14ac:dyDescent="0.25">
      <c r="B21" s="2" t="s">
        <v>2987</v>
      </c>
      <c r="C21" s="4" t="s">
        <v>142</v>
      </c>
      <c r="D21" s="2" t="s">
        <v>347</v>
      </c>
      <c r="E21" s="2" t="s">
        <v>807</v>
      </c>
      <c r="F21" s="24">
        <v>54991</v>
      </c>
      <c r="G21" s="24">
        <v>45.18</v>
      </c>
      <c r="H21" s="24">
        <v>5.21</v>
      </c>
    </row>
    <row r="22" spans="2:8" x14ac:dyDescent="0.25">
      <c r="B22" s="2" t="s">
        <v>2988</v>
      </c>
      <c r="C22" s="4" t="s">
        <v>142</v>
      </c>
      <c r="D22" s="2" t="s">
        <v>347</v>
      </c>
      <c r="E22" s="2" t="s">
        <v>808</v>
      </c>
      <c r="F22" s="24">
        <v>8302</v>
      </c>
      <c r="G22" s="24">
        <v>21.61</v>
      </c>
      <c r="H22" s="24">
        <v>2.4900000000000002</v>
      </c>
    </row>
    <row r="23" spans="2:8" x14ac:dyDescent="0.25">
      <c r="B23" s="2" t="s">
        <v>2055</v>
      </c>
      <c r="C23" s="4" t="s">
        <v>142</v>
      </c>
      <c r="D23" s="2" t="s">
        <v>347</v>
      </c>
      <c r="E23" s="2" t="s">
        <v>560</v>
      </c>
      <c r="F23" s="24">
        <v>11408</v>
      </c>
      <c r="G23" s="24">
        <v>21.48</v>
      </c>
      <c r="H23" s="24">
        <v>2.48</v>
      </c>
    </row>
    <row r="24" spans="2:8" x14ac:dyDescent="0.25">
      <c r="B24" s="2" t="s">
        <v>2989</v>
      </c>
      <c r="C24" s="4" t="s">
        <v>142</v>
      </c>
      <c r="D24" s="2" t="s">
        <v>347</v>
      </c>
      <c r="E24" s="2" t="s">
        <v>809</v>
      </c>
      <c r="F24" s="24">
        <v>9960</v>
      </c>
      <c r="G24" s="24">
        <v>16.010000000000002</v>
      </c>
      <c r="H24" s="24">
        <v>1.85</v>
      </c>
    </row>
    <row r="25" spans="2:8" x14ac:dyDescent="0.25">
      <c r="B25" s="7" t="s">
        <v>145</v>
      </c>
      <c r="C25" s="8"/>
      <c r="D25" s="7"/>
      <c r="E25" s="7"/>
      <c r="F25" s="31"/>
      <c r="G25" s="31">
        <f>SUM(G12:G24)</f>
        <v>866.31</v>
      </c>
      <c r="H25" s="31">
        <f>SUM(H12:H24)</f>
        <v>99.949999999999989</v>
      </c>
    </row>
    <row r="26" spans="2:8" x14ac:dyDescent="0.25">
      <c r="B26" s="7" t="s">
        <v>147</v>
      </c>
      <c r="C26" s="8"/>
      <c r="D26" s="7"/>
      <c r="E26" s="7"/>
      <c r="F26" s="31"/>
      <c r="G26" s="31">
        <v>866.31</v>
      </c>
      <c r="H26" s="31">
        <v>99.95</v>
      </c>
    </row>
    <row r="27" spans="2:8" x14ac:dyDescent="0.25">
      <c r="B27" s="7" t="s">
        <v>326</v>
      </c>
      <c r="C27" s="8"/>
      <c r="D27" s="7"/>
      <c r="E27" s="7"/>
      <c r="F27" s="31"/>
      <c r="G27" s="31">
        <v>0.43701600000008511</v>
      </c>
      <c r="H27" s="31">
        <v>4.9999999999997158E-2</v>
      </c>
    </row>
    <row r="28" spans="2:8" x14ac:dyDescent="0.25">
      <c r="B28" s="7" t="s">
        <v>155</v>
      </c>
      <c r="C28" s="8"/>
      <c r="D28" s="7"/>
      <c r="E28" s="7"/>
      <c r="F28" s="31"/>
      <c r="G28" s="31">
        <v>866.74701600000003</v>
      </c>
      <c r="H28" s="31">
        <v>100</v>
      </c>
    </row>
    <row r="29" spans="2:8" x14ac:dyDescent="0.25">
      <c r="B29" s="2" t="s">
        <v>156</v>
      </c>
    </row>
    <row r="30" spans="2:8" x14ac:dyDescent="0.25">
      <c r="B30" s="7" t="s">
        <v>157</v>
      </c>
    </row>
    <row r="31" spans="2:8" x14ac:dyDescent="0.25">
      <c r="B31" s="7" t="s">
        <v>158</v>
      </c>
      <c r="C31" s="4" t="s">
        <v>159</v>
      </c>
    </row>
    <row r="32" spans="2:8" x14ac:dyDescent="0.25">
      <c r="B32" s="7" t="s">
        <v>162</v>
      </c>
      <c r="C32" s="4" t="s">
        <v>161</v>
      </c>
    </row>
    <row r="33" spans="2:3" x14ac:dyDescent="0.25">
      <c r="B33" s="7" t="s">
        <v>163</v>
      </c>
      <c r="C33" s="4" t="s">
        <v>161</v>
      </c>
    </row>
    <row r="34" spans="2:3" x14ac:dyDescent="0.25">
      <c r="B34" s="7" t="s">
        <v>164</v>
      </c>
      <c r="C34" s="4" t="s">
        <v>165</v>
      </c>
    </row>
    <row r="35" spans="2:3" x14ac:dyDescent="0.25">
      <c r="B35" s="7" t="s">
        <v>810</v>
      </c>
      <c r="C35" s="8"/>
    </row>
    <row r="36" spans="2:3" x14ac:dyDescent="0.25">
      <c r="B36" s="7" t="s">
        <v>811</v>
      </c>
      <c r="C36" s="8"/>
    </row>
    <row r="37" spans="2:3" x14ac:dyDescent="0.25">
      <c r="B37" s="7" t="s">
        <v>969</v>
      </c>
      <c r="C37" s="8"/>
    </row>
    <row r="38" spans="2:3" x14ac:dyDescent="0.25">
      <c r="B38" s="2" t="s">
        <v>170</v>
      </c>
    </row>
    <row r="39" spans="2:3" x14ac:dyDescent="0.25">
      <c r="B39" s="2" t="s">
        <v>328</v>
      </c>
    </row>
    <row r="42" spans="2:3" x14ac:dyDescent="0.25">
      <c r="B42" s="17" t="s">
        <v>3741</v>
      </c>
      <c r="C42" s="18"/>
    </row>
    <row r="43" spans="2:3" ht="30" x14ac:dyDescent="0.25">
      <c r="B43" s="17" t="s">
        <v>329</v>
      </c>
      <c r="C43" s="19" t="s">
        <v>330</v>
      </c>
    </row>
    <row r="44" spans="2:3" x14ac:dyDescent="0.25">
      <c r="B44" s="139" t="s">
        <v>331</v>
      </c>
      <c r="C44" s="149" t="s">
        <v>2621</v>
      </c>
    </row>
    <row r="45" spans="2:3" x14ac:dyDescent="0.25">
      <c r="B45" s="139" t="s">
        <v>332</v>
      </c>
      <c r="C45" s="149" t="s">
        <v>2621</v>
      </c>
    </row>
    <row r="46" spans="2:3" x14ac:dyDescent="0.25">
      <c r="B46" s="139" t="s">
        <v>333</v>
      </c>
      <c r="C46" s="149" t="s">
        <v>2621</v>
      </c>
    </row>
    <row r="47" spans="2:3" x14ac:dyDescent="0.25">
      <c r="B47" s="139" t="s">
        <v>334</v>
      </c>
      <c r="C47" s="149" t="s">
        <v>2621</v>
      </c>
    </row>
    <row r="48" spans="2:3" x14ac:dyDescent="0.25">
      <c r="B48" s="139" t="s">
        <v>335</v>
      </c>
      <c r="C48" s="149" t="s">
        <v>2621</v>
      </c>
    </row>
    <row r="49" spans="2:7" x14ac:dyDescent="0.25">
      <c r="B49" s="139" t="s">
        <v>336</v>
      </c>
      <c r="C49" s="149" t="s">
        <v>2621</v>
      </c>
    </row>
    <row r="50" spans="2:7" x14ac:dyDescent="0.25">
      <c r="B50" s="17" t="s">
        <v>337</v>
      </c>
      <c r="C50" s="149" t="s">
        <v>2621</v>
      </c>
    </row>
    <row r="52" spans="2:7" x14ac:dyDescent="0.25">
      <c r="B52" s="139" t="s">
        <v>179</v>
      </c>
      <c r="C52" s="9"/>
      <c r="D52" s="139"/>
    </row>
    <row r="53" spans="2:7" ht="30" x14ac:dyDescent="0.25">
      <c r="B53" s="11" t="s">
        <v>180</v>
      </c>
      <c r="C53" s="10" t="s">
        <v>181</v>
      </c>
      <c r="D53" s="11" t="s">
        <v>182</v>
      </c>
    </row>
    <row r="54" spans="2:7" x14ac:dyDescent="0.25">
      <c r="B54" s="139" t="s">
        <v>161</v>
      </c>
      <c r="C54" s="9" t="s">
        <v>161</v>
      </c>
      <c r="D54" s="139" t="s">
        <v>161</v>
      </c>
    </row>
    <row r="56" spans="2:7" x14ac:dyDescent="0.25">
      <c r="B56" s="17" t="s">
        <v>183</v>
      </c>
      <c r="C56" s="40">
        <v>45412</v>
      </c>
      <c r="D56" s="139"/>
      <c r="E56" s="33"/>
      <c r="F56" s="39"/>
    </row>
    <row r="57" spans="2:7" x14ac:dyDescent="0.25">
      <c r="B57" s="17" t="s">
        <v>184</v>
      </c>
      <c r="C57" s="18" t="s">
        <v>185</v>
      </c>
      <c r="D57" s="17" t="s">
        <v>186</v>
      </c>
      <c r="E57" s="34" t="s">
        <v>187</v>
      </c>
      <c r="F57" s="32" t="s">
        <v>188</v>
      </c>
      <c r="G57" s="31"/>
    </row>
    <row r="58" spans="2:7" x14ac:dyDescent="0.25">
      <c r="B58" s="37" t="s">
        <v>161</v>
      </c>
      <c r="C58" s="38" t="s">
        <v>161</v>
      </c>
      <c r="D58" s="37" t="s">
        <v>161</v>
      </c>
      <c r="E58" s="36" t="s">
        <v>161</v>
      </c>
      <c r="F58" s="35" t="s">
        <v>161</v>
      </c>
    </row>
    <row r="61" spans="2:7" x14ac:dyDescent="0.25">
      <c r="B61" s="7" t="s">
        <v>189</v>
      </c>
    </row>
    <row r="62" spans="2:7" x14ac:dyDescent="0.25">
      <c r="B62" s="7"/>
    </row>
    <row r="63" spans="2:7" x14ac:dyDescent="0.25">
      <c r="B63" s="7" t="s">
        <v>190</v>
      </c>
    </row>
    <row r="64" spans="2:7" x14ac:dyDescent="0.25">
      <c r="B64" s="17" t="s">
        <v>191</v>
      </c>
      <c r="C64" s="18" t="s">
        <v>192</v>
      </c>
      <c r="D64" s="7"/>
    </row>
    <row r="65" spans="2:7" x14ac:dyDescent="0.25">
      <c r="B65" s="139" t="s">
        <v>161</v>
      </c>
      <c r="C65" s="9" t="s">
        <v>161</v>
      </c>
    </row>
    <row r="67" spans="2:7" x14ac:dyDescent="0.25">
      <c r="B67" s="17" t="s">
        <v>193</v>
      </c>
      <c r="C67" s="18" t="s">
        <v>192</v>
      </c>
    </row>
    <row r="68" spans="2:7" x14ac:dyDescent="0.25">
      <c r="B68" s="139" t="s">
        <v>161</v>
      </c>
      <c r="C68" s="9" t="s">
        <v>161</v>
      </c>
    </row>
    <row r="70" spans="2:7" x14ac:dyDescent="0.25">
      <c r="B70" s="17" t="s">
        <v>161</v>
      </c>
      <c r="C70" s="18" t="s">
        <v>161</v>
      </c>
    </row>
    <row r="71" spans="2:7" x14ac:dyDescent="0.25">
      <c r="B71" s="139" t="s">
        <v>161</v>
      </c>
      <c r="C71" s="9" t="s">
        <v>161</v>
      </c>
    </row>
    <row r="73" spans="2:7" x14ac:dyDescent="0.25">
      <c r="B73" s="34" t="s">
        <v>194</v>
      </c>
      <c r="C73" s="18" t="s">
        <v>195</v>
      </c>
    </row>
    <row r="74" spans="2:7" x14ac:dyDescent="0.25">
      <c r="B74" s="33" t="s">
        <v>161</v>
      </c>
      <c r="C74" s="9" t="s">
        <v>161</v>
      </c>
    </row>
    <row r="76" spans="2:7" x14ac:dyDescent="0.25">
      <c r="B76" s="17" t="s">
        <v>196</v>
      </c>
      <c r="C76" s="18" t="s">
        <v>161</v>
      </c>
    </row>
    <row r="78" spans="2:7" x14ac:dyDescent="0.25">
      <c r="B78" s="17" t="s">
        <v>197</v>
      </c>
      <c r="C78" s="40">
        <v>45412</v>
      </c>
      <c r="D78" s="139"/>
      <c r="E78" s="33"/>
      <c r="F78" s="39"/>
    </row>
    <row r="79" spans="2:7" x14ac:dyDescent="0.25">
      <c r="B79" s="17" t="s">
        <v>184</v>
      </c>
      <c r="C79" s="18" t="s">
        <v>185</v>
      </c>
      <c r="D79" s="17" t="s">
        <v>186</v>
      </c>
      <c r="E79" s="34" t="s">
        <v>187</v>
      </c>
      <c r="F79" s="32" t="s">
        <v>188</v>
      </c>
      <c r="G79" s="31"/>
    </row>
    <row r="80" spans="2:7" x14ac:dyDescent="0.25">
      <c r="B80" s="37" t="s">
        <v>161</v>
      </c>
      <c r="C80" s="38" t="s">
        <v>161</v>
      </c>
      <c r="D80" s="37" t="s">
        <v>161</v>
      </c>
      <c r="E80" s="36" t="s">
        <v>161</v>
      </c>
      <c r="F80" s="35" t="s">
        <v>161</v>
      </c>
    </row>
    <row r="81" spans="2:4" x14ac:dyDescent="0.25">
      <c r="B81" s="7" t="s">
        <v>189</v>
      </c>
    </row>
    <row r="82" spans="2:4" x14ac:dyDescent="0.25">
      <c r="B82" s="7"/>
    </row>
    <row r="83" spans="2:4" x14ac:dyDescent="0.25">
      <c r="B83" s="7" t="s">
        <v>190</v>
      </c>
    </row>
    <row r="84" spans="2:4" x14ac:dyDescent="0.25">
      <c r="B84" s="17" t="s">
        <v>191</v>
      </c>
      <c r="C84" s="18" t="s">
        <v>192</v>
      </c>
      <c r="D84" s="7"/>
    </row>
    <row r="85" spans="2:4" x14ac:dyDescent="0.25">
      <c r="B85" s="139" t="s">
        <v>161</v>
      </c>
      <c r="C85" s="9" t="s">
        <v>161</v>
      </c>
    </row>
    <row r="87" spans="2:4" x14ac:dyDescent="0.25">
      <c r="B87" s="17" t="s">
        <v>193</v>
      </c>
      <c r="C87" s="18" t="s">
        <v>192</v>
      </c>
    </row>
    <row r="88" spans="2:4" x14ac:dyDescent="0.25">
      <c r="B88" s="139" t="s">
        <v>161</v>
      </c>
      <c r="C88" s="9" t="s">
        <v>161</v>
      </c>
    </row>
    <row r="90" spans="2:4" x14ac:dyDescent="0.25">
      <c r="B90" s="17" t="s">
        <v>161</v>
      </c>
      <c r="C90" s="18" t="s">
        <v>161</v>
      </c>
    </row>
    <row r="91" spans="2:4" x14ac:dyDescent="0.25">
      <c r="B91" s="139" t="s">
        <v>161</v>
      </c>
      <c r="C91" s="9" t="s">
        <v>161</v>
      </c>
    </row>
    <row r="93" spans="2:4" x14ac:dyDescent="0.25">
      <c r="B93" s="34" t="s">
        <v>194</v>
      </c>
      <c r="C93" s="18" t="s">
        <v>195</v>
      </c>
    </row>
    <row r="94" spans="2:4" x14ac:dyDescent="0.25">
      <c r="B94" s="33" t="s">
        <v>161</v>
      </c>
      <c r="C94" s="9" t="s">
        <v>161</v>
      </c>
    </row>
    <row r="96" spans="2:4" x14ac:dyDescent="0.25">
      <c r="B96" s="17" t="s">
        <v>196</v>
      </c>
      <c r="C96" s="18" t="s">
        <v>161</v>
      </c>
    </row>
    <row r="99" spans="2:80" x14ac:dyDescent="0.25">
      <c r="B99" s="7" t="s">
        <v>198</v>
      </c>
    </row>
    <row r="101" spans="2:80" x14ac:dyDescent="0.25">
      <c r="B101" s="17" t="s">
        <v>184</v>
      </c>
      <c r="C101" s="18" t="s">
        <v>199</v>
      </c>
      <c r="D101" s="17" t="s">
        <v>200</v>
      </c>
      <c r="E101" s="17" t="s">
        <v>201</v>
      </c>
      <c r="F101" s="31"/>
    </row>
    <row r="102" spans="2:80" x14ac:dyDescent="0.25">
      <c r="B102" s="139" t="s">
        <v>161</v>
      </c>
      <c r="C102" s="9" t="s">
        <v>161</v>
      </c>
      <c r="D102" s="139" t="s">
        <v>161</v>
      </c>
      <c r="E102" s="139" t="s">
        <v>161</v>
      </c>
    </row>
    <row r="105" spans="2:80" x14ac:dyDescent="0.25">
      <c r="B105" s="7" t="s">
        <v>202</v>
      </c>
      <c r="C105" s="8" t="s">
        <v>161</v>
      </c>
      <c r="D105" s="7"/>
      <c r="E105" s="7"/>
      <c r="F105" s="31"/>
      <c r="G105" s="31"/>
      <c r="H105" s="31"/>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row>
    <row r="107" spans="2:80" x14ac:dyDescent="0.25">
      <c r="B107" s="7" t="s">
        <v>203</v>
      </c>
    </row>
    <row r="109" spans="2:80" x14ac:dyDescent="0.25">
      <c r="B109" s="17" t="s">
        <v>204</v>
      </c>
      <c r="C109" s="18" t="s">
        <v>192</v>
      </c>
      <c r="D109" s="7"/>
    </row>
    <row r="110" spans="2:80" x14ac:dyDescent="0.25">
      <c r="B110" s="139" t="s">
        <v>161</v>
      </c>
      <c r="C110" s="9" t="s">
        <v>161</v>
      </c>
    </row>
    <row r="113" spans="2:80" x14ac:dyDescent="0.25">
      <c r="B113" s="17" t="s">
        <v>205</v>
      </c>
      <c r="C113" s="18" t="s">
        <v>206</v>
      </c>
      <c r="D113" s="7"/>
    </row>
    <row r="114" spans="2:80" x14ac:dyDescent="0.25">
      <c r="B114" s="139" t="s">
        <v>161</v>
      </c>
      <c r="C114" s="9" t="s">
        <v>161</v>
      </c>
    </row>
    <row r="117" spans="2:80" x14ac:dyDescent="0.25">
      <c r="B117" s="7" t="s">
        <v>207</v>
      </c>
    </row>
    <row r="120" spans="2:80" x14ac:dyDescent="0.25">
      <c r="B120" s="7" t="s">
        <v>208</v>
      </c>
    </row>
    <row r="122" spans="2:80" x14ac:dyDescent="0.25">
      <c r="B122" s="17" t="s">
        <v>184</v>
      </c>
      <c r="C122" s="18" t="s">
        <v>209</v>
      </c>
      <c r="D122" s="17" t="s">
        <v>199</v>
      </c>
      <c r="E122" s="17" t="s">
        <v>200</v>
      </c>
      <c r="F122" s="32" t="s">
        <v>201</v>
      </c>
      <c r="G122" s="31"/>
    </row>
    <row r="123" spans="2:80" x14ac:dyDescent="0.25">
      <c r="B123" s="139" t="s">
        <v>161</v>
      </c>
      <c r="C123" s="9" t="s">
        <v>161</v>
      </c>
      <c r="D123" s="139" t="s">
        <v>161</v>
      </c>
      <c r="E123" s="139" t="s">
        <v>161</v>
      </c>
      <c r="F123" s="30" t="s">
        <v>161</v>
      </c>
    </row>
    <row r="126" spans="2:80" x14ac:dyDescent="0.25">
      <c r="B126" s="7" t="s">
        <v>202</v>
      </c>
      <c r="C126" s="8" t="s">
        <v>161</v>
      </c>
      <c r="D126" s="7"/>
      <c r="E126" s="7"/>
      <c r="F126" s="31"/>
      <c r="G126" s="31"/>
      <c r="H126" s="31"/>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8" spans="2:80" x14ac:dyDescent="0.25">
      <c r="B128" s="7" t="s">
        <v>203</v>
      </c>
    </row>
    <row r="130" spans="2:7" x14ac:dyDescent="0.25">
      <c r="B130" s="17" t="s">
        <v>204</v>
      </c>
      <c r="C130" s="18" t="s">
        <v>192</v>
      </c>
      <c r="D130" s="7"/>
    </row>
    <row r="131" spans="2:7" x14ac:dyDescent="0.25">
      <c r="B131" s="139" t="s">
        <v>161</v>
      </c>
      <c r="C131" s="9" t="s">
        <v>161</v>
      </c>
    </row>
    <row r="134" spans="2:7" x14ac:dyDescent="0.25">
      <c r="B134" s="17" t="s">
        <v>205</v>
      </c>
      <c r="C134" s="18" t="s">
        <v>206</v>
      </c>
      <c r="D134" s="7"/>
    </row>
    <row r="135" spans="2:7" x14ac:dyDescent="0.25">
      <c r="B135" s="139" t="s">
        <v>161</v>
      </c>
      <c r="C135" s="9" t="s">
        <v>161</v>
      </c>
    </row>
    <row r="138" spans="2:7" x14ac:dyDescent="0.25">
      <c r="B138" s="7" t="s">
        <v>207</v>
      </c>
    </row>
    <row r="141" spans="2:7" x14ac:dyDescent="0.25">
      <c r="B141" s="7" t="s">
        <v>210</v>
      </c>
    </row>
    <row r="142" spans="2:7" x14ac:dyDescent="0.25">
      <c r="B142" s="17" t="s">
        <v>184</v>
      </c>
      <c r="C142" s="18" t="s">
        <v>211</v>
      </c>
      <c r="D142" s="17" t="s">
        <v>212</v>
      </c>
      <c r="E142" s="17" t="s">
        <v>213</v>
      </c>
      <c r="F142" s="32" t="s">
        <v>214</v>
      </c>
      <c r="G142" s="31"/>
    </row>
    <row r="143" spans="2:7" x14ac:dyDescent="0.25">
      <c r="B143" s="139" t="s">
        <v>161</v>
      </c>
      <c r="C143" s="9" t="s">
        <v>161</v>
      </c>
      <c r="D143" s="139" t="s">
        <v>161</v>
      </c>
      <c r="E143" s="139" t="s">
        <v>161</v>
      </c>
      <c r="F143" s="30" t="s">
        <v>161</v>
      </c>
    </row>
    <row r="144" spans="2:7" x14ac:dyDescent="0.25">
      <c r="B144" s="2" t="s">
        <v>215</v>
      </c>
    </row>
  </sheetData>
  <mergeCells count="3">
    <mergeCell ref="B1:E1"/>
    <mergeCell ref="C3:C7"/>
    <mergeCell ref="D3:D7"/>
  </mergeCells>
  <hyperlinks>
    <hyperlink ref="A1" location="Index!A1" display="Index" xr:uid="{9E67320D-8C3B-47C5-ADB0-CD94CEB2EF95}"/>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EB72-81AD-4511-8695-EA26B929CC78}">
  <sheetPr codeName="Sheet48"/>
  <dimension ref="A1:CB166"/>
  <sheetViews>
    <sheetView workbookViewId="0">
      <selection activeCell="C66" sqref="C66:C72"/>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97</v>
      </c>
      <c r="C1" s="212"/>
      <c r="D1" s="212"/>
      <c r="E1" s="212"/>
    </row>
    <row r="3" spans="1:9" ht="18" customHeight="1" x14ac:dyDescent="0.25">
      <c r="B3" s="1" t="s">
        <v>97</v>
      </c>
      <c r="C3" s="213"/>
      <c r="D3" s="214"/>
    </row>
    <row r="4" spans="1:9" ht="18" customHeight="1" x14ac:dyDescent="0.25">
      <c r="B4" s="142" t="s">
        <v>2739</v>
      </c>
      <c r="C4" s="213"/>
      <c r="D4" s="214"/>
    </row>
    <row r="5" spans="1:9" ht="18" customHeight="1" x14ac:dyDescent="0.25">
      <c r="B5" s="142" t="s">
        <v>130</v>
      </c>
      <c r="C5" s="213"/>
      <c r="D5" s="214"/>
    </row>
    <row r="6" spans="1:9" ht="18" customHeight="1" x14ac:dyDescent="0.25">
      <c r="B6" s="139" t="s">
        <v>2733</v>
      </c>
      <c r="C6" s="213"/>
      <c r="D6" s="214"/>
    </row>
    <row r="7" spans="1:9" ht="18" customHeight="1" x14ac:dyDescent="0.25">
      <c r="B7" s="139" t="s">
        <v>2740</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2910</v>
      </c>
      <c r="C15" s="4" t="s">
        <v>142</v>
      </c>
      <c r="D15" s="2" t="s">
        <v>387</v>
      </c>
      <c r="E15" s="2" t="s">
        <v>706</v>
      </c>
      <c r="F15" s="24">
        <v>52710</v>
      </c>
      <c r="G15" s="24">
        <v>442.92</v>
      </c>
      <c r="H15" s="24">
        <v>14.06</v>
      </c>
    </row>
    <row r="16" spans="1:9" x14ac:dyDescent="0.25">
      <c r="B16" s="2" t="s">
        <v>2952</v>
      </c>
      <c r="C16" s="4" t="s">
        <v>142</v>
      </c>
      <c r="D16" s="2" t="s">
        <v>372</v>
      </c>
      <c r="E16" s="2" t="s">
        <v>756</v>
      </c>
      <c r="F16" s="24">
        <v>17232</v>
      </c>
      <c r="G16" s="24">
        <v>283.62</v>
      </c>
      <c r="H16" s="24">
        <v>9</v>
      </c>
    </row>
    <row r="17" spans="2:8" x14ac:dyDescent="0.25">
      <c r="B17" s="2" t="s">
        <v>2071</v>
      </c>
      <c r="C17" s="4" t="s">
        <v>142</v>
      </c>
      <c r="D17" s="2" t="s">
        <v>372</v>
      </c>
      <c r="E17" s="2" t="s">
        <v>558</v>
      </c>
      <c r="F17" s="24">
        <v>20070</v>
      </c>
      <c r="G17" s="24">
        <v>231.51</v>
      </c>
      <c r="H17" s="24">
        <v>7.35</v>
      </c>
    </row>
    <row r="18" spans="2:8" x14ac:dyDescent="0.25">
      <c r="B18" s="2" t="s">
        <v>2961</v>
      </c>
      <c r="C18" s="4" t="s">
        <v>142</v>
      </c>
      <c r="D18" s="2" t="s">
        <v>372</v>
      </c>
      <c r="E18" s="2" t="s">
        <v>765</v>
      </c>
      <c r="F18" s="24">
        <v>3583</v>
      </c>
      <c r="G18" s="24">
        <v>173.17</v>
      </c>
      <c r="H18" s="24">
        <v>5.5</v>
      </c>
    </row>
    <row r="19" spans="2:8" x14ac:dyDescent="0.25">
      <c r="B19" s="2" t="s">
        <v>2990</v>
      </c>
      <c r="C19" s="4" t="s">
        <v>142</v>
      </c>
      <c r="D19" s="2" t="s">
        <v>387</v>
      </c>
      <c r="E19" s="2" t="s">
        <v>812</v>
      </c>
      <c r="F19" s="24">
        <v>37173</v>
      </c>
      <c r="G19" s="24">
        <v>163.02000000000001</v>
      </c>
      <c r="H19" s="24">
        <v>5.18</v>
      </c>
    </row>
    <row r="20" spans="2:8" x14ac:dyDescent="0.25">
      <c r="B20" s="2" t="s">
        <v>2965</v>
      </c>
      <c r="C20" s="4" t="s">
        <v>142</v>
      </c>
      <c r="D20" s="2" t="s">
        <v>372</v>
      </c>
      <c r="E20" s="2" t="s">
        <v>769</v>
      </c>
      <c r="F20" s="24">
        <v>9596</v>
      </c>
      <c r="G20" s="24">
        <v>128.54</v>
      </c>
      <c r="H20" s="24">
        <v>4.08</v>
      </c>
    </row>
    <row r="21" spans="2:8" x14ac:dyDescent="0.25">
      <c r="B21" s="2" t="s">
        <v>2966</v>
      </c>
      <c r="C21" s="4" t="s">
        <v>142</v>
      </c>
      <c r="D21" s="2" t="s">
        <v>372</v>
      </c>
      <c r="E21" s="2" t="s">
        <v>770</v>
      </c>
      <c r="F21" s="24">
        <v>28076</v>
      </c>
      <c r="G21" s="24">
        <v>126.34</v>
      </c>
      <c r="H21" s="24">
        <v>4.01</v>
      </c>
    </row>
    <row r="22" spans="2:8" x14ac:dyDescent="0.25">
      <c r="B22" s="2" t="s">
        <v>813</v>
      </c>
      <c r="C22" s="4" t="s">
        <v>142</v>
      </c>
      <c r="D22" s="2" t="s">
        <v>372</v>
      </c>
      <c r="E22" s="2" t="s">
        <v>814</v>
      </c>
      <c r="F22" s="24">
        <v>5145</v>
      </c>
      <c r="G22" s="24">
        <v>121.65</v>
      </c>
      <c r="H22" s="24">
        <v>3.86</v>
      </c>
    </row>
    <row r="23" spans="2:8" x14ac:dyDescent="0.25">
      <c r="B23" s="2" t="s">
        <v>2964</v>
      </c>
      <c r="C23" s="4" t="s">
        <v>142</v>
      </c>
      <c r="D23" s="2" t="s">
        <v>372</v>
      </c>
      <c r="E23" s="2" t="s">
        <v>768</v>
      </c>
      <c r="F23" s="24">
        <v>10672</v>
      </c>
      <c r="G23" s="24">
        <v>112.82</v>
      </c>
      <c r="H23" s="24">
        <v>3.58</v>
      </c>
    </row>
    <row r="24" spans="2:8" x14ac:dyDescent="0.25">
      <c r="B24" s="2" t="s">
        <v>2970</v>
      </c>
      <c r="C24" s="4" t="s">
        <v>142</v>
      </c>
      <c r="D24" s="2" t="s">
        <v>372</v>
      </c>
      <c r="E24" s="2" t="s">
        <v>774</v>
      </c>
      <c r="F24" s="24">
        <v>379</v>
      </c>
      <c r="G24" s="24">
        <v>100.23</v>
      </c>
      <c r="H24" s="24">
        <v>3.18</v>
      </c>
    </row>
    <row r="25" spans="2:8" x14ac:dyDescent="0.25">
      <c r="B25" s="2" t="s">
        <v>2967</v>
      </c>
      <c r="C25" s="4" t="s">
        <v>142</v>
      </c>
      <c r="D25" s="2" t="s">
        <v>372</v>
      </c>
      <c r="E25" s="2" t="s">
        <v>771</v>
      </c>
      <c r="F25" s="24">
        <v>5094</v>
      </c>
      <c r="G25" s="24">
        <v>97.05</v>
      </c>
      <c r="H25" s="24">
        <v>3.08</v>
      </c>
    </row>
    <row r="26" spans="2:8" x14ac:dyDescent="0.25">
      <c r="B26" s="2" t="s">
        <v>2893</v>
      </c>
      <c r="C26" s="4" t="s">
        <v>142</v>
      </c>
      <c r="D26" s="2" t="s">
        <v>372</v>
      </c>
      <c r="E26" s="2" t="s">
        <v>675</v>
      </c>
      <c r="F26" s="24">
        <v>31700</v>
      </c>
      <c r="G26" s="24">
        <v>94.64</v>
      </c>
      <c r="H26" s="24">
        <v>3</v>
      </c>
    </row>
    <row r="27" spans="2:8" x14ac:dyDescent="0.25">
      <c r="B27" s="2" t="s">
        <v>2921</v>
      </c>
      <c r="C27" s="4" t="s">
        <v>142</v>
      </c>
      <c r="D27" s="2" t="s">
        <v>387</v>
      </c>
      <c r="E27" s="2" t="s">
        <v>717</v>
      </c>
      <c r="F27" s="24">
        <v>6513</v>
      </c>
      <c r="G27" s="24">
        <v>94.13</v>
      </c>
      <c r="H27" s="24">
        <v>2.99</v>
      </c>
    </row>
    <row r="28" spans="2:8" x14ac:dyDescent="0.25">
      <c r="B28" s="2" t="s">
        <v>2991</v>
      </c>
      <c r="C28" s="4" t="s">
        <v>142</v>
      </c>
      <c r="D28" s="2" t="s">
        <v>387</v>
      </c>
      <c r="E28" s="2" t="s">
        <v>815</v>
      </c>
      <c r="F28" s="24">
        <v>12909</v>
      </c>
      <c r="G28" s="24">
        <v>88.96</v>
      </c>
      <c r="H28" s="24">
        <v>2.82</v>
      </c>
    </row>
    <row r="29" spans="2:8" x14ac:dyDescent="0.25">
      <c r="B29" s="2" t="s">
        <v>2992</v>
      </c>
      <c r="C29" s="4" t="s">
        <v>142</v>
      </c>
      <c r="D29" s="2" t="s">
        <v>372</v>
      </c>
      <c r="E29" s="2" t="s">
        <v>816</v>
      </c>
      <c r="F29" s="24">
        <v>4937</v>
      </c>
      <c r="G29" s="24">
        <v>84.48</v>
      </c>
      <c r="H29" s="24">
        <v>2.68</v>
      </c>
    </row>
    <row r="30" spans="2:8" x14ac:dyDescent="0.25">
      <c r="B30" s="2" t="s">
        <v>2932</v>
      </c>
      <c r="C30" s="4" t="s">
        <v>142</v>
      </c>
      <c r="D30" s="2" t="s">
        <v>387</v>
      </c>
      <c r="E30" s="2" t="s">
        <v>728</v>
      </c>
      <c r="F30" s="24">
        <v>3483</v>
      </c>
      <c r="G30" s="24">
        <v>70.819999999999993</v>
      </c>
      <c r="H30" s="24">
        <v>2.25</v>
      </c>
    </row>
    <row r="31" spans="2:8" x14ac:dyDescent="0.25">
      <c r="B31" s="2" t="s">
        <v>2993</v>
      </c>
      <c r="C31" s="4" t="s">
        <v>142</v>
      </c>
      <c r="D31" s="2" t="s">
        <v>372</v>
      </c>
      <c r="E31" s="2" t="s">
        <v>817</v>
      </c>
      <c r="F31" s="24">
        <v>3109</v>
      </c>
      <c r="G31" s="24">
        <v>68.88</v>
      </c>
      <c r="H31" s="24">
        <v>2.19</v>
      </c>
    </row>
    <row r="32" spans="2:8" x14ac:dyDescent="0.25">
      <c r="B32" s="2" t="s">
        <v>2831</v>
      </c>
      <c r="C32" s="4" t="s">
        <v>142</v>
      </c>
      <c r="D32" s="2" t="s">
        <v>372</v>
      </c>
      <c r="E32" s="2" t="s">
        <v>481</v>
      </c>
      <c r="F32" s="24">
        <v>6483</v>
      </c>
      <c r="G32" s="24">
        <v>66.010000000000005</v>
      </c>
      <c r="H32" s="24">
        <v>2.1</v>
      </c>
    </row>
    <row r="33" spans="2:8" x14ac:dyDescent="0.25">
      <c r="B33" s="2" t="s">
        <v>777</v>
      </c>
      <c r="C33" s="4" t="s">
        <v>142</v>
      </c>
      <c r="D33" s="2" t="s">
        <v>372</v>
      </c>
      <c r="E33" s="2" t="s">
        <v>778</v>
      </c>
      <c r="F33" s="24">
        <v>43426</v>
      </c>
      <c r="G33" s="24">
        <v>62.38</v>
      </c>
      <c r="H33" s="24">
        <v>1.98</v>
      </c>
    </row>
    <row r="34" spans="2:8" x14ac:dyDescent="0.25">
      <c r="B34" s="2" t="s">
        <v>2994</v>
      </c>
      <c r="C34" s="4" t="s">
        <v>142</v>
      </c>
      <c r="D34" s="2" t="s">
        <v>387</v>
      </c>
      <c r="E34" s="2" t="s">
        <v>818</v>
      </c>
      <c r="F34" s="24">
        <v>2621</v>
      </c>
      <c r="G34" s="24">
        <v>62.18</v>
      </c>
      <c r="H34" s="24">
        <v>1.97</v>
      </c>
    </row>
    <row r="35" spans="2:8" x14ac:dyDescent="0.25">
      <c r="B35" s="2" t="s">
        <v>2936</v>
      </c>
      <c r="C35" s="4" t="s">
        <v>142</v>
      </c>
      <c r="D35" s="2" t="s">
        <v>387</v>
      </c>
      <c r="E35" s="2" t="s">
        <v>732</v>
      </c>
      <c r="F35" s="24">
        <v>4812</v>
      </c>
      <c r="G35" s="24">
        <v>61.94</v>
      </c>
      <c r="H35" s="24">
        <v>1.97</v>
      </c>
    </row>
    <row r="36" spans="2:8" x14ac:dyDescent="0.25">
      <c r="B36" s="2" t="s">
        <v>2995</v>
      </c>
      <c r="C36" s="4" t="s">
        <v>142</v>
      </c>
      <c r="D36" s="2" t="s">
        <v>372</v>
      </c>
      <c r="E36" s="2" t="s">
        <v>819</v>
      </c>
      <c r="F36" s="24">
        <v>2901</v>
      </c>
      <c r="G36" s="24">
        <v>60.54</v>
      </c>
      <c r="H36" s="24">
        <v>1.92</v>
      </c>
    </row>
    <row r="37" spans="2:8" x14ac:dyDescent="0.25">
      <c r="B37" s="2" t="s">
        <v>2797</v>
      </c>
      <c r="C37" s="4" t="s">
        <v>142</v>
      </c>
      <c r="D37" s="2" t="s">
        <v>372</v>
      </c>
      <c r="E37" s="2" t="s">
        <v>410</v>
      </c>
      <c r="F37" s="24">
        <v>641</v>
      </c>
      <c r="G37" s="24">
        <v>53.37</v>
      </c>
      <c r="H37" s="24">
        <v>1.69</v>
      </c>
    </row>
    <row r="38" spans="2:8" x14ac:dyDescent="0.25">
      <c r="B38" s="2" t="s">
        <v>2974</v>
      </c>
      <c r="C38" s="4" t="s">
        <v>142</v>
      </c>
      <c r="D38" s="2" t="s">
        <v>781</v>
      </c>
      <c r="E38" s="2" t="s">
        <v>782</v>
      </c>
      <c r="F38" s="24">
        <v>3219</v>
      </c>
      <c r="G38" s="24">
        <v>52.89</v>
      </c>
      <c r="H38" s="24">
        <v>1.68</v>
      </c>
    </row>
    <row r="39" spans="2:8" x14ac:dyDescent="0.25">
      <c r="B39" s="2" t="s">
        <v>2996</v>
      </c>
      <c r="C39" s="4" t="s">
        <v>142</v>
      </c>
      <c r="D39" s="2" t="s">
        <v>387</v>
      </c>
      <c r="E39" s="2" t="s">
        <v>820</v>
      </c>
      <c r="F39" s="24">
        <v>3549</v>
      </c>
      <c r="G39" s="24">
        <v>48.81</v>
      </c>
      <c r="H39" s="24">
        <v>1.55</v>
      </c>
    </row>
    <row r="40" spans="2:8" x14ac:dyDescent="0.25">
      <c r="B40" s="2" t="s">
        <v>2820</v>
      </c>
      <c r="C40" s="4" t="s">
        <v>142</v>
      </c>
      <c r="D40" s="2" t="s">
        <v>372</v>
      </c>
      <c r="E40" s="2" t="s">
        <v>465</v>
      </c>
      <c r="F40" s="24">
        <v>7266</v>
      </c>
      <c r="G40" s="24">
        <v>47.99</v>
      </c>
      <c r="H40" s="24">
        <v>1.52</v>
      </c>
    </row>
    <row r="41" spans="2:8" x14ac:dyDescent="0.25">
      <c r="B41" s="2" t="s">
        <v>2979</v>
      </c>
      <c r="C41" s="4" t="s">
        <v>142</v>
      </c>
      <c r="D41" s="2" t="s">
        <v>372</v>
      </c>
      <c r="E41" s="2" t="s">
        <v>787</v>
      </c>
      <c r="F41" s="24">
        <v>9685</v>
      </c>
      <c r="G41" s="24">
        <v>41</v>
      </c>
      <c r="H41" s="24">
        <v>1.3</v>
      </c>
    </row>
    <row r="42" spans="2:8" x14ac:dyDescent="0.25">
      <c r="B42" s="2" t="s">
        <v>2997</v>
      </c>
      <c r="C42" s="4" t="s">
        <v>142</v>
      </c>
      <c r="D42" s="2" t="s">
        <v>372</v>
      </c>
      <c r="E42" s="2" t="s">
        <v>821</v>
      </c>
      <c r="F42" s="24">
        <v>3928</v>
      </c>
      <c r="G42" s="24">
        <v>39.26</v>
      </c>
      <c r="H42" s="24">
        <v>1.25</v>
      </c>
    </row>
    <row r="43" spans="2:8" x14ac:dyDescent="0.25">
      <c r="B43" s="2" t="s">
        <v>2998</v>
      </c>
      <c r="C43" s="4" t="s">
        <v>142</v>
      </c>
      <c r="D43" s="2" t="s">
        <v>387</v>
      </c>
      <c r="E43" s="2" t="s">
        <v>822</v>
      </c>
      <c r="F43" s="24">
        <v>1828</v>
      </c>
      <c r="G43" s="24">
        <v>33.229999999999997</v>
      </c>
      <c r="H43" s="24">
        <v>1.05</v>
      </c>
    </row>
    <row r="44" spans="2:8" x14ac:dyDescent="0.25">
      <c r="B44" s="2" t="s">
        <v>2999</v>
      </c>
      <c r="C44" s="4" t="s">
        <v>142</v>
      </c>
      <c r="D44" s="2" t="s">
        <v>387</v>
      </c>
      <c r="E44" s="2" t="s">
        <v>823</v>
      </c>
      <c r="F44" s="24">
        <v>8198</v>
      </c>
      <c r="G44" s="24">
        <v>28.54</v>
      </c>
      <c r="H44" s="24">
        <v>0.91</v>
      </c>
    </row>
    <row r="45" spans="2:8" x14ac:dyDescent="0.25">
      <c r="B45" s="7" t="s">
        <v>145</v>
      </c>
      <c r="C45" s="8"/>
      <c r="D45" s="7"/>
      <c r="E45" s="7"/>
      <c r="F45" s="31"/>
      <c r="G45" s="31">
        <f>SUM(G12:G44)</f>
        <v>3140.92</v>
      </c>
      <c r="H45" s="31">
        <f>SUM(H12:H44)</f>
        <v>99.699999999999974</v>
      </c>
    </row>
    <row r="46" spans="2:8" x14ac:dyDescent="0.25">
      <c r="B46" s="7" t="s">
        <v>147</v>
      </c>
      <c r="C46" s="8"/>
      <c r="D46" s="7"/>
      <c r="E46" s="7"/>
      <c r="F46" s="31"/>
      <c r="G46" s="31">
        <v>3140.92</v>
      </c>
      <c r="H46" s="31">
        <v>99.7</v>
      </c>
    </row>
    <row r="47" spans="2:8" x14ac:dyDescent="0.25">
      <c r="B47" s="7" t="s">
        <v>326</v>
      </c>
      <c r="C47" s="8"/>
      <c r="D47" s="7"/>
      <c r="E47" s="7"/>
      <c r="F47" s="31"/>
      <c r="G47" s="31">
        <v>8.9783560900000339</v>
      </c>
      <c r="H47" s="31">
        <v>0.29999999999999716</v>
      </c>
    </row>
    <row r="48" spans="2:8" x14ac:dyDescent="0.25">
      <c r="B48" s="7" t="s">
        <v>155</v>
      </c>
      <c r="C48" s="8"/>
      <c r="D48" s="7"/>
      <c r="E48" s="7"/>
      <c r="F48" s="31"/>
      <c r="G48" s="31">
        <v>3149.8983560900001</v>
      </c>
      <c r="H48" s="31">
        <v>100</v>
      </c>
    </row>
    <row r="49" spans="2:3" x14ac:dyDescent="0.25">
      <c r="B49" s="2" t="s">
        <v>156</v>
      </c>
    </row>
    <row r="50" spans="2:3" x14ac:dyDescent="0.25">
      <c r="B50" s="7" t="s">
        <v>157</v>
      </c>
    </row>
    <row r="51" spans="2:3" x14ac:dyDescent="0.25">
      <c r="B51" s="7" t="s">
        <v>158</v>
      </c>
      <c r="C51" s="4" t="s">
        <v>159</v>
      </c>
    </row>
    <row r="52" spans="2:3" x14ac:dyDescent="0.25">
      <c r="B52" s="7" t="s">
        <v>162</v>
      </c>
      <c r="C52" s="4" t="s">
        <v>161</v>
      </c>
    </row>
    <row r="53" spans="2:3" x14ac:dyDescent="0.25">
      <c r="B53" s="7" t="s">
        <v>163</v>
      </c>
      <c r="C53" s="4" t="s">
        <v>161</v>
      </c>
    </row>
    <row r="54" spans="2:3" x14ac:dyDescent="0.25">
      <c r="B54" s="7" t="s">
        <v>164</v>
      </c>
      <c r="C54" s="4" t="s">
        <v>165</v>
      </c>
    </row>
    <row r="55" spans="2:3" x14ac:dyDescent="0.25">
      <c r="B55" s="7" t="s">
        <v>824</v>
      </c>
      <c r="C55" s="8"/>
    </row>
    <row r="56" spans="2:3" x14ac:dyDescent="0.25">
      <c r="B56" s="7" t="s">
        <v>825</v>
      </c>
      <c r="C56" s="8"/>
    </row>
    <row r="57" spans="2:3" x14ac:dyDescent="0.25">
      <c r="B57" s="7" t="s">
        <v>826</v>
      </c>
      <c r="C57" s="8"/>
    </row>
    <row r="58" spans="2:3" x14ac:dyDescent="0.25">
      <c r="B58" s="7" t="s">
        <v>827</v>
      </c>
      <c r="C58" s="8"/>
    </row>
    <row r="59" spans="2:3" x14ac:dyDescent="0.25">
      <c r="B59" s="7" t="s">
        <v>754</v>
      </c>
      <c r="C59" s="8"/>
    </row>
    <row r="60" spans="2:3" x14ac:dyDescent="0.25">
      <c r="B60" s="2" t="s">
        <v>170</v>
      </c>
    </row>
    <row r="61" spans="2:3" x14ac:dyDescent="0.25">
      <c r="B61" s="2" t="s">
        <v>328</v>
      </c>
    </row>
    <row r="64" spans="2:3" x14ac:dyDescent="0.25">
      <c r="B64" s="17" t="s">
        <v>3741</v>
      </c>
      <c r="C64" s="18"/>
    </row>
    <row r="65" spans="2:7" ht="30" x14ac:dyDescent="0.25">
      <c r="B65" s="17" t="s">
        <v>329</v>
      </c>
      <c r="C65" s="19" t="s">
        <v>330</v>
      </c>
    </row>
    <row r="66" spans="2:7" x14ac:dyDescent="0.25">
      <c r="B66" s="139" t="s">
        <v>331</v>
      </c>
      <c r="C66" s="149" t="s">
        <v>2621</v>
      </c>
    </row>
    <row r="67" spans="2:7" x14ac:dyDescent="0.25">
      <c r="B67" s="139" t="s">
        <v>332</v>
      </c>
      <c r="C67" s="149" t="s">
        <v>2621</v>
      </c>
    </row>
    <row r="68" spans="2:7" x14ac:dyDescent="0.25">
      <c r="B68" s="139" t="s">
        <v>333</v>
      </c>
      <c r="C68" s="149" t="s">
        <v>2621</v>
      </c>
    </row>
    <row r="69" spans="2:7" x14ac:dyDescent="0.25">
      <c r="B69" s="139" t="s">
        <v>334</v>
      </c>
      <c r="C69" s="149" t="s">
        <v>2621</v>
      </c>
    </row>
    <row r="70" spans="2:7" x14ac:dyDescent="0.25">
      <c r="B70" s="139" t="s">
        <v>335</v>
      </c>
      <c r="C70" s="149" t="s">
        <v>2621</v>
      </c>
    </row>
    <row r="71" spans="2:7" x14ac:dyDescent="0.25">
      <c r="B71" s="139" t="s">
        <v>336</v>
      </c>
      <c r="C71" s="149" t="s">
        <v>2621</v>
      </c>
    </row>
    <row r="72" spans="2:7" x14ac:dyDescent="0.25">
      <c r="B72" s="17" t="s">
        <v>337</v>
      </c>
      <c r="C72" s="149" t="s">
        <v>2621</v>
      </c>
    </row>
    <row r="74" spans="2:7" x14ac:dyDescent="0.25">
      <c r="B74" s="139" t="s">
        <v>179</v>
      </c>
      <c r="C74" s="9"/>
      <c r="D74" s="139"/>
    </row>
    <row r="75" spans="2:7" ht="30" x14ac:dyDescent="0.25">
      <c r="B75" s="11" t="s">
        <v>180</v>
      </c>
      <c r="C75" s="10" t="s">
        <v>181</v>
      </c>
      <c r="D75" s="11" t="s">
        <v>182</v>
      </c>
    </row>
    <row r="76" spans="2:7" x14ac:dyDescent="0.25">
      <c r="B76" s="139" t="s">
        <v>161</v>
      </c>
      <c r="C76" s="9" t="s">
        <v>161</v>
      </c>
      <c r="D76" s="139" t="s">
        <v>161</v>
      </c>
    </row>
    <row r="78" spans="2:7" x14ac:dyDescent="0.25">
      <c r="B78" s="17" t="s">
        <v>183</v>
      </c>
      <c r="C78" s="40">
        <v>45412</v>
      </c>
      <c r="D78" s="139"/>
      <c r="E78" s="33"/>
      <c r="F78" s="39"/>
    </row>
    <row r="79" spans="2:7" x14ac:dyDescent="0.25">
      <c r="B79" s="17" t="s">
        <v>184</v>
      </c>
      <c r="C79" s="18" t="s">
        <v>185</v>
      </c>
      <c r="D79" s="17" t="s">
        <v>186</v>
      </c>
      <c r="E79" s="34" t="s">
        <v>187</v>
      </c>
      <c r="F79" s="32" t="s">
        <v>188</v>
      </c>
      <c r="G79" s="31"/>
    </row>
    <row r="80" spans="2:7" x14ac:dyDescent="0.25">
      <c r="B80" s="37" t="s">
        <v>161</v>
      </c>
      <c r="C80" s="38" t="s">
        <v>161</v>
      </c>
      <c r="D80" s="37" t="s">
        <v>161</v>
      </c>
      <c r="E80" s="36" t="s">
        <v>161</v>
      </c>
      <c r="F80" s="35" t="s">
        <v>161</v>
      </c>
    </row>
    <row r="83" spans="2:4" x14ac:dyDescent="0.25">
      <c r="B83" s="7" t="s">
        <v>189</v>
      </c>
    </row>
    <row r="84" spans="2:4" x14ac:dyDescent="0.25">
      <c r="B84" s="7"/>
    </row>
    <row r="85" spans="2:4" x14ac:dyDescent="0.25">
      <c r="B85" s="7" t="s">
        <v>190</v>
      </c>
    </row>
    <row r="86" spans="2:4" x14ac:dyDescent="0.25">
      <c r="B86" s="17" t="s">
        <v>191</v>
      </c>
      <c r="C86" s="18" t="s">
        <v>192</v>
      </c>
      <c r="D86" s="7"/>
    </row>
    <row r="87" spans="2:4" x14ac:dyDescent="0.25">
      <c r="B87" s="139" t="s">
        <v>161</v>
      </c>
      <c r="C87" s="9" t="s">
        <v>161</v>
      </c>
    </row>
    <row r="89" spans="2:4" x14ac:dyDescent="0.25">
      <c r="B89" s="17" t="s">
        <v>193</v>
      </c>
      <c r="C89" s="18" t="s">
        <v>192</v>
      </c>
    </row>
    <row r="90" spans="2:4" x14ac:dyDescent="0.25">
      <c r="B90" s="139" t="s">
        <v>161</v>
      </c>
      <c r="C90" s="9" t="s">
        <v>161</v>
      </c>
    </row>
    <row r="92" spans="2:4" x14ac:dyDescent="0.25">
      <c r="B92" s="17" t="s">
        <v>161</v>
      </c>
      <c r="C92" s="18" t="s">
        <v>161</v>
      </c>
    </row>
    <row r="93" spans="2:4" x14ac:dyDescent="0.25">
      <c r="B93" s="139" t="s">
        <v>161</v>
      </c>
      <c r="C93" s="9" t="s">
        <v>161</v>
      </c>
    </row>
    <row r="95" spans="2:4" x14ac:dyDescent="0.25">
      <c r="B95" s="34" t="s">
        <v>194</v>
      </c>
      <c r="C95" s="18" t="s">
        <v>195</v>
      </c>
    </row>
    <row r="96" spans="2:4" x14ac:dyDescent="0.25">
      <c r="B96" s="33" t="s">
        <v>161</v>
      </c>
      <c r="C96" s="9" t="s">
        <v>161</v>
      </c>
    </row>
    <row r="98" spans="2:7" x14ac:dyDescent="0.25">
      <c r="B98" s="17" t="s">
        <v>196</v>
      </c>
      <c r="C98" s="18" t="s">
        <v>161</v>
      </c>
    </row>
    <row r="100" spans="2:7" x14ac:dyDescent="0.25">
      <c r="B100" s="17" t="s">
        <v>197</v>
      </c>
      <c r="C100" s="40">
        <v>45412</v>
      </c>
      <c r="D100" s="139"/>
      <c r="E100" s="33"/>
      <c r="F100" s="39"/>
    </row>
    <row r="101" spans="2:7" x14ac:dyDescent="0.25">
      <c r="B101" s="17" t="s">
        <v>184</v>
      </c>
      <c r="C101" s="18" t="s">
        <v>185</v>
      </c>
      <c r="D101" s="17" t="s">
        <v>186</v>
      </c>
      <c r="E101" s="34" t="s">
        <v>187</v>
      </c>
      <c r="F101" s="32" t="s">
        <v>188</v>
      </c>
      <c r="G101" s="31"/>
    </row>
    <row r="102" spans="2:7" x14ac:dyDescent="0.25">
      <c r="B102" s="37" t="s">
        <v>161</v>
      </c>
      <c r="C102" s="38" t="s">
        <v>161</v>
      </c>
      <c r="D102" s="37" t="s">
        <v>161</v>
      </c>
      <c r="E102" s="36" t="s">
        <v>161</v>
      </c>
      <c r="F102" s="35" t="s">
        <v>161</v>
      </c>
    </row>
    <row r="103" spans="2:7" x14ac:dyDescent="0.25">
      <c r="B103" s="7" t="s">
        <v>189</v>
      </c>
    </row>
    <row r="104" spans="2:7" x14ac:dyDescent="0.25">
      <c r="B104" s="7"/>
    </row>
    <row r="105" spans="2:7" x14ac:dyDescent="0.25">
      <c r="B105" s="7" t="s">
        <v>190</v>
      </c>
    </row>
    <row r="106" spans="2:7" x14ac:dyDescent="0.25">
      <c r="B106" s="17" t="s">
        <v>191</v>
      </c>
      <c r="C106" s="18" t="s">
        <v>192</v>
      </c>
      <c r="D106" s="7"/>
    </row>
    <row r="107" spans="2:7" x14ac:dyDescent="0.25">
      <c r="B107" s="139" t="s">
        <v>161</v>
      </c>
      <c r="C107" s="9" t="s">
        <v>161</v>
      </c>
    </row>
    <row r="109" spans="2:7" x14ac:dyDescent="0.25">
      <c r="B109" s="17" t="s">
        <v>193</v>
      </c>
      <c r="C109" s="18" t="s">
        <v>192</v>
      </c>
    </row>
    <row r="110" spans="2:7" x14ac:dyDescent="0.25">
      <c r="B110" s="139" t="s">
        <v>161</v>
      </c>
      <c r="C110" s="9" t="s">
        <v>161</v>
      </c>
    </row>
    <row r="112" spans="2:7" x14ac:dyDescent="0.25">
      <c r="B112" s="17" t="s">
        <v>161</v>
      </c>
      <c r="C112" s="18" t="s">
        <v>161</v>
      </c>
    </row>
    <row r="113" spans="2:80" x14ac:dyDescent="0.25">
      <c r="B113" s="139" t="s">
        <v>161</v>
      </c>
      <c r="C113" s="9" t="s">
        <v>161</v>
      </c>
    </row>
    <row r="115" spans="2:80" x14ac:dyDescent="0.25">
      <c r="B115" s="34" t="s">
        <v>194</v>
      </c>
      <c r="C115" s="18" t="s">
        <v>195</v>
      </c>
    </row>
    <row r="116" spans="2:80" x14ac:dyDescent="0.25">
      <c r="B116" s="33" t="s">
        <v>161</v>
      </c>
      <c r="C116" s="9" t="s">
        <v>161</v>
      </c>
    </row>
    <row r="118" spans="2:80" x14ac:dyDescent="0.25">
      <c r="B118" s="17" t="s">
        <v>196</v>
      </c>
      <c r="C118" s="18" t="s">
        <v>161</v>
      </c>
    </row>
    <row r="121" spans="2:80" x14ac:dyDescent="0.25">
      <c r="B121" s="7" t="s">
        <v>198</v>
      </c>
    </row>
    <row r="123" spans="2:80" x14ac:dyDescent="0.25">
      <c r="B123" s="17" t="s">
        <v>184</v>
      </c>
      <c r="C123" s="18" t="s">
        <v>199</v>
      </c>
      <c r="D123" s="17" t="s">
        <v>200</v>
      </c>
      <c r="E123" s="17" t="s">
        <v>201</v>
      </c>
      <c r="F123" s="31"/>
    </row>
    <row r="124" spans="2:80" x14ac:dyDescent="0.25">
      <c r="B124" s="139" t="s">
        <v>161</v>
      </c>
      <c r="C124" s="9" t="s">
        <v>161</v>
      </c>
      <c r="D124" s="139" t="s">
        <v>161</v>
      </c>
      <c r="E124" s="139" t="s">
        <v>161</v>
      </c>
    </row>
    <row r="127" spans="2:80" x14ac:dyDescent="0.25">
      <c r="B127" s="7" t="s">
        <v>202</v>
      </c>
      <c r="C127" s="8" t="s">
        <v>161</v>
      </c>
      <c r="D127" s="7"/>
      <c r="E127" s="7"/>
      <c r="F127" s="31"/>
      <c r="G127" s="31"/>
      <c r="H127" s="31"/>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row>
    <row r="129" spans="2:7" x14ac:dyDescent="0.25">
      <c r="B129" s="7" t="s">
        <v>203</v>
      </c>
    </row>
    <row r="131" spans="2:7" x14ac:dyDescent="0.25">
      <c r="B131" s="17" t="s">
        <v>204</v>
      </c>
      <c r="C131" s="18" t="s">
        <v>192</v>
      </c>
      <c r="D131" s="7"/>
    </row>
    <row r="132" spans="2:7" x14ac:dyDescent="0.25">
      <c r="B132" s="139" t="s">
        <v>161</v>
      </c>
      <c r="C132" s="9" t="s">
        <v>161</v>
      </c>
    </row>
    <row r="135" spans="2:7" x14ac:dyDescent="0.25">
      <c r="B135" s="17" t="s">
        <v>205</v>
      </c>
      <c r="C135" s="18" t="s">
        <v>206</v>
      </c>
      <c r="D135" s="7"/>
    </row>
    <row r="136" spans="2:7" x14ac:dyDescent="0.25">
      <c r="B136" s="139" t="s">
        <v>161</v>
      </c>
      <c r="C136" s="9" t="s">
        <v>161</v>
      </c>
    </row>
    <row r="139" spans="2:7" x14ac:dyDescent="0.25">
      <c r="B139" s="7" t="s">
        <v>207</v>
      </c>
    </row>
    <row r="142" spans="2:7" x14ac:dyDescent="0.25">
      <c r="B142" s="7" t="s">
        <v>208</v>
      </c>
    </row>
    <row r="144" spans="2:7" x14ac:dyDescent="0.25">
      <c r="B144" s="17" t="s">
        <v>184</v>
      </c>
      <c r="C144" s="18" t="s">
        <v>209</v>
      </c>
      <c r="D144" s="17" t="s">
        <v>199</v>
      </c>
      <c r="E144" s="17" t="s">
        <v>200</v>
      </c>
      <c r="F144" s="32" t="s">
        <v>201</v>
      </c>
      <c r="G144" s="31"/>
    </row>
    <row r="145" spans="2:80" x14ac:dyDescent="0.25">
      <c r="B145" s="139" t="s">
        <v>161</v>
      </c>
      <c r="C145" s="9" t="s">
        <v>161</v>
      </c>
      <c r="D145" s="139" t="s">
        <v>161</v>
      </c>
      <c r="E145" s="139" t="s">
        <v>161</v>
      </c>
      <c r="F145" s="30" t="s">
        <v>161</v>
      </c>
    </row>
    <row r="148" spans="2:80" x14ac:dyDescent="0.25">
      <c r="B148" s="7" t="s">
        <v>202</v>
      </c>
      <c r="C148" s="8" t="s">
        <v>161</v>
      </c>
      <c r="D148" s="7"/>
      <c r="E148" s="7"/>
      <c r="F148" s="31"/>
      <c r="G148" s="31"/>
      <c r="H148" s="31"/>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row>
    <row r="150" spans="2:80" x14ac:dyDescent="0.25">
      <c r="B150" s="7" t="s">
        <v>203</v>
      </c>
    </row>
    <row r="152" spans="2:80" x14ac:dyDescent="0.25">
      <c r="B152" s="17" t="s">
        <v>204</v>
      </c>
      <c r="C152" s="18" t="s">
        <v>192</v>
      </c>
      <c r="D152" s="7"/>
    </row>
    <row r="153" spans="2:80" x14ac:dyDescent="0.25">
      <c r="B153" s="139" t="s">
        <v>161</v>
      </c>
      <c r="C153" s="9" t="s">
        <v>161</v>
      </c>
    </row>
    <row r="156" spans="2:80" x14ac:dyDescent="0.25">
      <c r="B156" s="17" t="s">
        <v>205</v>
      </c>
      <c r="C156" s="18" t="s">
        <v>206</v>
      </c>
      <c r="D156" s="7"/>
    </row>
    <row r="157" spans="2:80" x14ac:dyDescent="0.25">
      <c r="B157" s="139" t="s">
        <v>161</v>
      </c>
      <c r="C157" s="9" t="s">
        <v>161</v>
      </c>
    </row>
    <row r="160" spans="2:80" x14ac:dyDescent="0.25">
      <c r="B160" s="7" t="s">
        <v>207</v>
      </c>
    </row>
    <row r="163" spans="2:7" x14ac:dyDescent="0.25">
      <c r="B163" s="7" t="s">
        <v>210</v>
      </c>
    </row>
    <row r="164" spans="2:7" x14ac:dyDescent="0.25">
      <c r="B164" s="17" t="s">
        <v>184</v>
      </c>
      <c r="C164" s="18" t="s">
        <v>211</v>
      </c>
      <c r="D164" s="17" t="s">
        <v>212</v>
      </c>
      <c r="E164" s="17" t="s">
        <v>213</v>
      </c>
      <c r="F164" s="32" t="s">
        <v>214</v>
      </c>
      <c r="G164" s="31"/>
    </row>
    <row r="165" spans="2:7" x14ac:dyDescent="0.25">
      <c r="B165" s="139" t="s">
        <v>161</v>
      </c>
      <c r="C165" s="9" t="s">
        <v>161</v>
      </c>
      <c r="D165" s="139" t="s">
        <v>161</v>
      </c>
      <c r="E165" s="139" t="s">
        <v>161</v>
      </c>
      <c r="F165" s="30" t="s">
        <v>161</v>
      </c>
    </row>
    <row r="166" spans="2:7" x14ac:dyDescent="0.25">
      <c r="B166" s="2" t="s">
        <v>215</v>
      </c>
    </row>
  </sheetData>
  <mergeCells count="3">
    <mergeCell ref="B1:E1"/>
    <mergeCell ref="C3:C7"/>
    <mergeCell ref="D3:D7"/>
  </mergeCells>
  <hyperlinks>
    <hyperlink ref="A1" location="Index!A1" display="Index" xr:uid="{8FF40921-AA83-40D3-9307-E60211C5FEF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7E48-6B5E-47A4-9402-EF5FFDDC7471}">
  <sheetPr codeName="Sheet47"/>
  <dimension ref="A1:CB191"/>
  <sheetViews>
    <sheetView workbookViewId="0">
      <selection activeCell="C91" sqref="C91:C97"/>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95</v>
      </c>
      <c r="C1" s="212"/>
      <c r="D1" s="212"/>
      <c r="E1" s="212"/>
    </row>
    <row r="3" spans="1:9" ht="15" customHeight="1" x14ac:dyDescent="0.25">
      <c r="B3" s="1" t="s">
        <v>95</v>
      </c>
      <c r="C3" s="213"/>
      <c r="D3" s="214"/>
    </row>
    <row r="4" spans="1:9" ht="15" customHeight="1" x14ac:dyDescent="0.25">
      <c r="B4" s="12" t="s">
        <v>828</v>
      </c>
      <c r="C4" s="213"/>
      <c r="D4" s="214"/>
    </row>
    <row r="5" spans="1:9" ht="15" customHeight="1" x14ac:dyDescent="0.25">
      <c r="B5" s="12" t="s">
        <v>130</v>
      </c>
      <c r="C5" s="213"/>
      <c r="D5" s="214"/>
    </row>
    <row r="6" spans="1:9" ht="15" customHeight="1" x14ac:dyDescent="0.25">
      <c r="B6" s="12" t="s">
        <v>804</v>
      </c>
      <c r="C6" s="213"/>
      <c r="D6" s="214"/>
    </row>
    <row r="7" spans="1:9" ht="30" customHeight="1" x14ac:dyDescent="0.25">
      <c r="B7" s="142" t="s">
        <v>829</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3000</v>
      </c>
      <c r="C15" s="4" t="s">
        <v>142</v>
      </c>
      <c r="D15" s="2" t="s">
        <v>384</v>
      </c>
      <c r="E15" s="2" t="s">
        <v>830</v>
      </c>
      <c r="F15" s="24">
        <v>256909</v>
      </c>
      <c r="G15" s="24">
        <v>1302.9100000000001</v>
      </c>
      <c r="H15" s="24">
        <v>5.04</v>
      </c>
    </row>
    <row r="16" spans="1:9" x14ac:dyDescent="0.25">
      <c r="B16" s="2" t="s">
        <v>2952</v>
      </c>
      <c r="C16" s="4" t="s">
        <v>142</v>
      </c>
      <c r="D16" s="2" t="s">
        <v>372</v>
      </c>
      <c r="E16" s="2" t="s">
        <v>756</v>
      </c>
      <c r="F16" s="24">
        <v>73708</v>
      </c>
      <c r="G16" s="24">
        <v>1213.1600000000001</v>
      </c>
      <c r="H16" s="24">
        <v>4.6900000000000004</v>
      </c>
    </row>
    <row r="17" spans="2:8" x14ac:dyDescent="0.25">
      <c r="B17" s="2" t="s">
        <v>3001</v>
      </c>
      <c r="C17" s="4" t="s">
        <v>142</v>
      </c>
      <c r="D17" s="2" t="s">
        <v>384</v>
      </c>
      <c r="E17" s="2" t="s">
        <v>831</v>
      </c>
      <c r="F17" s="24">
        <v>274454</v>
      </c>
      <c r="G17" s="24">
        <v>1211.8499999999999</v>
      </c>
      <c r="H17" s="24">
        <v>4.6900000000000004</v>
      </c>
    </row>
    <row r="18" spans="2:8" x14ac:dyDescent="0.25">
      <c r="B18" s="2" t="s">
        <v>2071</v>
      </c>
      <c r="C18" s="4" t="s">
        <v>142</v>
      </c>
      <c r="D18" s="2" t="s">
        <v>372</v>
      </c>
      <c r="E18" s="2" t="s">
        <v>558</v>
      </c>
      <c r="F18" s="24">
        <v>101235</v>
      </c>
      <c r="G18" s="24">
        <v>1167.75</v>
      </c>
      <c r="H18" s="24">
        <v>4.5199999999999996</v>
      </c>
    </row>
    <row r="19" spans="2:8" x14ac:dyDescent="0.25">
      <c r="B19" s="2" t="s">
        <v>2908</v>
      </c>
      <c r="C19" s="4" t="s">
        <v>142</v>
      </c>
      <c r="D19" s="2" t="s">
        <v>364</v>
      </c>
      <c r="E19" s="2" t="s">
        <v>694</v>
      </c>
      <c r="F19" s="24">
        <v>399127</v>
      </c>
      <c r="G19" s="24">
        <v>1124.3399999999999</v>
      </c>
      <c r="H19" s="24">
        <v>4.3499999999999996</v>
      </c>
    </row>
    <row r="20" spans="2:8" x14ac:dyDescent="0.25">
      <c r="B20" s="2" t="s">
        <v>3002</v>
      </c>
      <c r="C20" s="4" t="s">
        <v>142</v>
      </c>
      <c r="D20" s="2" t="s">
        <v>384</v>
      </c>
      <c r="E20" s="2" t="s">
        <v>832</v>
      </c>
      <c r="F20" s="24">
        <v>564428</v>
      </c>
      <c r="G20" s="24">
        <v>887.56</v>
      </c>
      <c r="H20" s="24">
        <v>3.43</v>
      </c>
    </row>
    <row r="21" spans="2:8" x14ac:dyDescent="0.25">
      <c r="B21" s="2" t="s">
        <v>2876</v>
      </c>
      <c r="C21" s="4" t="s">
        <v>142</v>
      </c>
      <c r="D21" s="2" t="s">
        <v>492</v>
      </c>
      <c r="E21" s="2" t="s">
        <v>644</v>
      </c>
      <c r="F21" s="24">
        <v>124480</v>
      </c>
      <c r="G21" s="24">
        <v>880.01</v>
      </c>
      <c r="H21" s="24">
        <v>3.4</v>
      </c>
    </row>
    <row r="22" spans="2:8" x14ac:dyDescent="0.25">
      <c r="B22" s="2" t="s">
        <v>2066</v>
      </c>
      <c r="C22" s="4" t="s">
        <v>142</v>
      </c>
      <c r="D22" s="2" t="s">
        <v>382</v>
      </c>
      <c r="E22" s="2" t="s">
        <v>551</v>
      </c>
      <c r="F22" s="24">
        <v>14556</v>
      </c>
      <c r="G22" s="24">
        <v>824.82</v>
      </c>
      <c r="H22" s="24">
        <v>3.19</v>
      </c>
    </row>
    <row r="23" spans="2:8" x14ac:dyDescent="0.25">
      <c r="B23" s="2" t="s">
        <v>3003</v>
      </c>
      <c r="C23" s="4" t="s">
        <v>142</v>
      </c>
      <c r="D23" s="2" t="s">
        <v>382</v>
      </c>
      <c r="E23" s="2" t="s">
        <v>833</v>
      </c>
      <c r="F23" s="24">
        <v>15721</v>
      </c>
      <c r="G23" s="24">
        <v>795.81</v>
      </c>
      <c r="H23" s="24">
        <v>3.08</v>
      </c>
    </row>
    <row r="24" spans="2:8" x14ac:dyDescent="0.25">
      <c r="B24" s="2" t="s">
        <v>3004</v>
      </c>
      <c r="C24" s="4" t="s">
        <v>142</v>
      </c>
      <c r="D24" s="2" t="s">
        <v>834</v>
      </c>
      <c r="E24" s="2" t="s">
        <v>835</v>
      </c>
      <c r="F24" s="24">
        <v>303791</v>
      </c>
      <c r="G24" s="24">
        <v>772.84</v>
      </c>
      <c r="H24" s="24">
        <v>2.99</v>
      </c>
    </row>
    <row r="25" spans="2:8" x14ac:dyDescent="0.25">
      <c r="B25" s="2" t="s">
        <v>3005</v>
      </c>
      <c r="C25" s="4" t="s">
        <v>142</v>
      </c>
      <c r="D25" s="2" t="s">
        <v>384</v>
      </c>
      <c r="E25" s="2" t="s">
        <v>836</v>
      </c>
      <c r="F25" s="24">
        <v>15699</v>
      </c>
      <c r="G25" s="24">
        <v>745.07</v>
      </c>
      <c r="H25" s="24">
        <v>2.88</v>
      </c>
    </row>
    <row r="26" spans="2:8" x14ac:dyDescent="0.25">
      <c r="B26" s="2" t="s">
        <v>2905</v>
      </c>
      <c r="C26" s="4" t="s">
        <v>142</v>
      </c>
      <c r="D26" s="2" t="s">
        <v>389</v>
      </c>
      <c r="E26" s="2" t="s">
        <v>687</v>
      </c>
      <c r="F26" s="24">
        <v>18621</v>
      </c>
      <c r="G26" s="24">
        <v>725.22</v>
      </c>
      <c r="H26" s="24">
        <v>2.8</v>
      </c>
    </row>
    <row r="27" spans="2:8" x14ac:dyDescent="0.25">
      <c r="B27" s="2" t="s">
        <v>2982</v>
      </c>
      <c r="C27" s="4" t="s">
        <v>142</v>
      </c>
      <c r="D27" s="2" t="s">
        <v>433</v>
      </c>
      <c r="E27" s="2" t="s">
        <v>794</v>
      </c>
      <c r="F27" s="24">
        <v>22900</v>
      </c>
      <c r="G27" s="24">
        <v>721.73</v>
      </c>
      <c r="H27" s="24">
        <v>2.79</v>
      </c>
    </row>
    <row r="28" spans="2:8" x14ac:dyDescent="0.25">
      <c r="B28" s="2" t="s">
        <v>2983</v>
      </c>
      <c r="C28" s="4" t="s">
        <v>142</v>
      </c>
      <c r="D28" s="2" t="s">
        <v>433</v>
      </c>
      <c r="E28" s="2" t="s">
        <v>795</v>
      </c>
      <c r="F28" s="24">
        <v>51196</v>
      </c>
      <c r="G28" s="24">
        <v>706.63</v>
      </c>
      <c r="H28" s="24">
        <v>2.73</v>
      </c>
    </row>
    <row r="29" spans="2:8" x14ac:dyDescent="0.25">
      <c r="B29" s="2" t="s">
        <v>2910</v>
      </c>
      <c r="C29" s="4" t="s">
        <v>142</v>
      </c>
      <c r="D29" s="2" t="s">
        <v>387</v>
      </c>
      <c r="E29" s="2" t="s">
        <v>706</v>
      </c>
      <c r="F29" s="24">
        <v>80658</v>
      </c>
      <c r="G29" s="24">
        <v>677.77</v>
      </c>
      <c r="H29" s="24">
        <v>2.62</v>
      </c>
    </row>
    <row r="30" spans="2:8" x14ac:dyDescent="0.25">
      <c r="B30" s="2" t="s">
        <v>3006</v>
      </c>
      <c r="C30" s="4" t="s">
        <v>142</v>
      </c>
      <c r="D30" s="2" t="s">
        <v>423</v>
      </c>
      <c r="E30" s="2" t="s">
        <v>837</v>
      </c>
      <c r="F30" s="24">
        <v>44406</v>
      </c>
      <c r="G30" s="24">
        <v>666.58</v>
      </c>
      <c r="H30" s="24">
        <v>2.58</v>
      </c>
    </row>
    <row r="31" spans="2:8" x14ac:dyDescent="0.25">
      <c r="B31" s="2" t="s">
        <v>2955</v>
      </c>
      <c r="C31" s="4" t="s">
        <v>142</v>
      </c>
      <c r="D31" s="2" t="s">
        <v>382</v>
      </c>
      <c r="E31" s="2" t="s">
        <v>759</v>
      </c>
      <c r="F31" s="24">
        <v>50354</v>
      </c>
      <c r="G31" s="24">
        <v>640.1</v>
      </c>
      <c r="H31" s="24">
        <v>2.48</v>
      </c>
    </row>
    <row r="32" spans="2:8" x14ac:dyDescent="0.25">
      <c r="B32" s="2" t="s">
        <v>2065</v>
      </c>
      <c r="C32" s="4" t="s">
        <v>142</v>
      </c>
      <c r="D32" s="2" t="s">
        <v>548</v>
      </c>
      <c r="E32" s="2" t="s">
        <v>549</v>
      </c>
      <c r="F32" s="24">
        <v>49516</v>
      </c>
      <c r="G32" s="24">
        <v>626.33000000000004</v>
      </c>
      <c r="H32" s="24">
        <v>2.42</v>
      </c>
    </row>
    <row r="33" spans="2:8" x14ac:dyDescent="0.25">
      <c r="B33" s="2" t="s">
        <v>2961</v>
      </c>
      <c r="C33" s="4" t="s">
        <v>142</v>
      </c>
      <c r="D33" s="2" t="s">
        <v>372</v>
      </c>
      <c r="E33" s="2" t="s">
        <v>765</v>
      </c>
      <c r="F33" s="24">
        <v>12497</v>
      </c>
      <c r="G33" s="24">
        <v>603.99</v>
      </c>
      <c r="H33" s="24">
        <v>2.34</v>
      </c>
    </row>
    <row r="34" spans="2:8" x14ac:dyDescent="0.25">
      <c r="B34" s="2" t="s">
        <v>2080</v>
      </c>
      <c r="C34" s="4" t="s">
        <v>142</v>
      </c>
      <c r="D34" s="2" t="s">
        <v>376</v>
      </c>
      <c r="E34" s="2" t="s">
        <v>543</v>
      </c>
      <c r="F34" s="24">
        <v>6371</v>
      </c>
      <c r="G34" s="24">
        <v>571.36</v>
      </c>
      <c r="H34" s="24">
        <v>2.21</v>
      </c>
    </row>
    <row r="35" spans="2:8" x14ac:dyDescent="0.25">
      <c r="B35" s="2" t="s">
        <v>2782</v>
      </c>
      <c r="C35" s="4" t="s">
        <v>142</v>
      </c>
      <c r="D35" s="2" t="s">
        <v>352</v>
      </c>
      <c r="E35" s="2" t="s">
        <v>381</v>
      </c>
      <c r="F35" s="24">
        <v>16390</v>
      </c>
      <c r="G35" s="24">
        <v>552.11</v>
      </c>
      <c r="H35" s="24">
        <v>2.14</v>
      </c>
    </row>
    <row r="36" spans="2:8" x14ac:dyDescent="0.25">
      <c r="B36" s="2" t="s">
        <v>2981</v>
      </c>
      <c r="C36" s="4" t="s">
        <v>142</v>
      </c>
      <c r="D36" s="2" t="s">
        <v>433</v>
      </c>
      <c r="E36" s="2" t="s">
        <v>793</v>
      </c>
      <c r="F36" s="24">
        <v>43943</v>
      </c>
      <c r="G36" s="24">
        <v>544.28</v>
      </c>
      <c r="H36" s="24">
        <v>2.1</v>
      </c>
    </row>
    <row r="37" spans="2:8" x14ac:dyDescent="0.25">
      <c r="B37" s="2" t="s">
        <v>2082</v>
      </c>
      <c r="C37" s="4" t="s">
        <v>142</v>
      </c>
      <c r="D37" s="2" t="s">
        <v>382</v>
      </c>
      <c r="E37" s="2" t="s">
        <v>546</v>
      </c>
      <c r="F37" s="24">
        <v>32535</v>
      </c>
      <c r="G37" s="24">
        <v>506.65</v>
      </c>
      <c r="H37" s="24">
        <v>1.96</v>
      </c>
    </row>
    <row r="38" spans="2:8" x14ac:dyDescent="0.25">
      <c r="B38" s="2" t="s">
        <v>3007</v>
      </c>
      <c r="C38" s="4" t="s">
        <v>142</v>
      </c>
      <c r="D38" s="2" t="s">
        <v>352</v>
      </c>
      <c r="E38" s="2" t="s">
        <v>838</v>
      </c>
      <c r="F38" s="24">
        <v>33874</v>
      </c>
      <c r="G38" s="24">
        <v>506.15</v>
      </c>
      <c r="H38" s="24">
        <v>1.96</v>
      </c>
    </row>
    <row r="39" spans="2:8" x14ac:dyDescent="0.25">
      <c r="B39" s="2" t="s">
        <v>2990</v>
      </c>
      <c r="C39" s="4" t="s">
        <v>142</v>
      </c>
      <c r="D39" s="2" t="s">
        <v>387</v>
      </c>
      <c r="E39" s="2" t="s">
        <v>812</v>
      </c>
      <c r="F39" s="24">
        <v>103066</v>
      </c>
      <c r="G39" s="24">
        <v>452</v>
      </c>
      <c r="H39" s="24">
        <v>1.75</v>
      </c>
    </row>
    <row r="40" spans="2:8" x14ac:dyDescent="0.25">
      <c r="B40" s="2" t="s">
        <v>3008</v>
      </c>
      <c r="C40" s="4" t="s">
        <v>142</v>
      </c>
      <c r="D40" s="2" t="s">
        <v>364</v>
      </c>
      <c r="E40" s="2" t="s">
        <v>839</v>
      </c>
      <c r="F40" s="24">
        <v>80751</v>
      </c>
      <c r="G40" s="24">
        <v>447.32</v>
      </c>
      <c r="H40" s="24">
        <v>1.73</v>
      </c>
    </row>
    <row r="41" spans="2:8" x14ac:dyDescent="0.25">
      <c r="B41" s="2" t="s">
        <v>2965</v>
      </c>
      <c r="C41" s="4" t="s">
        <v>142</v>
      </c>
      <c r="D41" s="2" t="s">
        <v>372</v>
      </c>
      <c r="E41" s="2" t="s">
        <v>769</v>
      </c>
      <c r="F41" s="24">
        <v>32641</v>
      </c>
      <c r="G41" s="24">
        <v>437.23</v>
      </c>
      <c r="H41" s="24">
        <v>1.69</v>
      </c>
    </row>
    <row r="42" spans="2:8" x14ac:dyDescent="0.25">
      <c r="B42" s="2" t="s">
        <v>2987</v>
      </c>
      <c r="C42" s="4" t="s">
        <v>142</v>
      </c>
      <c r="D42" s="2" t="s">
        <v>347</v>
      </c>
      <c r="E42" s="2" t="s">
        <v>807</v>
      </c>
      <c r="F42" s="24">
        <v>508514</v>
      </c>
      <c r="G42" s="24">
        <v>417.74</v>
      </c>
      <c r="H42" s="24">
        <v>1.62</v>
      </c>
    </row>
    <row r="43" spans="2:8" x14ac:dyDescent="0.25">
      <c r="B43" s="2" t="s">
        <v>2925</v>
      </c>
      <c r="C43" s="4" t="s">
        <v>142</v>
      </c>
      <c r="D43" s="2" t="s">
        <v>433</v>
      </c>
      <c r="E43" s="2" t="s">
        <v>721</v>
      </c>
      <c r="F43" s="24">
        <v>27373</v>
      </c>
      <c r="G43" s="24">
        <v>406.04</v>
      </c>
      <c r="H43" s="24">
        <v>1.57</v>
      </c>
    </row>
    <row r="44" spans="2:8" x14ac:dyDescent="0.25">
      <c r="B44" s="2" t="s">
        <v>2780</v>
      </c>
      <c r="C44" s="4" t="s">
        <v>142</v>
      </c>
      <c r="D44" s="2" t="s">
        <v>376</v>
      </c>
      <c r="E44" s="2" t="s">
        <v>377</v>
      </c>
      <c r="F44" s="24">
        <v>4786</v>
      </c>
      <c r="G44" s="24">
        <v>395.12</v>
      </c>
      <c r="H44" s="24">
        <v>1.53</v>
      </c>
    </row>
    <row r="45" spans="2:8" x14ac:dyDescent="0.25">
      <c r="B45" s="2" t="s">
        <v>840</v>
      </c>
      <c r="C45" s="4" t="s">
        <v>142</v>
      </c>
      <c r="D45" s="2" t="s">
        <v>347</v>
      </c>
      <c r="E45" s="2" t="s">
        <v>841</v>
      </c>
      <c r="F45" s="24">
        <v>217938</v>
      </c>
      <c r="G45" s="24">
        <v>336.06</v>
      </c>
      <c r="H45" s="24">
        <v>1.3</v>
      </c>
    </row>
    <row r="46" spans="2:8" x14ac:dyDescent="0.25">
      <c r="B46" s="2" t="s">
        <v>2776</v>
      </c>
      <c r="C46" s="4" t="s">
        <v>142</v>
      </c>
      <c r="D46" s="2" t="s">
        <v>366</v>
      </c>
      <c r="E46" s="2" t="s">
        <v>367</v>
      </c>
      <c r="F46" s="24">
        <v>248</v>
      </c>
      <c r="G46" s="24">
        <v>329.89</v>
      </c>
      <c r="H46" s="24">
        <v>1.28</v>
      </c>
    </row>
    <row r="47" spans="2:8" x14ac:dyDescent="0.25">
      <c r="B47" s="2" t="s">
        <v>2880</v>
      </c>
      <c r="C47" s="4" t="s">
        <v>142</v>
      </c>
      <c r="D47" s="2" t="s">
        <v>423</v>
      </c>
      <c r="E47" s="2" t="s">
        <v>648</v>
      </c>
      <c r="F47" s="24">
        <v>333003</v>
      </c>
      <c r="G47" s="24">
        <v>320.35000000000002</v>
      </c>
      <c r="H47" s="24">
        <v>1.24</v>
      </c>
    </row>
    <row r="48" spans="2:8" x14ac:dyDescent="0.25">
      <c r="B48" s="2" t="s">
        <v>3009</v>
      </c>
      <c r="C48" s="4" t="s">
        <v>142</v>
      </c>
      <c r="D48" s="2" t="s">
        <v>384</v>
      </c>
      <c r="E48" s="2" t="s">
        <v>842</v>
      </c>
      <c r="F48" s="24">
        <v>173473</v>
      </c>
      <c r="G48" s="24">
        <v>289.08999999999997</v>
      </c>
      <c r="H48" s="24">
        <v>1.1200000000000001</v>
      </c>
    </row>
    <row r="49" spans="2:8" x14ac:dyDescent="0.25">
      <c r="B49" s="2" t="s">
        <v>843</v>
      </c>
      <c r="C49" s="4" t="s">
        <v>142</v>
      </c>
      <c r="D49" s="2" t="s">
        <v>347</v>
      </c>
      <c r="E49" s="2" t="s">
        <v>844</v>
      </c>
      <c r="F49" s="24">
        <v>52154</v>
      </c>
      <c r="G49" s="24">
        <v>285.93</v>
      </c>
      <c r="H49" s="24">
        <v>1.1100000000000001</v>
      </c>
    </row>
    <row r="50" spans="2:8" x14ac:dyDescent="0.25">
      <c r="B50" s="2" t="s">
        <v>2993</v>
      </c>
      <c r="C50" s="4" t="s">
        <v>142</v>
      </c>
      <c r="D50" s="2" t="s">
        <v>372</v>
      </c>
      <c r="E50" s="2" t="s">
        <v>817</v>
      </c>
      <c r="F50" s="24">
        <v>11031</v>
      </c>
      <c r="G50" s="24">
        <v>244.39</v>
      </c>
      <c r="H50" s="24">
        <v>0.95</v>
      </c>
    </row>
    <row r="51" spans="2:8" x14ac:dyDescent="0.25">
      <c r="B51" s="2" t="s">
        <v>845</v>
      </c>
      <c r="C51" s="4" t="s">
        <v>142</v>
      </c>
      <c r="D51" s="2" t="s">
        <v>469</v>
      </c>
      <c r="E51" s="2" t="s">
        <v>846</v>
      </c>
      <c r="F51" s="24">
        <v>9441</v>
      </c>
      <c r="G51" s="24">
        <v>221.76</v>
      </c>
      <c r="H51" s="24">
        <v>0.86</v>
      </c>
    </row>
    <row r="52" spans="2:8" x14ac:dyDescent="0.25">
      <c r="B52" s="2" t="s">
        <v>3010</v>
      </c>
      <c r="C52" s="4" t="s">
        <v>142</v>
      </c>
      <c r="D52" s="2" t="s">
        <v>544</v>
      </c>
      <c r="E52" s="2" t="s">
        <v>847</v>
      </c>
      <c r="F52" s="24">
        <v>6448</v>
      </c>
      <c r="G52" s="24">
        <v>216.56</v>
      </c>
      <c r="H52" s="24">
        <v>0.84</v>
      </c>
    </row>
    <row r="53" spans="2:8" x14ac:dyDescent="0.25">
      <c r="B53" s="2" t="s">
        <v>3011</v>
      </c>
      <c r="C53" s="4" t="s">
        <v>142</v>
      </c>
      <c r="D53" s="2" t="s">
        <v>394</v>
      </c>
      <c r="E53" s="2" t="s">
        <v>848</v>
      </c>
      <c r="F53" s="24">
        <v>73888</v>
      </c>
      <c r="G53" s="24">
        <v>182.61</v>
      </c>
      <c r="H53" s="24">
        <v>0.71</v>
      </c>
    </row>
    <row r="54" spans="2:8" x14ac:dyDescent="0.25">
      <c r="B54" s="2" t="s">
        <v>3012</v>
      </c>
      <c r="C54" s="4" t="s">
        <v>142</v>
      </c>
      <c r="D54" s="2" t="s">
        <v>382</v>
      </c>
      <c r="E54" s="2" t="s">
        <v>849</v>
      </c>
      <c r="F54" s="24">
        <v>4755</v>
      </c>
      <c r="G54" s="24">
        <v>180.56</v>
      </c>
      <c r="H54" s="24">
        <v>0.7</v>
      </c>
    </row>
    <row r="55" spans="2:8" x14ac:dyDescent="0.25">
      <c r="B55" s="2" t="s">
        <v>850</v>
      </c>
      <c r="C55" s="4" t="s">
        <v>142</v>
      </c>
      <c r="D55" s="2" t="s">
        <v>483</v>
      </c>
      <c r="E55" s="2" t="s">
        <v>851</v>
      </c>
      <c r="F55" s="24">
        <v>24524</v>
      </c>
      <c r="G55" s="24">
        <v>175.4</v>
      </c>
      <c r="H55" s="24">
        <v>0.68</v>
      </c>
    </row>
    <row r="56" spans="2:8" x14ac:dyDescent="0.25">
      <c r="B56" s="2" t="s">
        <v>852</v>
      </c>
      <c r="C56" s="4" t="s">
        <v>142</v>
      </c>
      <c r="D56" s="2" t="s">
        <v>394</v>
      </c>
      <c r="E56" s="2" t="s">
        <v>853</v>
      </c>
      <c r="F56" s="24">
        <v>50350</v>
      </c>
      <c r="G56" s="24">
        <v>174.16</v>
      </c>
      <c r="H56" s="24">
        <v>0.67</v>
      </c>
    </row>
    <row r="57" spans="2:8" x14ac:dyDescent="0.25">
      <c r="B57" s="2" t="s">
        <v>3013</v>
      </c>
      <c r="C57" s="4" t="s">
        <v>142</v>
      </c>
      <c r="D57" s="2" t="s">
        <v>366</v>
      </c>
      <c r="E57" s="2" t="s">
        <v>854</v>
      </c>
      <c r="F57" s="24">
        <v>1224</v>
      </c>
      <c r="G57" s="24">
        <v>167.54</v>
      </c>
      <c r="H57" s="24">
        <v>0.65</v>
      </c>
    </row>
    <row r="58" spans="2:8" x14ac:dyDescent="0.25">
      <c r="B58" s="2" t="s">
        <v>3014</v>
      </c>
      <c r="C58" s="4" t="s">
        <v>142</v>
      </c>
      <c r="D58" s="2" t="s">
        <v>463</v>
      </c>
      <c r="E58" s="2" t="s">
        <v>855</v>
      </c>
      <c r="F58" s="24">
        <v>18689</v>
      </c>
      <c r="G58" s="24">
        <v>158.27000000000001</v>
      </c>
      <c r="H58" s="24">
        <v>0.61</v>
      </c>
    </row>
    <row r="59" spans="2:8" x14ac:dyDescent="0.25">
      <c r="B59" s="2" t="s">
        <v>2881</v>
      </c>
      <c r="C59" s="4" t="s">
        <v>142</v>
      </c>
      <c r="D59" s="2" t="s">
        <v>374</v>
      </c>
      <c r="E59" s="2" t="s">
        <v>651</v>
      </c>
      <c r="F59" s="24">
        <v>18184</v>
      </c>
      <c r="G59" s="24">
        <v>144.49</v>
      </c>
      <c r="H59" s="24">
        <v>0.56000000000000005</v>
      </c>
    </row>
    <row r="60" spans="2:8" x14ac:dyDescent="0.25">
      <c r="B60" s="2" t="s">
        <v>3015</v>
      </c>
      <c r="C60" s="4" t="s">
        <v>142</v>
      </c>
      <c r="D60" s="2" t="s">
        <v>366</v>
      </c>
      <c r="E60" s="2" t="s">
        <v>856</v>
      </c>
      <c r="F60" s="24">
        <v>12861</v>
      </c>
      <c r="G60" s="24">
        <v>143.65</v>
      </c>
      <c r="H60" s="24">
        <v>0.56000000000000005</v>
      </c>
    </row>
    <row r="61" spans="2:8" x14ac:dyDescent="0.25">
      <c r="B61" s="2" t="s">
        <v>2904</v>
      </c>
      <c r="C61" s="4" t="s">
        <v>142</v>
      </c>
      <c r="D61" s="2" t="s">
        <v>366</v>
      </c>
      <c r="E61" s="2" t="s">
        <v>686</v>
      </c>
      <c r="F61" s="24">
        <v>19262</v>
      </c>
      <c r="G61" s="24">
        <v>142.15</v>
      </c>
      <c r="H61" s="24">
        <v>0.55000000000000004</v>
      </c>
    </row>
    <row r="62" spans="2:8" x14ac:dyDescent="0.25">
      <c r="B62" s="2" t="s">
        <v>857</v>
      </c>
      <c r="C62" s="4" t="s">
        <v>142</v>
      </c>
      <c r="D62" s="2" t="s">
        <v>384</v>
      </c>
      <c r="E62" s="2" t="s">
        <v>858</v>
      </c>
      <c r="F62" s="24">
        <v>3118</v>
      </c>
      <c r="G62" s="24">
        <v>135.83000000000001</v>
      </c>
      <c r="H62" s="24">
        <v>0.53</v>
      </c>
    </row>
    <row r="63" spans="2:8" x14ac:dyDescent="0.25">
      <c r="B63" s="2" t="s">
        <v>2792</v>
      </c>
      <c r="C63" s="4" t="s">
        <v>142</v>
      </c>
      <c r="D63" s="2" t="s">
        <v>402</v>
      </c>
      <c r="E63" s="2" t="s">
        <v>403</v>
      </c>
      <c r="F63" s="24">
        <v>19048</v>
      </c>
      <c r="G63" s="24">
        <v>124.84</v>
      </c>
      <c r="H63" s="24">
        <v>0.48</v>
      </c>
    </row>
    <row r="64" spans="2:8" x14ac:dyDescent="0.25">
      <c r="B64" s="2" t="s">
        <v>2068</v>
      </c>
      <c r="C64" s="4" t="s">
        <v>142</v>
      </c>
      <c r="D64" s="2" t="s">
        <v>359</v>
      </c>
      <c r="E64" s="2" t="s">
        <v>401</v>
      </c>
      <c r="F64" s="24">
        <v>6178</v>
      </c>
      <c r="G64" s="24">
        <v>66.319999999999993</v>
      </c>
      <c r="H64" s="24">
        <v>0.26</v>
      </c>
    </row>
    <row r="65" spans="2:8" x14ac:dyDescent="0.25">
      <c r="B65" s="7" t="s">
        <v>145</v>
      </c>
      <c r="C65" s="8"/>
      <c r="D65" s="7"/>
      <c r="E65" s="7"/>
      <c r="F65" s="31"/>
      <c r="G65" s="31">
        <f>SUM(G12:G64)</f>
        <v>25570.320000000011</v>
      </c>
      <c r="H65" s="31">
        <f>SUM(H12:H64)</f>
        <v>98.939999999999984</v>
      </c>
    </row>
    <row r="66" spans="2:8" x14ac:dyDescent="0.25">
      <c r="B66" s="7" t="s">
        <v>146</v>
      </c>
      <c r="C66" s="8"/>
      <c r="D66" s="7"/>
      <c r="E66" s="7"/>
      <c r="F66" s="31"/>
      <c r="G66" s="31">
        <v>335.88</v>
      </c>
      <c r="H66" s="31">
        <v>1.3</v>
      </c>
    </row>
    <row r="67" spans="2:8" x14ac:dyDescent="0.25">
      <c r="B67" s="7" t="s">
        <v>147</v>
      </c>
      <c r="C67" s="8"/>
      <c r="D67" s="7"/>
      <c r="E67" s="7"/>
      <c r="F67" s="31"/>
      <c r="G67" s="31">
        <v>25906.2</v>
      </c>
      <c r="H67" s="31">
        <v>100.24</v>
      </c>
    </row>
    <row r="68" spans="2:8" x14ac:dyDescent="0.25">
      <c r="B68" s="7" t="s">
        <v>154</v>
      </c>
      <c r="C68" s="8"/>
      <c r="D68" s="7"/>
      <c r="E68" s="7"/>
      <c r="F68" s="31"/>
      <c r="G68" s="31">
        <v>-46.540102289999481</v>
      </c>
      <c r="H68" s="31">
        <v>-0.23999999999999488</v>
      </c>
    </row>
    <row r="69" spans="2:8" x14ac:dyDescent="0.25">
      <c r="B69" s="7" t="s">
        <v>155</v>
      </c>
      <c r="C69" s="8"/>
      <c r="D69" s="7"/>
      <c r="E69" s="7"/>
      <c r="F69" s="31"/>
      <c r="G69" s="31">
        <v>25859.65989771</v>
      </c>
      <c r="H69" s="31">
        <v>100</v>
      </c>
    </row>
    <row r="70" spans="2:8" x14ac:dyDescent="0.25">
      <c r="B70" s="2" t="s">
        <v>156</v>
      </c>
    </row>
    <row r="71" spans="2:8" x14ac:dyDescent="0.25">
      <c r="B71" s="7" t="s">
        <v>157</v>
      </c>
    </row>
    <row r="72" spans="2:8" x14ac:dyDescent="0.25">
      <c r="B72" s="7" t="s">
        <v>158</v>
      </c>
      <c r="C72" s="4" t="s">
        <v>159</v>
      </c>
    </row>
    <row r="73" spans="2:8" x14ac:dyDescent="0.25">
      <c r="B73" s="7" t="s">
        <v>162</v>
      </c>
      <c r="C73" s="4" t="s">
        <v>161</v>
      </c>
    </row>
    <row r="74" spans="2:8" x14ac:dyDescent="0.25">
      <c r="B74" s="7" t="s">
        <v>163</v>
      </c>
      <c r="C74" s="4" t="s">
        <v>161</v>
      </c>
    </row>
    <row r="75" spans="2:8" x14ac:dyDescent="0.25">
      <c r="B75" s="7" t="s">
        <v>164</v>
      </c>
      <c r="C75" s="4" t="s">
        <v>165</v>
      </c>
    </row>
    <row r="76" spans="2:8" x14ac:dyDescent="0.25">
      <c r="B76" s="7" t="s">
        <v>859</v>
      </c>
      <c r="C76" s="8"/>
    </row>
    <row r="77" spans="2:8" x14ac:dyDescent="0.25">
      <c r="B77" s="7" t="s">
        <v>860</v>
      </c>
      <c r="C77" s="8"/>
    </row>
    <row r="78" spans="2:8" x14ac:dyDescent="0.25">
      <c r="B78" s="7" t="s">
        <v>861</v>
      </c>
      <c r="C78" s="8"/>
    </row>
    <row r="79" spans="2:8" x14ac:dyDescent="0.25">
      <c r="B79" s="7" t="s">
        <v>862</v>
      </c>
      <c r="C79" s="8"/>
    </row>
    <row r="80" spans="2:8" x14ac:dyDescent="0.25">
      <c r="B80" s="7" t="s">
        <v>863</v>
      </c>
      <c r="C80" s="8"/>
    </row>
    <row r="81" spans="2:3" x14ac:dyDescent="0.25">
      <c r="B81" s="7" t="s">
        <v>864</v>
      </c>
      <c r="C81" s="8"/>
    </row>
    <row r="82" spans="2:3" x14ac:dyDescent="0.25">
      <c r="B82" s="7" t="s">
        <v>865</v>
      </c>
      <c r="C82" s="8"/>
    </row>
    <row r="83" spans="2:3" x14ac:dyDescent="0.25">
      <c r="B83" s="7" t="s">
        <v>866</v>
      </c>
      <c r="C83" s="8"/>
    </row>
    <row r="84" spans="2:3" x14ac:dyDescent="0.25">
      <c r="B84" s="7" t="s">
        <v>2758</v>
      </c>
      <c r="C84" s="8"/>
    </row>
    <row r="85" spans="2:3" x14ac:dyDescent="0.25">
      <c r="B85" s="2" t="s">
        <v>170</v>
      </c>
    </row>
    <row r="86" spans="2:3" x14ac:dyDescent="0.25">
      <c r="B86" s="2" t="s">
        <v>328</v>
      </c>
    </row>
    <row r="89" spans="2:3" x14ac:dyDescent="0.25">
      <c r="B89" s="17" t="s">
        <v>3741</v>
      </c>
      <c r="C89" s="18"/>
    </row>
    <row r="90" spans="2:3" ht="30" x14ac:dyDescent="0.25">
      <c r="B90" s="17" t="s">
        <v>329</v>
      </c>
      <c r="C90" s="19" t="s">
        <v>330</v>
      </c>
    </row>
    <row r="91" spans="2:3" x14ac:dyDescent="0.25">
      <c r="B91" s="139" t="s">
        <v>331</v>
      </c>
      <c r="C91" s="149" t="s">
        <v>2621</v>
      </c>
    </row>
    <row r="92" spans="2:3" x14ac:dyDescent="0.25">
      <c r="B92" s="139" t="s">
        <v>332</v>
      </c>
      <c r="C92" s="149" t="s">
        <v>2621</v>
      </c>
    </row>
    <row r="93" spans="2:3" x14ac:dyDescent="0.25">
      <c r="B93" s="139" t="s">
        <v>333</v>
      </c>
      <c r="C93" s="149" t="s">
        <v>2621</v>
      </c>
    </row>
    <row r="94" spans="2:3" x14ac:dyDescent="0.25">
      <c r="B94" s="139" t="s">
        <v>334</v>
      </c>
      <c r="C94" s="149" t="s">
        <v>2621</v>
      </c>
    </row>
    <row r="95" spans="2:3" x14ac:dyDescent="0.25">
      <c r="B95" s="139" t="s">
        <v>335</v>
      </c>
      <c r="C95" s="149" t="s">
        <v>2621</v>
      </c>
    </row>
    <row r="96" spans="2:3" x14ac:dyDescent="0.25">
      <c r="B96" s="139" t="s">
        <v>336</v>
      </c>
      <c r="C96" s="149" t="s">
        <v>2621</v>
      </c>
    </row>
    <row r="97" spans="2:7" x14ac:dyDescent="0.25">
      <c r="B97" s="17" t="s">
        <v>337</v>
      </c>
      <c r="C97" s="149" t="s">
        <v>2621</v>
      </c>
    </row>
    <row r="99" spans="2:7" x14ac:dyDescent="0.25">
      <c r="B99" s="139" t="s">
        <v>179</v>
      </c>
      <c r="C99" s="9"/>
      <c r="D99" s="139"/>
    </row>
    <row r="100" spans="2:7" ht="30" x14ac:dyDescent="0.25">
      <c r="B100" s="11" t="s">
        <v>180</v>
      </c>
      <c r="C100" s="10" t="s">
        <v>181</v>
      </c>
      <c r="D100" s="11" t="s">
        <v>182</v>
      </c>
    </row>
    <row r="101" spans="2:7" x14ac:dyDescent="0.25">
      <c r="B101" s="139" t="s">
        <v>161</v>
      </c>
      <c r="C101" s="9" t="s">
        <v>161</v>
      </c>
      <c r="D101" s="139" t="s">
        <v>161</v>
      </c>
    </row>
    <row r="103" spans="2:7" x14ac:dyDescent="0.25">
      <c r="B103" s="17" t="s">
        <v>183</v>
      </c>
      <c r="C103" s="40">
        <v>45412</v>
      </c>
      <c r="D103" s="139"/>
      <c r="E103" s="33"/>
      <c r="F103" s="39"/>
    </row>
    <row r="104" spans="2:7" x14ac:dyDescent="0.25">
      <c r="B104" s="17" t="s">
        <v>184</v>
      </c>
      <c r="C104" s="18" t="s">
        <v>185</v>
      </c>
      <c r="D104" s="17" t="s">
        <v>186</v>
      </c>
      <c r="E104" s="34" t="s">
        <v>187</v>
      </c>
      <c r="F104" s="32" t="s">
        <v>188</v>
      </c>
      <c r="G104" s="31"/>
    </row>
    <row r="105" spans="2:7" x14ac:dyDescent="0.25">
      <c r="B105" s="37" t="s">
        <v>161</v>
      </c>
      <c r="C105" s="38" t="s">
        <v>161</v>
      </c>
      <c r="D105" s="37" t="s">
        <v>161</v>
      </c>
      <c r="E105" s="36" t="s">
        <v>161</v>
      </c>
      <c r="F105" s="35" t="s">
        <v>161</v>
      </c>
    </row>
    <row r="108" spans="2:7" x14ac:dyDescent="0.25">
      <c r="B108" s="7" t="s">
        <v>189</v>
      </c>
    </row>
    <row r="109" spans="2:7" x14ac:dyDescent="0.25">
      <c r="B109" s="7"/>
    </row>
    <row r="110" spans="2:7" x14ac:dyDescent="0.25">
      <c r="B110" s="7" t="s">
        <v>190</v>
      </c>
    </row>
    <row r="111" spans="2:7" x14ac:dyDescent="0.25">
      <c r="B111" s="17" t="s">
        <v>191</v>
      </c>
      <c r="C111" s="18" t="s">
        <v>192</v>
      </c>
      <c r="D111" s="7"/>
    </row>
    <row r="112" spans="2:7" x14ac:dyDescent="0.25">
      <c r="B112" s="139" t="s">
        <v>161</v>
      </c>
      <c r="C112" s="9" t="s">
        <v>161</v>
      </c>
    </row>
    <row r="114" spans="2:7" x14ac:dyDescent="0.25">
      <c r="B114" s="17" t="s">
        <v>193</v>
      </c>
      <c r="C114" s="18" t="s">
        <v>192</v>
      </c>
    </row>
    <row r="115" spans="2:7" x14ac:dyDescent="0.25">
      <c r="B115" s="139" t="s">
        <v>161</v>
      </c>
      <c r="C115" s="9" t="s">
        <v>161</v>
      </c>
    </row>
    <row r="117" spans="2:7" x14ac:dyDescent="0.25">
      <c r="B117" s="17" t="s">
        <v>161</v>
      </c>
      <c r="C117" s="18" t="s">
        <v>161</v>
      </c>
    </row>
    <row r="118" spans="2:7" x14ac:dyDescent="0.25">
      <c r="B118" s="139" t="s">
        <v>161</v>
      </c>
      <c r="C118" s="9" t="s">
        <v>161</v>
      </c>
    </row>
    <row r="120" spans="2:7" x14ac:dyDescent="0.25">
      <c r="B120" s="34" t="s">
        <v>194</v>
      </c>
      <c r="C120" s="18" t="s">
        <v>195</v>
      </c>
    </row>
    <row r="121" spans="2:7" x14ac:dyDescent="0.25">
      <c r="B121" s="33" t="s">
        <v>161</v>
      </c>
      <c r="C121" s="9" t="s">
        <v>161</v>
      </c>
    </row>
    <row r="123" spans="2:7" x14ac:dyDescent="0.25">
      <c r="B123" s="17" t="s">
        <v>196</v>
      </c>
      <c r="C123" s="18" t="s">
        <v>161</v>
      </c>
    </row>
    <row r="125" spans="2:7" x14ac:dyDescent="0.25">
      <c r="B125" s="17" t="s">
        <v>197</v>
      </c>
      <c r="C125" s="40">
        <v>45412</v>
      </c>
      <c r="D125" s="139"/>
      <c r="E125" s="33"/>
      <c r="F125" s="39"/>
    </row>
    <row r="126" spans="2:7" x14ac:dyDescent="0.25">
      <c r="B126" s="17" t="s">
        <v>184</v>
      </c>
      <c r="C126" s="18" t="s">
        <v>185</v>
      </c>
      <c r="D126" s="17" t="s">
        <v>186</v>
      </c>
      <c r="E126" s="34" t="s">
        <v>187</v>
      </c>
      <c r="F126" s="32" t="s">
        <v>188</v>
      </c>
      <c r="G126" s="31"/>
    </row>
    <row r="127" spans="2:7" x14ac:dyDescent="0.25">
      <c r="B127" s="37" t="s">
        <v>161</v>
      </c>
      <c r="C127" s="38" t="s">
        <v>161</v>
      </c>
      <c r="D127" s="37" t="s">
        <v>161</v>
      </c>
      <c r="E127" s="36" t="s">
        <v>161</v>
      </c>
      <c r="F127" s="35" t="s">
        <v>161</v>
      </c>
    </row>
    <row r="128" spans="2:7" x14ac:dyDescent="0.25">
      <c r="B128" s="7" t="s">
        <v>189</v>
      </c>
    </row>
    <row r="129" spans="2:4" x14ac:dyDescent="0.25">
      <c r="B129" s="7"/>
    </row>
    <row r="130" spans="2:4" x14ac:dyDescent="0.25">
      <c r="B130" s="7" t="s">
        <v>190</v>
      </c>
    </row>
    <row r="131" spans="2:4" x14ac:dyDescent="0.25">
      <c r="B131" s="17" t="s">
        <v>191</v>
      </c>
      <c r="C131" s="18" t="s">
        <v>192</v>
      </c>
      <c r="D131" s="7"/>
    </row>
    <row r="132" spans="2:4" x14ac:dyDescent="0.25">
      <c r="B132" s="139" t="s">
        <v>161</v>
      </c>
      <c r="C132" s="9" t="s">
        <v>161</v>
      </c>
    </row>
    <row r="134" spans="2:4" x14ac:dyDescent="0.25">
      <c r="B134" s="17" t="s">
        <v>193</v>
      </c>
      <c r="C134" s="18" t="s">
        <v>192</v>
      </c>
    </row>
    <row r="135" spans="2:4" x14ac:dyDescent="0.25">
      <c r="B135" s="139" t="s">
        <v>161</v>
      </c>
      <c r="C135" s="9" t="s">
        <v>161</v>
      </c>
    </row>
    <row r="137" spans="2:4" x14ac:dyDescent="0.25">
      <c r="B137" s="17" t="s">
        <v>161</v>
      </c>
      <c r="C137" s="18" t="s">
        <v>161</v>
      </c>
    </row>
    <row r="138" spans="2:4" x14ac:dyDescent="0.25">
      <c r="B138" s="139" t="s">
        <v>161</v>
      </c>
      <c r="C138" s="9" t="s">
        <v>161</v>
      </c>
    </row>
    <row r="140" spans="2:4" x14ac:dyDescent="0.25">
      <c r="B140" s="34" t="s">
        <v>194</v>
      </c>
      <c r="C140" s="18" t="s">
        <v>195</v>
      </c>
    </row>
    <row r="141" spans="2:4" x14ac:dyDescent="0.25">
      <c r="B141" s="33" t="s">
        <v>161</v>
      </c>
      <c r="C141" s="9" t="s">
        <v>161</v>
      </c>
    </row>
    <row r="143" spans="2:4" x14ac:dyDescent="0.25">
      <c r="B143" s="17" t="s">
        <v>196</v>
      </c>
      <c r="C143" s="18" t="s">
        <v>161</v>
      </c>
    </row>
    <row r="146" spans="2:80" x14ac:dyDescent="0.25">
      <c r="B146" s="7" t="s">
        <v>198</v>
      </c>
    </row>
    <row r="148" spans="2:80" x14ac:dyDescent="0.25">
      <c r="B148" s="17" t="s">
        <v>184</v>
      </c>
      <c r="C148" s="18" t="s">
        <v>199</v>
      </c>
      <c r="D148" s="17" t="s">
        <v>200</v>
      </c>
      <c r="E148" s="17" t="s">
        <v>201</v>
      </c>
      <c r="F148" s="31"/>
    </row>
    <row r="149" spans="2:80" x14ac:dyDescent="0.25">
      <c r="B149" s="139" t="s">
        <v>161</v>
      </c>
      <c r="C149" s="9" t="s">
        <v>161</v>
      </c>
      <c r="D149" s="139" t="s">
        <v>161</v>
      </c>
      <c r="E149" s="139" t="s">
        <v>161</v>
      </c>
    </row>
    <row r="152" spans="2:80" x14ac:dyDescent="0.25">
      <c r="B152" s="7" t="s">
        <v>202</v>
      </c>
      <c r="C152" s="8" t="s">
        <v>161</v>
      </c>
      <c r="D152" s="7"/>
      <c r="E152" s="7"/>
      <c r="F152" s="31"/>
      <c r="G152" s="31"/>
      <c r="H152" s="31"/>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4" spans="2:80" x14ac:dyDescent="0.25">
      <c r="B154" s="7" t="s">
        <v>203</v>
      </c>
    </row>
    <row r="156" spans="2:80" x14ac:dyDescent="0.25">
      <c r="B156" s="17" t="s">
        <v>204</v>
      </c>
      <c r="C156" s="18" t="s">
        <v>192</v>
      </c>
      <c r="D156" s="7"/>
    </row>
    <row r="157" spans="2:80" x14ac:dyDescent="0.25">
      <c r="B157" s="139" t="s">
        <v>161</v>
      </c>
      <c r="C157" s="9" t="s">
        <v>161</v>
      </c>
    </row>
    <row r="160" spans="2:80" x14ac:dyDescent="0.25">
      <c r="B160" s="17" t="s">
        <v>205</v>
      </c>
      <c r="C160" s="18" t="s">
        <v>206</v>
      </c>
      <c r="D160" s="7"/>
    </row>
    <row r="161" spans="2:80" x14ac:dyDescent="0.25">
      <c r="B161" s="139" t="s">
        <v>161</v>
      </c>
      <c r="C161" s="9" t="s">
        <v>161</v>
      </c>
    </row>
    <row r="164" spans="2:80" x14ac:dyDescent="0.25">
      <c r="B164" s="7" t="s">
        <v>207</v>
      </c>
    </row>
    <row r="167" spans="2:80" x14ac:dyDescent="0.25">
      <c r="B167" s="7" t="s">
        <v>208</v>
      </c>
    </row>
    <row r="169" spans="2:80" x14ac:dyDescent="0.25">
      <c r="B169" s="17" t="s">
        <v>184</v>
      </c>
      <c r="C169" s="18" t="s">
        <v>209</v>
      </c>
      <c r="D169" s="17" t="s">
        <v>199</v>
      </c>
      <c r="E169" s="17" t="s">
        <v>200</v>
      </c>
      <c r="F169" s="32" t="s">
        <v>201</v>
      </c>
      <c r="G169" s="31"/>
    </row>
    <row r="170" spans="2:80" x14ac:dyDescent="0.25">
      <c r="B170" s="139" t="s">
        <v>161</v>
      </c>
      <c r="C170" s="9" t="s">
        <v>161</v>
      </c>
      <c r="D170" s="139" t="s">
        <v>161</v>
      </c>
      <c r="E170" s="139" t="s">
        <v>161</v>
      </c>
      <c r="F170" s="30" t="s">
        <v>161</v>
      </c>
    </row>
    <row r="173" spans="2:80" x14ac:dyDescent="0.25">
      <c r="B173" s="7" t="s">
        <v>202</v>
      </c>
      <c r="C173" s="8" t="s">
        <v>161</v>
      </c>
      <c r="D173" s="7"/>
      <c r="E173" s="7"/>
      <c r="F173" s="31"/>
      <c r="G173" s="31"/>
      <c r="H173" s="31"/>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5" spans="2:80" x14ac:dyDescent="0.25">
      <c r="B175" s="7" t="s">
        <v>203</v>
      </c>
    </row>
    <row r="177" spans="2:7" x14ac:dyDescent="0.25">
      <c r="B177" s="17" t="s">
        <v>204</v>
      </c>
      <c r="C177" s="18" t="s">
        <v>192</v>
      </c>
      <c r="D177" s="7"/>
    </row>
    <row r="178" spans="2:7" x14ac:dyDescent="0.25">
      <c r="B178" s="139" t="s">
        <v>161</v>
      </c>
      <c r="C178" s="9" t="s">
        <v>161</v>
      </c>
    </row>
    <row r="181" spans="2:7" x14ac:dyDescent="0.25">
      <c r="B181" s="17" t="s">
        <v>205</v>
      </c>
      <c r="C181" s="18" t="s">
        <v>206</v>
      </c>
      <c r="D181" s="7"/>
    </row>
    <row r="182" spans="2:7" x14ac:dyDescent="0.25">
      <c r="B182" s="139" t="s">
        <v>161</v>
      </c>
      <c r="C182" s="9" t="s">
        <v>161</v>
      </c>
    </row>
    <row r="185" spans="2:7" x14ac:dyDescent="0.25">
      <c r="B185" s="7" t="s">
        <v>207</v>
      </c>
    </row>
    <row r="188" spans="2:7" x14ac:dyDescent="0.25">
      <c r="B188" s="7" t="s">
        <v>210</v>
      </c>
    </row>
    <row r="189" spans="2:7" x14ac:dyDescent="0.25">
      <c r="B189" s="17" t="s">
        <v>184</v>
      </c>
      <c r="C189" s="18" t="s">
        <v>211</v>
      </c>
      <c r="D189" s="17" t="s">
        <v>212</v>
      </c>
      <c r="E189" s="17" t="s">
        <v>213</v>
      </c>
      <c r="F189" s="32" t="s">
        <v>214</v>
      </c>
      <c r="G189" s="31"/>
    </row>
    <row r="190" spans="2:7" x14ac:dyDescent="0.25">
      <c r="B190" s="139" t="s">
        <v>161</v>
      </c>
      <c r="C190" s="9" t="s">
        <v>161</v>
      </c>
      <c r="D190" s="139" t="s">
        <v>161</v>
      </c>
      <c r="E190" s="139" t="s">
        <v>161</v>
      </c>
      <c r="F190" s="30" t="s">
        <v>161</v>
      </c>
    </row>
    <row r="191" spans="2:7" x14ac:dyDescent="0.25">
      <c r="B191" s="2" t="s">
        <v>215</v>
      </c>
    </row>
  </sheetData>
  <mergeCells count="3">
    <mergeCell ref="B1:E1"/>
    <mergeCell ref="C3:C7"/>
    <mergeCell ref="D3:D7"/>
  </mergeCells>
  <hyperlinks>
    <hyperlink ref="A1" location="Index!A1" display="Index" xr:uid="{47CD9A9C-1B63-41A0-B62F-94F3222741B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4608-9C27-4BB7-8D01-576BD207304F}">
  <sheetPr codeName="Sheet46"/>
  <dimension ref="A1:CB165"/>
  <sheetViews>
    <sheetView workbookViewId="0">
      <selection activeCell="C64" sqref="C64:C70"/>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93</v>
      </c>
      <c r="C1" s="212"/>
      <c r="D1" s="212"/>
      <c r="E1" s="212"/>
    </row>
    <row r="3" spans="1:9" ht="15" customHeight="1" x14ac:dyDescent="0.25">
      <c r="B3" s="1" t="s">
        <v>867</v>
      </c>
      <c r="C3" s="213"/>
      <c r="D3" s="214"/>
    </row>
    <row r="4" spans="1:9" ht="15" customHeight="1" x14ac:dyDescent="0.25">
      <c r="B4" s="12" t="s">
        <v>868</v>
      </c>
      <c r="C4" s="213"/>
      <c r="D4" s="214"/>
    </row>
    <row r="5" spans="1:9" ht="15" customHeight="1" x14ac:dyDescent="0.25">
      <c r="B5" s="12" t="s">
        <v>130</v>
      </c>
      <c r="C5" s="213"/>
      <c r="D5" s="214"/>
    </row>
    <row r="6" spans="1:9" ht="15" customHeight="1" x14ac:dyDescent="0.25">
      <c r="B6" s="12" t="s">
        <v>804</v>
      </c>
      <c r="C6" s="213"/>
      <c r="D6" s="214"/>
    </row>
    <row r="7" spans="1:9" ht="30" customHeight="1" x14ac:dyDescent="0.25">
      <c r="B7" s="142" t="s">
        <v>869</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3016</v>
      </c>
      <c r="C15" s="4" t="s">
        <v>142</v>
      </c>
      <c r="D15" s="2" t="s">
        <v>396</v>
      </c>
      <c r="E15" s="2" t="s">
        <v>870</v>
      </c>
      <c r="F15" s="24">
        <v>10174</v>
      </c>
      <c r="G15" s="24">
        <v>615.91</v>
      </c>
      <c r="H15" s="24">
        <v>8.6</v>
      </c>
    </row>
    <row r="16" spans="1:9" x14ac:dyDescent="0.25">
      <c r="B16" s="2" t="s">
        <v>2077</v>
      </c>
      <c r="C16" s="4" t="s">
        <v>142</v>
      </c>
      <c r="D16" s="2" t="s">
        <v>396</v>
      </c>
      <c r="E16" s="2" t="s">
        <v>427</v>
      </c>
      <c r="F16" s="24">
        <v>306710</v>
      </c>
      <c r="G16" s="24">
        <v>592.41</v>
      </c>
      <c r="H16" s="24">
        <v>8.27</v>
      </c>
    </row>
    <row r="17" spans="2:8" x14ac:dyDescent="0.25">
      <c r="B17" s="2" t="s">
        <v>2845</v>
      </c>
      <c r="C17" s="4" t="s">
        <v>142</v>
      </c>
      <c r="D17" s="2" t="s">
        <v>412</v>
      </c>
      <c r="E17" s="2" t="s">
        <v>516</v>
      </c>
      <c r="F17" s="24">
        <v>43217</v>
      </c>
      <c r="G17" s="24">
        <v>571.46</v>
      </c>
      <c r="H17" s="24">
        <v>7.98</v>
      </c>
    </row>
    <row r="18" spans="2:8" x14ac:dyDescent="0.25">
      <c r="B18" s="2" t="s">
        <v>2065</v>
      </c>
      <c r="C18" s="4" t="s">
        <v>142</v>
      </c>
      <c r="D18" s="2" t="s">
        <v>548</v>
      </c>
      <c r="E18" s="2" t="s">
        <v>549</v>
      </c>
      <c r="F18" s="24">
        <v>42900</v>
      </c>
      <c r="G18" s="24">
        <v>542.64</v>
      </c>
      <c r="H18" s="24">
        <v>7.57</v>
      </c>
    </row>
    <row r="19" spans="2:8" x14ac:dyDescent="0.25">
      <c r="B19" s="2" t="s">
        <v>2081</v>
      </c>
      <c r="C19" s="4" t="s">
        <v>142</v>
      </c>
      <c r="D19" s="2" t="s">
        <v>352</v>
      </c>
      <c r="E19" s="2" t="s">
        <v>355</v>
      </c>
      <c r="F19" s="24">
        <v>13656</v>
      </c>
      <c r="G19" s="24">
        <v>521.75</v>
      </c>
      <c r="H19" s="24">
        <v>7.28</v>
      </c>
    </row>
    <row r="20" spans="2:8" x14ac:dyDescent="0.25">
      <c r="B20" s="2" t="s">
        <v>2771</v>
      </c>
      <c r="C20" s="4" t="s">
        <v>142</v>
      </c>
      <c r="D20" s="2" t="s">
        <v>352</v>
      </c>
      <c r="E20" s="2" t="s">
        <v>353</v>
      </c>
      <c r="F20" s="24">
        <v>35418</v>
      </c>
      <c r="G20" s="24">
        <v>503.13</v>
      </c>
      <c r="H20" s="24">
        <v>7.02</v>
      </c>
    </row>
    <row r="21" spans="2:8" x14ac:dyDescent="0.25">
      <c r="B21" s="2" t="s">
        <v>2850</v>
      </c>
      <c r="C21" s="4" t="s">
        <v>142</v>
      </c>
      <c r="D21" s="2" t="s">
        <v>352</v>
      </c>
      <c r="E21" s="2" t="s">
        <v>526</v>
      </c>
      <c r="F21" s="24">
        <v>34287</v>
      </c>
      <c r="G21" s="24">
        <v>468.57</v>
      </c>
      <c r="H21" s="24">
        <v>6.54</v>
      </c>
    </row>
    <row r="22" spans="2:8" x14ac:dyDescent="0.25">
      <c r="B22" s="2" t="s">
        <v>3017</v>
      </c>
      <c r="C22" s="4" t="s">
        <v>142</v>
      </c>
      <c r="D22" s="2" t="s">
        <v>428</v>
      </c>
      <c r="E22" s="2" t="s">
        <v>871</v>
      </c>
      <c r="F22" s="24">
        <v>43126</v>
      </c>
      <c r="G22" s="24">
        <v>447.97</v>
      </c>
      <c r="H22" s="24">
        <v>6.25</v>
      </c>
    </row>
    <row r="23" spans="2:8" x14ac:dyDescent="0.25">
      <c r="B23" s="2" t="s">
        <v>2857</v>
      </c>
      <c r="C23" s="4" t="s">
        <v>142</v>
      </c>
      <c r="D23" s="2" t="s">
        <v>352</v>
      </c>
      <c r="E23" s="2" t="s">
        <v>535</v>
      </c>
      <c r="F23" s="24">
        <v>28046</v>
      </c>
      <c r="G23" s="24">
        <v>354.36</v>
      </c>
      <c r="H23" s="24">
        <v>4.95</v>
      </c>
    </row>
    <row r="24" spans="2:8" x14ac:dyDescent="0.25">
      <c r="B24" s="2" t="s">
        <v>688</v>
      </c>
      <c r="C24" s="4" t="s">
        <v>142</v>
      </c>
      <c r="D24" s="2" t="s">
        <v>396</v>
      </c>
      <c r="E24" s="2" t="s">
        <v>689</v>
      </c>
      <c r="F24" s="24">
        <v>194453</v>
      </c>
      <c r="G24" s="24">
        <v>343.7</v>
      </c>
      <c r="H24" s="24">
        <v>4.8</v>
      </c>
    </row>
    <row r="25" spans="2:8" x14ac:dyDescent="0.25">
      <c r="B25" s="2" t="s">
        <v>2798</v>
      </c>
      <c r="C25" s="4" t="s">
        <v>142</v>
      </c>
      <c r="D25" s="2" t="s">
        <v>352</v>
      </c>
      <c r="E25" s="2" t="s">
        <v>411</v>
      </c>
      <c r="F25" s="24">
        <v>62339</v>
      </c>
      <c r="G25" s="24">
        <v>288.26</v>
      </c>
      <c r="H25" s="24">
        <v>4.0199999999999996</v>
      </c>
    </row>
    <row r="26" spans="2:8" x14ac:dyDescent="0.25">
      <c r="B26" s="2" t="s">
        <v>2919</v>
      </c>
      <c r="C26" s="4" t="s">
        <v>142</v>
      </c>
      <c r="D26" s="2" t="s">
        <v>412</v>
      </c>
      <c r="E26" s="2" t="s">
        <v>715</v>
      </c>
      <c r="F26" s="24">
        <v>16581</v>
      </c>
      <c r="G26" s="24">
        <v>286.83</v>
      </c>
      <c r="H26" s="24">
        <v>4</v>
      </c>
    </row>
    <row r="27" spans="2:8" x14ac:dyDescent="0.25">
      <c r="B27" s="2" t="s">
        <v>3018</v>
      </c>
      <c r="C27" s="4" t="s">
        <v>142</v>
      </c>
      <c r="D27" s="2" t="s">
        <v>352</v>
      </c>
      <c r="E27" s="2" t="s">
        <v>872</v>
      </c>
      <c r="F27" s="24">
        <v>4046</v>
      </c>
      <c r="G27" s="24">
        <v>190.42</v>
      </c>
      <c r="H27" s="24">
        <v>2.66</v>
      </c>
    </row>
    <row r="28" spans="2:8" x14ac:dyDescent="0.25">
      <c r="B28" s="2" t="s">
        <v>3019</v>
      </c>
      <c r="C28" s="4" t="s">
        <v>142</v>
      </c>
      <c r="D28" s="2" t="s">
        <v>548</v>
      </c>
      <c r="E28" s="2" t="s">
        <v>873</v>
      </c>
      <c r="F28" s="24">
        <v>41470</v>
      </c>
      <c r="G28" s="24">
        <v>154.43</v>
      </c>
      <c r="H28" s="24">
        <v>2.16</v>
      </c>
    </row>
    <row r="29" spans="2:8" x14ac:dyDescent="0.25">
      <c r="B29" s="2" t="s">
        <v>2782</v>
      </c>
      <c r="C29" s="4" t="s">
        <v>142</v>
      </c>
      <c r="D29" s="2" t="s">
        <v>352</v>
      </c>
      <c r="E29" s="2" t="s">
        <v>381</v>
      </c>
      <c r="F29" s="24">
        <v>4556</v>
      </c>
      <c r="G29" s="24">
        <v>153.47</v>
      </c>
      <c r="H29" s="24">
        <v>2.14</v>
      </c>
    </row>
    <row r="30" spans="2:8" x14ac:dyDescent="0.25">
      <c r="B30" s="2" t="s">
        <v>2900</v>
      </c>
      <c r="C30" s="4" t="s">
        <v>142</v>
      </c>
      <c r="D30" s="2" t="s">
        <v>412</v>
      </c>
      <c r="E30" s="2" t="s">
        <v>682</v>
      </c>
      <c r="F30" s="24">
        <v>1104967</v>
      </c>
      <c r="G30" s="24">
        <v>145.86000000000001</v>
      </c>
      <c r="H30" s="24">
        <v>2.04</v>
      </c>
    </row>
    <row r="31" spans="2:8" x14ac:dyDescent="0.25">
      <c r="B31" s="2" t="s">
        <v>3020</v>
      </c>
      <c r="C31" s="4" t="s">
        <v>142</v>
      </c>
      <c r="D31" s="2" t="s">
        <v>352</v>
      </c>
      <c r="E31" s="2" t="s">
        <v>874</v>
      </c>
      <c r="F31" s="24">
        <v>2717</v>
      </c>
      <c r="G31" s="24">
        <v>138.66</v>
      </c>
      <c r="H31" s="24">
        <v>1.94</v>
      </c>
    </row>
    <row r="32" spans="2:8" x14ac:dyDescent="0.25">
      <c r="B32" s="2" t="s">
        <v>3021</v>
      </c>
      <c r="C32" s="4" t="s">
        <v>142</v>
      </c>
      <c r="D32" s="2" t="s">
        <v>396</v>
      </c>
      <c r="E32" s="2" t="s">
        <v>875</v>
      </c>
      <c r="F32" s="24">
        <v>4265</v>
      </c>
      <c r="G32" s="24">
        <v>112.76</v>
      </c>
      <c r="H32" s="24">
        <v>1.57</v>
      </c>
    </row>
    <row r="33" spans="2:8" x14ac:dyDescent="0.25">
      <c r="B33" s="2" t="s">
        <v>2906</v>
      </c>
      <c r="C33" s="4" t="s">
        <v>142</v>
      </c>
      <c r="D33" s="2" t="s">
        <v>352</v>
      </c>
      <c r="E33" s="2" t="s">
        <v>690</v>
      </c>
      <c r="F33" s="24">
        <v>1537</v>
      </c>
      <c r="G33" s="24">
        <v>108.39</v>
      </c>
      <c r="H33" s="24">
        <v>1.51</v>
      </c>
    </row>
    <row r="34" spans="2:8" x14ac:dyDescent="0.25">
      <c r="B34" s="2" t="s">
        <v>3007</v>
      </c>
      <c r="C34" s="4" t="s">
        <v>142</v>
      </c>
      <c r="D34" s="2" t="s">
        <v>352</v>
      </c>
      <c r="E34" s="2" t="s">
        <v>838</v>
      </c>
      <c r="F34" s="24">
        <v>7133</v>
      </c>
      <c r="G34" s="24">
        <v>106.58</v>
      </c>
      <c r="H34" s="24">
        <v>1.49</v>
      </c>
    </row>
    <row r="35" spans="2:8" x14ac:dyDescent="0.25">
      <c r="B35" s="2" t="s">
        <v>3022</v>
      </c>
      <c r="C35" s="4" t="s">
        <v>142</v>
      </c>
      <c r="D35" s="2" t="s">
        <v>352</v>
      </c>
      <c r="E35" s="2" t="s">
        <v>876</v>
      </c>
      <c r="F35" s="24">
        <v>3666</v>
      </c>
      <c r="G35" s="24">
        <v>84.86</v>
      </c>
      <c r="H35" s="24">
        <v>1.18</v>
      </c>
    </row>
    <row r="36" spans="2:8" x14ac:dyDescent="0.25">
      <c r="B36" s="2" t="s">
        <v>3023</v>
      </c>
      <c r="C36" s="4" t="s">
        <v>142</v>
      </c>
      <c r="D36" s="2" t="s">
        <v>352</v>
      </c>
      <c r="E36" s="2" t="s">
        <v>877</v>
      </c>
      <c r="F36" s="24">
        <v>1021</v>
      </c>
      <c r="G36" s="24">
        <v>77.58</v>
      </c>
      <c r="H36" s="24">
        <v>1.08</v>
      </c>
    </row>
    <row r="37" spans="2:8" x14ac:dyDescent="0.25">
      <c r="B37" s="2" t="s">
        <v>2052</v>
      </c>
      <c r="C37" s="4" t="s">
        <v>142</v>
      </c>
      <c r="D37" s="2" t="s">
        <v>575</v>
      </c>
      <c r="E37" s="2" t="s">
        <v>576</v>
      </c>
      <c r="F37" s="24">
        <v>3710</v>
      </c>
      <c r="G37" s="24">
        <v>67.02</v>
      </c>
      <c r="H37" s="24">
        <v>0.94</v>
      </c>
    </row>
    <row r="38" spans="2:8" x14ac:dyDescent="0.25">
      <c r="B38" s="2" t="s">
        <v>2860</v>
      </c>
      <c r="C38" s="4" t="s">
        <v>142</v>
      </c>
      <c r="D38" s="2" t="s">
        <v>352</v>
      </c>
      <c r="E38" s="2" t="s">
        <v>572</v>
      </c>
      <c r="F38" s="24">
        <v>8536</v>
      </c>
      <c r="G38" s="24">
        <v>59</v>
      </c>
      <c r="H38" s="24">
        <v>0.82</v>
      </c>
    </row>
    <row r="39" spans="2:8" x14ac:dyDescent="0.25">
      <c r="B39" s="2" t="s">
        <v>3024</v>
      </c>
      <c r="C39" s="4" t="s">
        <v>142</v>
      </c>
      <c r="D39" s="2" t="s">
        <v>575</v>
      </c>
      <c r="E39" s="2" t="s">
        <v>878</v>
      </c>
      <c r="F39" s="24">
        <v>1222</v>
      </c>
      <c r="G39" s="24">
        <v>56.7</v>
      </c>
      <c r="H39" s="24">
        <v>0.79</v>
      </c>
    </row>
    <row r="40" spans="2:8" x14ac:dyDescent="0.25">
      <c r="B40" s="2" t="s">
        <v>3025</v>
      </c>
      <c r="C40" s="4" t="s">
        <v>142</v>
      </c>
      <c r="D40" s="2" t="s">
        <v>352</v>
      </c>
      <c r="E40" s="2" t="s">
        <v>879</v>
      </c>
      <c r="F40" s="24">
        <v>7167</v>
      </c>
      <c r="G40" s="24">
        <v>46.59</v>
      </c>
      <c r="H40" s="24">
        <v>0.65</v>
      </c>
    </row>
    <row r="41" spans="2:8" x14ac:dyDescent="0.25">
      <c r="B41" s="2" t="s">
        <v>3026</v>
      </c>
      <c r="C41" s="4" t="s">
        <v>142</v>
      </c>
      <c r="D41" s="2" t="s">
        <v>352</v>
      </c>
      <c r="E41" s="2" t="s">
        <v>880</v>
      </c>
      <c r="F41" s="24">
        <v>3895</v>
      </c>
      <c r="G41" s="24">
        <v>42.06</v>
      </c>
      <c r="H41" s="24">
        <v>0.59</v>
      </c>
    </row>
    <row r="42" spans="2:8" x14ac:dyDescent="0.25">
      <c r="B42" s="2" t="s">
        <v>3027</v>
      </c>
      <c r="C42" s="4" t="s">
        <v>142</v>
      </c>
      <c r="D42" s="2" t="s">
        <v>352</v>
      </c>
      <c r="E42" s="2" t="s">
        <v>881</v>
      </c>
      <c r="F42" s="24">
        <v>3142</v>
      </c>
      <c r="G42" s="24">
        <v>28.77</v>
      </c>
      <c r="H42" s="24">
        <v>0.4</v>
      </c>
    </row>
    <row r="43" spans="2:8" x14ac:dyDescent="0.25">
      <c r="B43" s="2" t="s">
        <v>3028</v>
      </c>
      <c r="C43" s="4" t="s">
        <v>142</v>
      </c>
      <c r="D43" s="2" t="s">
        <v>575</v>
      </c>
      <c r="E43" s="2" t="s">
        <v>882</v>
      </c>
      <c r="F43" s="24">
        <v>2351</v>
      </c>
      <c r="G43" s="24">
        <v>26.33</v>
      </c>
      <c r="H43" s="24">
        <v>0.37</v>
      </c>
    </row>
    <row r="44" spans="2:8" x14ac:dyDescent="0.25">
      <c r="B44" s="2" t="s">
        <v>3029</v>
      </c>
      <c r="C44" s="4" t="s">
        <v>142</v>
      </c>
      <c r="D44" s="2" t="s">
        <v>352</v>
      </c>
      <c r="E44" s="2" t="s">
        <v>883</v>
      </c>
      <c r="F44" s="24">
        <v>3140</v>
      </c>
      <c r="G44" s="24">
        <v>25.58</v>
      </c>
      <c r="H44" s="24">
        <v>0.36</v>
      </c>
    </row>
    <row r="45" spans="2:8" x14ac:dyDescent="0.25">
      <c r="B45" s="7" t="s">
        <v>145</v>
      </c>
      <c r="C45" s="8"/>
      <c r="D45" s="7"/>
      <c r="E45" s="7"/>
      <c r="F45" s="31"/>
      <c r="G45" s="31">
        <f>SUM(G12:G44)</f>
        <v>7162.0500000000011</v>
      </c>
      <c r="H45" s="31">
        <f>SUM(H12:H44)</f>
        <v>99.97</v>
      </c>
    </row>
    <row r="46" spans="2:8" x14ac:dyDescent="0.25">
      <c r="B46" s="7" t="s">
        <v>147</v>
      </c>
      <c r="C46" s="8"/>
      <c r="D46" s="7"/>
      <c r="E46" s="7"/>
      <c r="F46" s="31"/>
      <c r="G46" s="31">
        <v>7162.05</v>
      </c>
      <c r="H46" s="31">
        <v>99.97</v>
      </c>
    </row>
    <row r="47" spans="2:8" x14ac:dyDescent="0.25">
      <c r="B47" s="7" t="s">
        <v>326</v>
      </c>
      <c r="C47" s="8"/>
      <c r="D47" s="7"/>
      <c r="E47" s="7"/>
      <c r="F47" s="31"/>
      <c r="G47" s="31">
        <v>1.5493980000001102</v>
      </c>
      <c r="H47" s="31">
        <v>3.0000000000001137E-2</v>
      </c>
    </row>
    <row r="48" spans="2:8" x14ac:dyDescent="0.25">
      <c r="B48" s="7" t="s">
        <v>155</v>
      </c>
      <c r="C48" s="8"/>
      <c r="D48" s="7"/>
      <c r="E48" s="7"/>
      <c r="F48" s="31"/>
      <c r="G48" s="31">
        <v>7163.5993980000003</v>
      </c>
      <c r="H48" s="31">
        <v>100</v>
      </c>
    </row>
    <row r="49" spans="2:3" x14ac:dyDescent="0.25">
      <c r="B49" s="2" t="s">
        <v>156</v>
      </c>
    </row>
    <row r="50" spans="2:3" x14ac:dyDescent="0.25">
      <c r="B50" s="7" t="s">
        <v>157</v>
      </c>
    </row>
    <row r="51" spans="2:3" x14ac:dyDescent="0.25">
      <c r="B51" s="7" t="s">
        <v>158</v>
      </c>
      <c r="C51" s="4" t="s">
        <v>159</v>
      </c>
    </row>
    <row r="52" spans="2:3" x14ac:dyDescent="0.25">
      <c r="B52" s="7" t="s">
        <v>162</v>
      </c>
      <c r="C52" s="4" t="s">
        <v>161</v>
      </c>
    </row>
    <row r="53" spans="2:3" x14ac:dyDescent="0.25">
      <c r="B53" s="7" t="s">
        <v>163</v>
      </c>
      <c r="C53" s="4" t="s">
        <v>161</v>
      </c>
    </row>
    <row r="54" spans="2:3" x14ac:dyDescent="0.25">
      <c r="B54" s="7" t="s">
        <v>164</v>
      </c>
      <c r="C54" s="4" t="s">
        <v>165</v>
      </c>
    </row>
    <row r="55" spans="2:3" x14ac:dyDescent="0.25">
      <c r="B55" s="7" t="s">
        <v>884</v>
      </c>
      <c r="C55" s="8"/>
    </row>
    <row r="56" spans="2:3" x14ac:dyDescent="0.25">
      <c r="B56" s="7" t="s">
        <v>885</v>
      </c>
      <c r="C56" s="8"/>
    </row>
    <row r="57" spans="2:3" x14ac:dyDescent="0.25">
      <c r="B57" s="7" t="s">
        <v>439</v>
      </c>
      <c r="C57" s="8"/>
    </row>
    <row r="58" spans="2:3" x14ac:dyDescent="0.25">
      <c r="B58" s="2" t="s">
        <v>170</v>
      </c>
    </row>
    <row r="59" spans="2:3" x14ac:dyDescent="0.25">
      <c r="B59" s="2" t="s">
        <v>328</v>
      </c>
    </row>
    <row r="62" spans="2:3" x14ac:dyDescent="0.25">
      <c r="B62" s="17" t="s">
        <v>3741</v>
      </c>
      <c r="C62" s="18"/>
    </row>
    <row r="63" spans="2:3" ht="30" x14ac:dyDescent="0.25">
      <c r="B63" s="17" t="s">
        <v>329</v>
      </c>
      <c r="C63" s="19" t="s">
        <v>330</v>
      </c>
    </row>
    <row r="64" spans="2:3" x14ac:dyDescent="0.25">
      <c r="B64" s="139" t="s">
        <v>331</v>
      </c>
      <c r="C64" s="149" t="s">
        <v>2621</v>
      </c>
    </row>
    <row r="65" spans="2:7" x14ac:dyDescent="0.25">
      <c r="B65" s="139" t="s">
        <v>332</v>
      </c>
      <c r="C65" s="149" t="s">
        <v>2621</v>
      </c>
    </row>
    <row r="66" spans="2:7" x14ac:dyDescent="0.25">
      <c r="B66" s="139" t="s">
        <v>333</v>
      </c>
      <c r="C66" s="149" t="s">
        <v>2621</v>
      </c>
    </row>
    <row r="67" spans="2:7" x14ac:dyDescent="0.25">
      <c r="B67" s="139" t="s">
        <v>334</v>
      </c>
      <c r="C67" s="149" t="s">
        <v>2621</v>
      </c>
    </row>
    <row r="68" spans="2:7" x14ac:dyDescent="0.25">
      <c r="B68" s="139" t="s">
        <v>335</v>
      </c>
      <c r="C68" s="149" t="s">
        <v>2621</v>
      </c>
    </row>
    <row r="69" spans="2:7" x14ac:dyDescent="0.25">
      <c r="B69" s="139" t="s">
        <v>336</v>
      </c>
      <c r="C69" s="149" t="s">
        <v>2621</v>
      </c>
    </row>
    <row r="70" spans="2:7" x14ac:dyDescent="0.25">
      <c r="B70" s="17" t="s">
        <v>337</v>
      </c>
      <c r="C70" s="149" t="s">
        <v>2621</v>
      </c>
    </row>
    <row r="72" spans="2:7" x14ac:dyDescent="0.25">
      <c r="B72" s="139" t="s">
        <v>179</v>
      </c>
      <c r="C72" s="9"/>
      <c r="D72" s="139"/>
    </row>
    <row r="73" spans="2:7" ht="30" x14ac:dyDescent="0.25">
      <c r="B73" s="11" t="s">
        <v>180</v>
      </c>
      <c r="C73" s="10" t="s">
        <v>181</v>
      </c>
      <c r="D73" s="11" t="s">
        <v>182</v>
      </c>
    </row>
    <row r="74" spans="2:7" x14ac:dyDescent="0.25">
      <c r="B74" s="139" t="s">
        <v>1371</v>
      </c>
      <c r="C74" s="143">
        <f>102417.89/10000000</f>
        <v>1.0241788999999999E-2</v>
      </c>
      <c r="D74" s="29">
        <v>0</v>
      </c>
    </row>
    <row r="75" spans="2:7" x14ac:dyDescent="0.25">
      <c r="B75" s="139" t="s">
        <v>91</v>
      </c>
      <c r="C75" s="143">
        <f>361675202.55/10000000</f>
        <v>36.167520254999999</v>
      </c>
      <c r="D75" s="138">
        <v>74.349999999999994</v>
      </c>
    </row>
    <row r="77" spans="2:7" x14ac:dyDescent="0.25">
      <c r="B77" s="17" t="s">
        <v>183</v>
      </c>
      <c r="C77" s="40">
        <v>45412</v>
      </c>
      <c r="D77" s="139"/>
      <c r="E77" s="33"/>
      <c r="F77" s="39"/>
    </row>
    <row r="78" spans="2:7" x14ac:dyDescent="0.25">
      <c r="B78" s="17" t="s">
        <v>184</v>
      </c>
      <c r="C78" s="18" t="s">
        <v>185</v>
      </c>
      <c r="D78" s="17" t="s">
        <v>186</v>
      </c>
      <c r="E78" s="34" t="s">
        <v>187</v>
      </c>
      <c r="F78" s="32" t="s">
        <v>188</v>
      </c>
      <c r="G78" s="31"/>
    </row>
    <row r="79" spans="2:7" x14ac:dyDescent="0.25">
      <c r="B79" s="37" t="s">
        <v>161</v>
      </c>
      <c r="C79" s="38" t="s">
        <v>161</v>
      </c>
      <c r="D79" s="37" t="s">
        <v>161</v>
      </c>
      <c r="E79" s="36" t="s">
        <v>161</v>
      </c>
      <c r="F79" s="35" t="s">
        <v>161</v>
      </c>
    </row>
    <row r="82" spans="2:4" x14ac:dyDescent="0.25">
      <c r="B82" s="7" t="s">
        <v>189</v>
      </c>
    </row>
    <row r="83" spans="2:4" x14ac:dyDescent="0.25">
      <c r="B83" s="7"/>
    </row>
    <row r="84" spans="2:4" x14ac:dyDescent="0.25">
      <c r="B84" s="7" t="s">
        <v>190</v>
      </c>
    </row>
    <row r="85" spans="2:4" x14ac:dyDescent="0.25">
      <c r="B85" s="17" t="s">
        <v>191</v>
      </c>
      <c r="C85" s="18" t="s">
        <v>192</v>
      </c>
      <c r="D85" s="7"/>
    </row>
    <row r="86" spans="2:4" x14ac:dyDescent="0.25">
      <c r="B86" s="139" t="s">
        <v>161</v>
      </c>
      <c r="C86" s="9" t="s">
        <v>161</v>
      </c>
    </row>
    <row r="88" spans="2:4" x14ac:dyDescent="0.25">
      <c r="B88" s="17" t="s">
        <v>193</v>
      </c>
      <c r="C88" s="18" t="s">
        <v>192</v>
      </c>
    </row>
    <row r="89" spans="2:4" x14ac:dyDescent="0.25">
      <c r="B89" s="139" t="s">
        <v>161</v>
      </c>
      <c r="C89" s="9" t="s">
        <v>161</v>
      </c>
    </row>
    <row r="91" spans="2:4" x14ac:dyDescent="0.25">
      <c r="B91" s="17" t="s">
        <v>161</v>
      </c>
      <c r="C91" s="18" t="s">
        <v>161</v>
      </c>
    </row>
    <row r="92" spans="2:4" x14ac:dyDescent="0.25">
      <c r="B92" s="139" t="s">
        <v>161</v>
      </c>
      <c r="C92" s="9" t="s">
        <v>161</v>
      </c>
    </row>
    <row r="94" spans="2:4" x14ac:dyDescent="0.25">
      <c r="B94" s="34" t="s">
        <v>194</v>
      </c>
      <c r="C94" s="18" t="s">
        <v>195</v>
      </c>
    </row>
    <row r="95" spans="2:4" x14ac:dyDescent="0.25">
      <c r="B95" s="33" t="s">
        <v>161</v>
      </c>
      <c r="C95" s="9" t="s">
        <v>161</v>
      </c>
    </row>
    <row r="97" spans="2:7" x14ac:dyDescent="0.25">
      <c r="B97" s="17" t="s">
        <v>196</v>
      </c>
      <c r="C97" s="18" t="s">
        <v>161</v>
      </c>
    </row>
    <row r="99" spans="2:7" x14ac:dyDescent="0.25">
      <c r="B99" s="17" t="s">
        <v>197</v>
      </c>
      <c r="C99" s="40">
        <v>45412</v>
      </c>
      <c r="D99" s="139"/>
      <c r="E99" s="33"/>
      <c r="F99" s="39"/>
    </row>
    <row r="100" spans="2:7" x14ac:dyDescent="0.25">
      <c r="B100" s="17" t="s">
        <v>184</v>
      </c>
      <c r="C100" s="18" t="s">
        <v>185</v>
      </c>
      <c r="D100" s="17" t="s">
        <v>186</v>
      </c>
      <c r="E100" s="34" t="s">
        <v>187</v>
      </c>
      <c r="F100" s="32" t="s">
        <v>188</v>
      </c>
      <c r="G100" s="31"/>
    </row>
    <row r="101" spans="2:7" x14ac:dyDescent="0.25">
      <c r="B101" s="37" t="s">
        <v>161</v>
      </c>
      <c r="C101" s="38" t="s">
        <v>161</v>
      </c>
      <c r="D101" s="37" t="s">
        <v>161</v>
      </c>
      <c r="E101" s="36" t="s">
        <v>161</v>
      </c>
      <c r="F101" s="35" t="s">
        <v>161</v>
      </c>
    </row>
    <row r="102" spans="2:7" x14ac:dyDescent="0.25">
      <c r="B102" s="7" t="s">
        <v>189</v>
      </c>
    </row>
    <row r="103" spans="2:7" x14ac:dyDescent="0.25">
      <c r="B103" s="7"/>
    </row>
    <row r="104" spans="2:7" x14ac:dyDescent="0.25">
      <c r="B104" s="7" t="s">
        <v>190</v>
      </c>
    </row>
    <row r="105" spans="2:7" x14ac:dyDescent="0.25">
      <c r="B105" s="17" t="s">
        <v>191</v>
      </c>
      <c r="C105" s="18" t="s">
        <v>192</v>
      </c>
      <c r="D105" s="7"/>
    </row>
    <row r="106" spans="2:7" x14ac:dyDescent="0.25">
      <c r="B106" s="139" t="s">
        <v>161</v>
      </c>
      <c r="C106" s="9" t="s">
        <v>161</v>
      </c>
    </row>
    <row r="108" spans="2:7" x14ac:dyDescent="0.25">
      <c r="B108" s="17" t="s">
        <v>193</v>
      </c>
      <c r="C108" s="18" t="s">
        <v>192</v>
      </c>
    </row>
    <row r="109" spans="2:7" x14ac:dyDescent="0.25">
      <c r="B109" s="139" t="s">
        <v>161</v>
      </c>
      <c r="C109" s="9" t="s">
        <v>161</v>
      </c>
    </row>
    <row r="111" spans="2:7" x14ac:dyDescent="0.25">
      <c r="B111" s="17" t="s">
        <v>161</v>
      </c>
      <c r="C111" s="18" t="s">
        <v>161</v>
      </c>
    </row>
    <row r="112" spans="2:7" x14ac:dyDescent="0.25">
      <c r="B112" s="139" t="s">
        <v>161</v>
      </c>
      <c r="C112" s="9" t="s">
        <v>161</v>
      </c>
    </row>
    <row r="114" spans="2:80" x14ac:dyDescent="0.25">
      <c r="B114" s="34" t="s">
        <v>194</v>
      </c>
      <c r="C114" s="18" t="s">
        <v>195</v>
      </c>
    </row>
    <row r="115" spans="2:80" x14ac:dyDescent="0.25">
      <c r="B115" s="33" t="s">
        <v>161</v>
      </c>
      <c r="C115" s="9" t="s">
        <v>161</v>
      </c>
    </row>
    <row r="117" spans="2:80" x14ac:dyDescent="0.25">
      <c r="B117" s="17" t="s">
        <v>196</v>
      </c>
      <c r="C117" s="18" t="s">
        <v>161</v>
      </c>
    </row>
    <row r="120" spans="2:80" x14ac:dyDescent="0.25">
      <c r="B120" s="7" t="s">
        <v>198</v>
      </c>
    </row>
    <row r="122" spans="2:80" x14ac:dyDescent="0.25">
      <c r="B122" s="17" t="s">
        <v>184</v>
      </c>
      <c r="C122" s="18" t="s">
        <v>199</v>
      </c>
      <c r="D122" s="17" t="s">
        <v>200</v>
      </c>
      <c r="E122" s="17" t="s">
        <v>201</v>
      </c>
      <c r="F122" s="31"/>
    </row>
    <row r="123" spans="2:80" x14ac:dyDescent="0.25">
      <c r="B123" s="139" t="s">
        <v>161</v>
      </c>
      <c r="C123" s="9" t="s">
        <v>161</v>
      </c>
      <c r="D123" s="139" t="s">
        <v>161</v>
      </c>
      <c r="E123" s="139" t="s">
        <v>161</v>
      </c>
    </row>
    <row r="126" spans="2:80" x14ac:dyDescent="0.25">
      <c r="B126" s="7" t="s">
        <v>202</v>
      </c>
      <c r="C126" s="8" t="s">
        <v>161</v>
      </c>
      <c r="D126" s="7"/>
      <c r="E126" s="7"/>
      <c r="F126" s="31"/>
      <c r="G126" s="31"/>
      <c r="H126" s="31"/>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8" spans="2:80" x14ac:dyDescent="0.25">
      <c r="B128" s="7" t="s">
        <v>203</v>
      </c>
    </row>
    <row r="130" spans="2:7" x14ac:dyDescent="0.25">
      <c r="B130" s="17" t="s">
        <v>204</v>
      </c>
      <c r="C130" s="18" t="s">
        <v>192</v>
      </c>
      <c r="D130" s="7"/>
    </row>
    <row r="131" spans="2:7" x14ac:dyDescent="0.25">
      <c r="B131" s="139" t="s">
        <v>161</v>
      </c>
      <c r="C131" s="9" t="s">
        <v>161</v>
      </c>
    </row>
    <row r="134" spans="2:7" x14ac:dyDescent="0.25">
      <c r="B134" s="17" t="s">
        <v>205</v>
      </c>
      <c r="C134" s="18" t="s">
        <v>206</v>
      </c>
      <c r="D134" s="7"/>
    </row>
    <row r="135" spans="2:7" x14ac:dyDescent="0.25">
      <c r="B135" s="139" t="s">
        <v>161</v>
      </c>
      <c r="C135" s="9" t="s">
        <v>161</v>
      </c>
    </row>
    <row r="138" spans="2:7" x14ac:dyDescent="0.25">
      <c r="B138" s="7" t="s">
        <v>207</v>
      </c>
    </row>
    <row r="141" spans="2:7" x14ac:dyDescent="0.25">
      <c r="B141" s="7" t="s">
        <v>208</v>
      </c>
    </row>
    <row r="143" spans="2:7" x14ac:dyDescent="0.25">
      <c r="B143" s="17" t="s">
        <v>184</v>
      </c>
      <c r="C143" s="18" t="s">
        <v>209</v>
      </c>
      <c r="D143" s="17" t="s">
        <v>199</v>
      </c>
      <c r="E143" s="17" t="s">
        <v>200</v>
      </c>
      <c r="F143" s="32" t="s">
        <v>201</v>
      </c>
      <c r="G143" s="31"/>
    </row>
    <row r="144" spans="2:7" x14ac:dyDescent="0.25">
      <c r="B144" s="139" t="s">
        <v>161</v>
      </c>
      <c r="C144" s="9" t="s">
        <v>161</v>
      </c>
      <c r="D144" s="139" t="s">
        <v>161</v>
      </c>
      <c r="E144" s="139" t="s">
        <v>161</v>
      </c>
      <c r="F144" s="30" t="s">
        <v>161</v>
      </c>
    </row>
    <row r="147" spans="2:80" x14ac:dyDescent="0.25">
      <c r="B147" s="7" t="s">
        <v>202</v>
      </c>
      <c r="C147" s="8" t="s">
        <v>161</v>
      </c>
      <c r="D147" s="7"/>
      <c r="E147" s="7"/>
      <c r="F147" s="31"/>
      <c r="G147" s="31"/>
      <c r="H147" s="31"/>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row>
    <row r="149" spans="2:80" x14ac:dyDescent="0.25">
      <c r="B149" s="7" t="s">
        <v>203</v>
      </c>
    </row>
    <row r="151" spans="2:80" x14ac:dyDescent="0.25">
      <c r="B151" s="17" t="s">
        <v>204</v>
      </c>
      <c r="C151" s="18" t="s">
        <v>192</v>
      </c>
      <c r="D151" s="7"/>
    </row>
    <row r="152" spans="2:80" x14ac:dyDescent="0.25">
      <c r="B152" s="139" t="s">
        <v>161</v>
      </c>
      <c r="C152" s="9" t="s">
        <v>161</v>
      </c>
    </row>
    <row r="155" spans="2:80" x14ac:dyDescent="0.25">
      <c r="B155" s="17" t="s">
        <v>205</v>
      </c>
      <c r="C155" s="18" t="s">
        <v>206</v>
      </c>
      <c r="D155" s="7"/>
    </row>
    <row r="156" spans="2:80" x14ac:dyDescent="0.25">
      <c r="B156" s="139" t="s">
        <v>161</v>
      </c>
      <c r="C156" s="9" t="s">
        <v>161</v>
      </c>
    </row>
    <row r="159" spans="2:80" x14ac:dyDescent="0.25">
      <c r="B159" s="7" t="s">
        <v>207</v>
      </c>
    </row>
    <row r="162" spans="2:7" x14ac:dyDescent="0.25">
      <c r="B162" s="7" t="s">
        <v>210</v>
      </c>
    </row>
    <row r="163" spans="2:7" x14ac:dyDescent="0.25">
      <c r="B163" s="17" t="s">
        <v>184</v>
      </c>
      <c r="C163" s="18" t="s">
        <v>211</v>
      </c>
      <c r="D163" s="17" t="s">
        <v>212</v>
      </c>
      <c r="E163" s="17" t="s">
        <v>213</v>
      </c>
      <c r="F163" s="32" t="s">
        <v>214</v>
      </c>
      <c r="G163" s="31"/>
    </row>
    <row r="164" spans="2:7" x14ac:dyDescent="0.25">
      <c r="B164" s="139" t="s">
        <v>161</v>
      </c>
      <c r="C164" s="9" t="s">
        <v>161</v>
      </c>
      <c r="D164" s="139" t="s">
        <v>161</v>
      </c>
      <c r="E164" s="139" t="s">
        <v>161</v>
      </c>
      <c r="F164" s="30" t="s">
        <v>161</v>
      </c>
    </row>
    <row r="165" spans="2:7" x14ac:dyDescent="0.25">
      <c r="B165" s="2" t="s">
        <v>215</v>
      </c>
    </row>
  </sheetData>
  <mergeCells count="3">
    <mergeCell ref="B1:E1"/>
    <mergeCell ref="C3:C7"/>
    <mergeCell ref="D3:D7"/>
  </mergeCells>
  <hyperlinks>
    <hyperlink ref="A1" location="Index!A1" display="Index" xr:uid="{51B24636-C687-4CC1-9AF2-77F3C3603A7B}"/>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B1A5-A8E4-493D-AEEC-D27AC58B9B4C}">
  <sheetPr codeName="Sheet45"/>
  <dimension ref="A1:CB139"/>
  <sheetViews>
    <sheetView workbookViewId="0">
      <selection activeCell="C39" sqref="C39:C45"/>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7.5703125" style="24" bestFit="1" customWidth="1"/>
    <col min="8" max="8" width="6.57031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7.5703125" style="2" bestFit="1" customWidth="1"/>
    <col min="264" max="264" width="6.5703125" style="2" bestFit="1" customWidth="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7.5703125" style="2" bestFit="1" customWidth="1"/>
    <col min="520" max="520" width="6.5703125" style="2" bestFit="1" customWidth="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7.5703125" style="2" bestFit="1" customWidth="1"/>
    <col min="776" max="776" width="6.5703125" style="2" bestFit="1" customWidth="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7.5703125" style="2" bestFit="1" customWidth="1"/>
    <col min="1032" max="1032" width="6.5703125" style="2" bestFit="1" customWidth="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7.5703125" style="2" bestFit="1" customWidth="1"/>
    <col min="1288" max="1288" width="6.5703125" style="2" bestFit="1" customWidth="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7.5703125" style="2" bestFit="1" customWidth="1"/>
    <col min="1544" max="1544" width="6.5703125" style="2" bestFit="1" customWidth="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7.5703125" style="2" bestFit="1" customWidth="1"/>
    <col min="1800" max="1800" width="6.5703125" style="2" bestFit="1" customWidth="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7.5703125" style="2" bestFit="1" customWidth="1"/>
    <col min="2056" max="2056" width="6.5703125" style="2" bestFit="1" customWidth="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7.5703125" style="2" bestFit="1" customWidth="1"/>
    <col min="2312" max="2312" width="6.5703125" style="2" bestFit="1" customWidth="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7.5703125" style="2" bestFit="1" customWidth="1"/>
    <col min="2568" max="2568" width="6.5703125" style="2" bestFit="1" customWidth="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7.5703125" style="2" bestFit="1" customWidth="1"/>
    <col min="2824" max="2824" width="6.5703125" style="2" bestFit="1" customWidth="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7.5703125" style="2" bestFit="1" customWidth="1"/>
    <col min="3080" max="3080" width="6.5703125" style="2" bestFit="1" customWidth="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7.5703125" style="2" bestFit="1" customWidth="1"/>
    <col min="3336" max="3336" width="6.5703125" style="2" bestFit="1" customWidth="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7.5703125" style="2" bestFit="1" customWidth="1"/>
    <col min="3592" max="3592" width="6.5703125" style="2" bestFit="1" customWidth="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7.5703125" style="2" bestFit="1" customWidth="1"/>
    <col min="3848" max="3848" width="6.5703125" style="2" bestFit="1" customWidth="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7.5703125" style="2" bestFit="1" customWidth="1"/>
    <col min="4104" max="4104" width="6.5703125" style="2" bestFit="1" customWidth="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7.5703125" style="2" bestFit="1" customWidth="1"/>
    <col min="4360" max="4360" width="6.5703125" style="2" bestFit="1" customWidth="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7.5703125" style="2" bestFit="1" customWidth="1"/>
    <col min="4616" max="4616" width="6.5703125" style="2" bestFit="1" customWidth="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7.5703125" style="2" bestFit="1" customWidth="1"/>
    <col min="4872" max="4872" width="6.5703125" style="2" bestFit="1" customWidth="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7.5703125" style="2" bestFit="1" customWidth="1"/>
    <col min="5128" max="5128" width="6.5703125" style="2" bestFit="1" customWidth="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7.5703125" style="2" bestFit="1" customWidth="1"/>
    <col min="5384" max="5384" width="6.5703125" style="2" bestFit="1" customWidth="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7.5703125" style="2" bestFit="1" customWidth="1"/>
    <col min="5640" max="5640" width="6.5703125" style="2" bestFit="1" customWidth="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7.5703125" style="2" bestFit="1" customWidth="1"/>
    <col min="5896" max="5896" width="6.5703125" style="2" bestFit="1" customWidth="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7.5703125" style="2" bestFit="1" customWidth="1"/>
    <col min="6152" max="6152" width="6.5703125" style="2" bestFit="1" customWidth="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7.5703125" style="2" bestFit="1" customWidth="1"/>
    <col min="6408" max="6408" width="6.5703125" style="2" bestFit="1" customWidth="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7.5703125" style="2" bestFit="1" customWidth="1"/>
    <col min="6664" max="6664" width="6.5703125" style="2" bestFit="1" customWidth="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7.5703125" style="2" bestFit="1" customWidth="1"/>
    <col min="6920" max="6920" width="6.5703125" style="2" bestFit="1" customWidth="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7.5703125" style="2" bestFit="1" customWidth="1"/>
    <col min="7176" max="7176" width="6.5703125" style="2" bestFit="1" customWidth="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7.5703125" style="2" bestFit="1" customWidth="1"/>
    <col min="7432" max="7432" width="6.5703125" style="2" bestFit="1" customWidth="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7.5703125" style="2" bestFit="1" customWidth="1"/>
    <col min="7688" max="7688" width="6.5703125" style="2" bestFit="1" customWidth="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7.5703125" style="2" bestFit="1" customWidth="1"/>
    <col min="7944" max="7944" width="6.5703125" style="2" bestFit="1" customWidth="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7.5703125" style="2" bestFit="1" customWidth="1"/>
    <col min="8200" max="8200" width="6.5703125" style="2" bestFit="1" customWidth="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7.5703125" style="2" bestFit="1" customWidth="1"/>
    <col min="8456" max="8456" width="6.5703125" style="2" bestFit="1" customWidth="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7.5703125" style="2" bestFit="1" customWidth="1"/>
    <col min="8712" max="8712" width="6.5703125" style="2" bestFit="1" customWidth="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7.5703125" style="2" bestFit="1" customWidth="1"/>
    <col min="8968" max="8968" width="6.5703125" style="2" bestFit="1" customWidth="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7.5703125" style="2" bestFit="1" customWidth="1"/>
    <col min="9224" max="9224" width="6.5703125" style="2" bestFit="1" customWidth="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7.5703125" style="2" bestFit="1" customWidth="1"/>
    <col min="9480" max="9480" width="6.5703125" style="2" bestFit="1" customWidth="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7.5703125" style="2" bestFit="1" customWidth="1"/>
    <col min="9736" max="9736" width="6.5703125" style="2" bestFit="1" customWidth="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7.5703125" style="2" bestFit="1" customWidth="1"/>
    <col min="9992" max="9992" width="6.5703125" style="2" bestFit="1" customWidth="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7.5703125" style="2" bestFit="1" customWidth="1"/>
    <col min="10248" max="10248" width="6.5703125" style="2" bestFit="1" customWidth="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7.5703125" style="2" bestFit="1" customWidth="1"/>
    <col min="10504" max="10504" width="6.5703125" style="2" bestFit="1" customWidth="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7.5703125" style="2" bestFit="1" customWidth="1"/>
    <col min="10760" max="10760" width="6.5703125" style="2" bestFit="1" customWidth="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7.5703125" style="2" bestFit="1" customWidth="1"/>
    <col min="11016" max="11016" width="6.5703125" style="2" bestFit="1" customWidth="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7.5703125" style="2" bestFit="1" customWidth="1"/>
    <col min="11272" max="11272" width="6.5703125" style="2" bestFit="1" customWidth="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7.5703125" style="2" bestFit="1" customWidth="1"/>
    <col min="11528" max="11528" width="6.5703125" style="2" bestFit="1" customWidth="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7.5703125" style="2" bestFit="1" customWidth="1"/>
    <col min="11784" max="11784" width="6.5703125" style="2" bestFit="1" customWidth="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7.5703125" style="2" bestFit="1" customWidth="1"/>
    <col min="12040" max="12040" width="6.5703125" style="2" bestFit="1" customWidth="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7.5703125" style="2" bestFit="1" customWidth="1"/>
    <col min="12296" max="12296" width="6.5703125" style="2" bestFit="1" customWidth="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7.5703125" style="2" bestFit="1" customWidth="1"/>
    <col min="12552" max="12552" width="6.5703125" style="2" bestFit="1" customWidth="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7.5703125" style="2" bestFit="1" customWidth="1"/>
    <col min="12808" max="12808" width="6.5703125" style="2" bestFit="1" customWidth="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7.5703125" style="2" bestFit="1" customWidth="1"/>
    <col min="13064" max="13064" width="6.5703125" style="2" bestFit="1" customWidth="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7.5703125" style="2" bestFit="1" customWidth="1"/>
    <col min="13320" max="13320" width="6.5703125" style="2" bestFit="1" customWidth="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7.5703125" style="2" bestFit="1" customWidth="1"/>
    <col min="13576" max="13576" width="6.5703125" style="2" bestFit="1" customWidth="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7.5703125" style="2" bestFit="1" customWidth="1"/>
    <col min="13832" max="13832" width="6.5703125" style="2" bestFit="1" customWidth="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7.5703125" style="2" bestFit="1" customWidth="1"/>
    <col min="14088" max="14088" width="6.5703125" style="2" bestFit="1" customWidth="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7.5703125" style="2" bestFit="1" customWidth="1"/>
    <col min="14344" max="14344" width="6.5703125" style="2" bestFit="1" customWidth="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7.5703125" style="2" bestFit="1" customWidth="1"/>
    <col min="14600" max="14600" width="6.5703125" style="2" bestFit="1" customWidth="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7.5703125" style="2" bestFit="1" customWidth="1"/>
    <col min="14856" max="14856" width="6.5703125" style="2" bestFit="1" customWidth="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7.5703125" style="2" bestFit="1" customWidth="1"/>
    <col min="15112" max="15112" width="6.5703125" style="2" bestFit="1" customWidth="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7.5703125" style="2" bestFit="1" customWidth="1"/>
    <col min="15368" max="15368" width="6.5703125" style="2" bestFit="1" customWidth="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7.5703125" style="2" bestFit="1" customWidth="1"/>
    <col min="15624" max="15624" width="6.5703125" style="2" bestFit="1" customWidth="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7.5703125" style="2" bestFit="1" customWidth="1"/>
    <col min="15880" max="15880" width="6.5703125" style="2" bestFit="1" customWidth="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7.5703125" style="2" bestFit="1" customWidth="1"/>
    <col min="16136" max="16136" width="6.5703125" style="2" bestFit="1" customWidth="1"/>
    <col min="16137" max="16384" width="9.140625" style="2"/>
  </cols>
  <sheetData>
    <row r="1" spans="1:9" x14ac:dyDescent="0.25">
      <c r="A1" s="27" t="s">
        <v>0</v>
      </c>
      <c r="B1" s="212" t="s">
        <v>91</v>
      </c>
      <c r="C1" s="212"/>
      <c r="D1" s="212"/>
      <c r="E1" s="212"/>
    </row>
    <row r="3" spans="1:9" ht="15" customHeight="1" x14ac:dyDescent="0.25">
      <c r="B3" s="1" t="s">
        <v>91</v>
      </c>
      <c r="C3" s="213"/>
      <c r="D3" s="214"/>
    </row>
    <row r="4" spans="1:9" ht="30" customHeight="1" x14ac:dyDescent="0.25">
      <c r="B4" s="12" t="s">
        <v>886</v>
      </c>
      <c r="C4" s="213"/>
      <c r="D4" s="214"/>
    </row>
    <row r="5" spans="1:9" ht="15" customHeight="1" x14ac:dyDescent="0.25">
      <c r="B5" s="12" t="s">
        <v>130</v>
      </c>
      <c r="C5" s="213"/>
      <c r="D5" s="214"/>
    </row>
    <row r="6" spans="1:9" ht="15" customHeight="1" x14ac:dyDescent="0.25">
      <c r="B6" s="12" t="s">
        <v>804</v>
      </c>
      <c r="C6" s="213"/>
      <c r="D6" s="214"/>
    </row>
    <row r="7" spans="1:9" ht="15" customHeight="1" x14ac:dyDescent="0.25">
      <c r="B7" s="142" t="s">
        <v>887</v>
      </c>
      <c r="C7" s="213"/>
      <c r="D7" s="214"/>
    </row>
    <row r="8" spans="1:9" ht="30" customHeight="1" x14ac:dyDescent="0.25">
      <c r="B8" s="142" t="s">
        <v>133</v>
      </c>
      <c r="C8" s="3" t="s">
        <v>134</v>
      </c>
      <c r="D8" s="3" t="s">
        <v>135</v>
      </c>
    </row>
    <row r="10" spans="1:9" x14ac:dyDescent="0.25">
      <c r="B10" s="2" t="s">
        <v>148</v>
      </c>
    </row>
    <row r="11" spans="1:9" x14ac:dyDescent="0.25">
      <c r="B11" s="5" t="s">
        <v>136</v>
      </c>
      <c r="C11" s="6" t="s">
        <v>137</v>
      </c>
      <c r="D11" s="5" t="s">
        <v>138</v>
      </c>
      <c r="E11" s="5" t="s">
        <v>139</v>
      </c>
      <c r="F11" s="46" t="s">
        <v>149</v>
      </c>
      <c r="G11" s="46" t="s">
        <v>150</v>
      </c>
      <c r="H11" s="46" t="s">
        <v>151</v>
      </c>
      <c r="I11" s="7" t="s">
        <v>152</v>
      </c>
    </row>
    <row r="12" spans="1:9" x14ac:dyDescent="0.25">
      <c r="B12" s="7" t="s">
        <v>888</v>
      </c>
    </row>
    <row r="13" spans="1:9" x14ac:dyDescent="0.25">
      <c r="B13" s="2" t="s">
        <v>93</v>
      </c>
      <c r="C13" s="4" t="s">
        <v>142</v>
      </c>
      <c r="D13" s="2" t="s">
        <v>889</v>
      </c>
      <c r="E13" s="2" t="s">
        <v>890</v>
      </c>
      <c r="F13" s="24">
        <v>5873573</v>
      </c>
      <c r="G13" s="24">
        <v>4636.01</v>
      </c>
      <c r="H13" s="24">
        <v>95.3</v>
      </c>
    </row>
    <row r="14" spans="1:9" x14ac:dyDescent="0.25">
      <c r="B14" s="7" t="s">
        <v>145</v>
      </c>
      <c r="C14" s="8"/>
      <c r="D14" s="7"/>
      <c r="E14" s="7"/>
      <c r="F14" s="31"/>
      <c r="G14" s="31">
        <f>SUM(G12:G13)</f>
        <v>4636.01</v>
      </c>
      <c r="H14" s="31">
        <f>SUM(H12:H13)</f>
        <v>95.3</v>
      </c>
    </row>
    <row r="15" spans="1:9" x14ac:dyDescent="0.25">
      <c r="B15" s="7" t="s">
        <v>146</v>
      </c>
      <c r="C15" s="8"/>
      <c r="D15" s="7"/>
      <c r="E15" s="7"/>
      <c r="F15" s="31"/>
      <c r="G15" s="31">
        <v>219.01</v>
      </c>
      <c r="H15" s="31">
        <v>4.5</v>
      </c>
    </row>
    <row r="16" spans="1:9" x14ac:dyDescent="0.25">
      <c r="B16" s="7" t="s">
        <v>147</v>
      </c>
      <c r="C16" s="8"/>
      <c r="D16" s="7"/>
      <c r="E16" s="7"/>
      <c r="F16" s="31"/>
      <c r="G16" s="31">
        <v>4855.0200000000004</v>
      </c>
      <c r="H16" s="31">
        <v>99.8</v>
      </c>
    </row>
    <row r="17" spans="2:8" x14ac:dyDescent="0.25">
      <c r="B17" s="7" t="s">
        <v>326</v>
      </c>
      <c r="C17" s="8"/>
      <c r="D17" s="7"/>
      <c r="E17" s="7"/>
      <c r="F17" s="31"/>
      <c r="G17" s="31">
        <v>9.446615520000023</v>
      </c>
      <c r="H17" s="31">
        <v>0.20000000000000284</v>
      </c>
    </row>
    <row r="18" spans="2:8" x14ac:dyDescent="0.25">
      <c r="B18" s="7" t="s">
        <v>155</v>
      </c>
      <c r="C18" s="8"/>
      <c r="D18" s="7"/>
      <c r="E18" s="7"/>
      <c r="F18" s="31"/>
      <c r="G18" s="31">
        <v>4864.4666155200002</v>
      </c>
      <c r="H18" s="31">
        <v>100</v>
      </c>
    </row>
    <row r="19" spans="2:8" x14ac:dyDescent="0.25">
      <c r="B19" s="2" t="s">
        <v>156</v>
      </c>
    </row>
    <row r="20" spans="2:8" x14ac:dyDescent="0.25">
      <c r="B20" s="7" t="s">
        <v>157</v>
      </c>
    </row>
    <row r="21" spans="2:8" x14ac:dyDescent="0.25">
      <c r="B21" s="7" t="s">
        <v>158</v>
      </c>
      <c r="C21" s="4" t="s">
        <v>159</v>
      </c>
    </row>
    <row r="22" spans="2:8" x14ac:dyDescent="0.25">
      <c r="B22" s="7" t="s">
        <v>162</v>
      </c>
      <c r="C22" s="4" t="s">
        <v>161</v>
      </c>
    </row>
    <row r="23" spans="2:8" x14ac:dyDescent="0.25">
      <c r="B23" s="7" t="s">
        <v>163</v>
      </c>
      <c r="C23" s="4" t="s">
        <v>161</v>
      </c>
    </row>
    <row r="24" spans="2:8" x14ac:dyDescent="0.25">
      <c r="B24" s="7" t="s">
        <v>164</v>
      </c>
      <c r="C24" s="4" t="s">
        <v>165</v>
      </c>
    </row>
    <row r="25" spans="2:8" x14ac:dyDescent="0.25">
      <c r="B25" s="7" t="s">
        <v>891</v>
      </c>
      <c r="C25" s="8"/>
    </row>
    <row r="26" spans="2:8" x14ac:dyDescent="0.25">
      <c r="B26" s="7" t="s">
        <v>892</v>
      </c>
      <c r="C26" s="8"/>
    </row>
    <row r="27" spans="2:8" x14ac:dyDescent="0.25">
      <c r="B27" s="7" t="s">
        <v>893</v>
      </c>
      <c r="C27" s="8"/>
    </row>
    <row r="28" spans="2:8" x14ac:dyDescent="0.25">
      <c r="B28" s="7" t="s">
        <v>894</v>
      </c>
      <c r="C28" s="8"/>
    </row>
    <row r="29" spans="2:8" x14ac:dyDescent="0.25">
      <c r="B29" s="7" t="s">
        <v>895</v>
      </c>
      <c r="C29" s="8"/>
    </row>
    <row r="30" spans="2:8" x14ac:dyDescent="0.25">
      <c r="B30" s="7" t="s">
        <v>896</v>
      </c>
      <c r="C30" s="8"/>
    </row>
    <row r="31" spans="2:8" x14ac:dyDescent="0.25">
      <c r="B31" s="7" t="s">
        <v>897</v>
      </c>
      <c r="C31" s="8"/>
    </row>
    <row r="32" spans="2:8" x14ac:dyDescent="0.25">
      <c r="B32" s="7" t="s">
        <v>898</v>
      </c>
      <c r="C32" s="8"/>
    </row>
    <row r="33" spans="2:4" x14ac:dyDescent="0.25">
      <c r="B33" s="7" t="s">
        <v>170</v>
      </c>
      <c r="C33" s="8"/>
    </row>
    <row r="34" spans="2:4" x14ac:dyDescent="0.25">
      <c r="B34" s="2" t="s">
        <v>328</v>
      </c>
    </row>
    <row r="37" spans="2:4" x14ac:dyDescent="0.25">
      <c r="B37" s="17" t="s">
        <v>3741</v>
      </c>
      <c r="C37" s="18"/>
    </row>
    <row r="38" spans="2:4" ht="30" x14ac:dyDescent="0.25">
      <c r="B38" s="17" t="s">
        <v>329</v>
      </c>
      <c r="C38" s="19" t="s">
        <v>330</v>
      </c>
    </row>
    <row r="39" spans="2:4" x14ac:dyDescent="0.25">
      <c r="B39" s="139" t="s">
        <v>331</v>
      </c>
      <c r="C39" s="149" t="s">
        <v>2621</v>
      </c>
    </row>
    <row r="40" spans="2:4" x14ac:dyDescent="0.25">
      <c r="B40" s="139" t="s">
        <v>332</v>
      </c>
      <c r="C40" s="149" t="s">
        <v>2621</v>
      </c>
    </row>
    <row r="41" spans="2:4" x14ac:dyDescent="0.25">
      <c r="B41" s="139" t="s">
        <v>333</v>
      </c>
      <c r="C41" s="149" t="s">
        <v>2621</v>
      </c>
    </row>
    <row r="42" spans="2:4" x14ac:dyDescent="0.25">
      <c r="B42" s="139" t="s">
        <v>334</v>
      </c>
      <c r="C42" s="149" t="s">
        <v>2621</v>
      </c>
    </row>
    <row r="43" spans="2:4" x14ac:dyDescent="0.25">
      <c r="B43" s="139" t="s">
        <v>335</v>
      </c>
      <c r="C43" s="149" t="s">
        <v>2621</v>
      </c>
    </row>
    <row r="44" spans="2:4" x14ac:dyDescent="0.25">
      <c r="B44" s="139" t="s">
        <v>336</v>
      </c>
      <c r="C44" s="149" t="s">
        <v>2621</v>
      </c>
    </row>
    <row r="45" spans="2:4" x14ac:dyDescent="0.25">
      <c r="B45" s="17" t="s">
        <v>337</v>
      </c>
      <c r="C45" s="149" t="s">
        <v>2621</v>
      </c>
    </row>
    <row r="47" spans="2:4" x14ac:dyDescent="0.25">
      <c r="B47" s="139" t="s">
        <v>179</v>
      </c>
      <c r="C47" s="9"/>
      <c r="D47" s="139"/>
    </row>
    <row r="48" spans="2:4" ht="30" x14ac:dyDescent="0.25">
      <c r="B48" s="11" t="s">
        <v>180</v>
      </c>
      <c r="C48" s="10" t="s">
        <v>181</v>
      </c>
      <c r="D48" s="11" t="s">
        <v>182</v>
      </c>
    </row>
    <row r="49" spans="2:7" x14ac:dyDescent="0.25">
      <c r="B49" s="139" t="s">
        <v>161</v>
      </c>
      <c r="C49" s="9" t="s">
        <v>161</v>
      </c>
      <c r="D49" s="139" t="s">
        <v>161</v>
      </c>
    </row>
    <row r="51" spans="2:7" x14ac:dyDescent="0.25">
      <c r="B51" s="17" t="s">
        <v>183</v>
      </c>
      <c r="C51" s="40">
        <v>45412</v>
      </c>
      <c r="D51" s="139"/>
      <c r="E51" s="33"/>
      <c r="F51" s="39"/>
    </row>
    <row r="52" spans="2:7" x14ac:dyDescent="0.25">
      <c r="B52" s="17" t="s">
        <v>184</v>
      </c>
      <c r="C52" s="18" t="s">
        <v>185</v>
      </c>
      <c r="D52" s="17" t="s">
        <v>186</v>
      </c>
      <c r="E52" s="34" t="s">
        <v>187</v>
      </c>
      <c r="F52" s="32" t="s">
        <v>188</v>
      </c>
      <c r="G52" s="31"/>
    </row>
    <row r="53" spans="2:7" x14ac:dyDescent="0.25">
      <c r="B53" s="37" t="s">
        <v>161</v>
      </c>
      <c r="C53" s="38" t="s">
        <v>161</v>
      </c>
      <c r="D53" s="37" t="s">
        <v>161</v>
      </c>
      <c r="E53" s="36" t="s">
        <v>161</v>
      </c>
      <c r="F53" s="35" t="s">
        <v>161</v>
      </c>
    </row>
    <row r="56" spans="2:7" x14ac:dyDescent="0.25">
      <c r="B56" s="7" t="s">
        <v>189</v>
      </c>
    </row>
    <row r="57" spans="2:7" x14ac:dyDescent="0.25">
      <c r="B57" s="7"/>
    </row>
    <row r="58" spans="2:7" x14ac:dyDescent="0.25">
      <c r="B58" s="7" t="s">
        <v>190</v>
      </c>
    </row>
    <row r="59" spans="2:7" x14ac:dyDescent="0.25">
      <c r="B59" s="17" t="s">
        <v>191</v>
      </c>
      <c r="C59" s="18" t="s">
        <v>192</v>
      </c>
      <c r="D59" s="7"/>
    </row>
    <row r="60" spans="2:7" x14ac:dyDescent="0.25">
      <c r="B60" s="139" t="s">
        <v>161</v>
      </c>
      <c r="C60" s="9" t="s">
        <v>161</v>
      </c>
    </row>
    <row r="62" spans="2:7" x14ac:dyDescent="0.25">
      <c r="B62" s="17" t="s">
        <v>193</v>
      </c>
      <c r="C62" s="18" t="s">
        <v>192</v>
      </c>
    </row>
    <row r="63" spans="2:7" x14ac:dyDescent="0.25">
      <c r="B63" s="139" t="s">
        <v>161</v>
      </c>
      <c r="C63" s="9" t="s">
        <v>161</v>
      </c>
    </row>
    <row r="65" spans="2:7" x14ac:dyDescent="0.25">
      <c r="B65" s="17" t="s">
        <v>161</v>
      </c>
      <c r="C65" s="18" t="s">
        <v>161</v>
      </c>
    </row>
    <row r="66" spans="2:7" x14ac:dyDescent="0.25">
      <c r="B66" s="139" t="s">
        <v>161</v>
      </c>
      <c r="C66" s="9" t="s">
        <v>161</v>
      </c>
    </row>
    <row r="68" spans="2:7" x14ac:dyDescent="0.25">
      <c r="B68" s="34" t="s">
        <v>194</v>
      </c>
      <c r="C68" s="18" t="s">
        <v>195</v>
      </c>
    </row>
    <row r="69" spans="2:7" x14ac:dyDescent="0.25">
      <c r="B69" s="33" t="s">
        <v>161</v>
      </c>
      <c r="C69" s="9" t="s">
        <v>161</v>
      </c>
    </row>
    <row r="71" spans="2:7" x14ac:dyDescent="0.25">
      <c r="B71" s="17" t="s">
        <v>196</v>
      </c>
      <c r="C71" s="18" t="s">
        <v>161</v>
      </c>
    </row>
    <row r="73" spans="2:7" x14ac:dyDescent="0.25">
      <c r="B73" s="17" t="s">
        <v>197</v>
      </c>
      <c r="C73" s="40">
        <v>45412</v>
      </c>
      <c r="D73" s="139"/>
      <c r="E73" s="33"/>
      <c r="F73" s="39"/>
    </row>
    <row r="74" spans="2:7" x14ac:dyDescent="0.25">
      <c r="B74" s="17" t="s">
        <v>184</v>
      </c>
      <c r="C74" s="18" t="s">
        <v>185</v>
      </c>
      <c r="D74" s="17" t="s">
        <v>186</v>
      </c>
      <c r="E74" s="34" t="s">
        <v>187</v>
      </c>
      <c r="F74" s="32" t="s">
        <v>188</v>
      </c>
      <c r="G74" s="31"/>
    </row>
    <row r="75" spans="2:7" x14ac:dyDescent="0.25">
      <c r="B75" s="37" t="s">
        <v>161</v>
      </c>
      <c r="C75" s="38" t="s">
        <v>161</v>
      </c>
      <c r="D75" s="37" t="s">
        <v>161</v>
      </c>
      <c r="E75" s="36" t="s">
        <v>161</v>
      </c>
      <c r="F75" s="35" t="s">
        <v>161</v>
      </c>
    </row>
    <row r="76" spans="2:7" x14ac:dyDescent="0.25">
      <c r="B76" s="7" t="s">
        <v>189</v>
      </c>
    </row>
    <row r="77" spans="2:7" x14ac:dyDescent="0.25">
      <c r="B77" s="7"/>
    </row>
    <row r="78" spans="2:7" x14ac:dyDescent="0.25">
      <c r="B78" s="7" t="s">
        <v>190</v>
      </c>
    </row>
    <row r="79" spans="2:7" x14ac:dyDescent="0.25">
      <c r="B79" s="17" t="s">
        <v>191</v>
      </c>
      <c r="C79" s="18" t="s">
        <v>192</v>
      </c>
      <c r="D79" s="7"/>
    </row>
    <row r="80" spans="2:7" x14ac:dyDescent="0.25">
      <c r="B80" s="139" t="s">
        <v>161</v>
      </c>
      <c r="C80" s="9" t="s">
        <v>161</v>
      </c>
    </row>
    <row r="82" spans="2:6" x14ac:dyDescent="0.25">
      <c r="B82" s="17" t="s">
        <v>193</v>
      </c>
      <c r="C82" s="18" t="s">
        <v>192</v>
      </c>
    </row>
    <row r="83" spans="2:6" x14ac:dyDescent="0.25">
      <c r="B83" s="139" t="s">
        <v>161</v>
      </c>
      <c r="C83" s="9" t="s">
        <v>161</v>
      </c>
    </row>
    <row r="85" spans="2:6" x14ac:dyDescent="0.25">
      <c r="B85" s="17" t="s">
        <v>161</v>
      </c>
      <c r="C85" s="18" t="s">
        <v>161</v>
      </c>
    </row>
    <row r="86" spans="2:6" x14ac:dyDescent="0.25">
      <c r="B86" s="139" t="s">
        <v>161</v>
      </c>
      <c r="C86" s="9" t="s">
        <v>161</v>
      </c>
    </row>
    <row r="88" spans="2:6" x14ac:dyDescent="0.25">
      <c r="B88" s="34" t="s">
        <v>194</v>
      </c>
      <c r="C88" s="18" t="s">
        <v>195</v>
      </c>
    </row>
    <row r="89" spans="2:6" x14ac:dyDescent="0.25">
      <c r="B89" s="33" t="s">
        <v>161</v>
      </c>
      <c r="C89" s="9" t="s">
        <v>161</v>
      </c>
    </row>
    <row r="91" spans="2:6" x14ac:dyDescent="0.25">
      <c r="B91" s="17" t="s">
        <v>196</v>
      </c>
      <c r="C91" s="18" t="s">
        <v>161</v>
      </c>
    </row>
    <row r="94" spans="2:6" x14ac:dyDescent="0.25">
      <c r="B94" s="7" t="s">
        <v>198</v>
      </c>
    </row>
    <row r="96" spans="2:6" x14ac:dyDescent="0.25">
      <c r="B96" s="17" t="s">
        <v>184</v>
      </c>
      <c r="C96" s="18" t="s">
        <v>199</v>
      </c>
      <c r="D96" s="17" t="s">
        <v>200</v>
      </c>
      <c r="E96" s="17" t="s">
        <v>201</v>
      </c>
      <c r="F96" s="31"/>
    </row>
    <row r="97" spans="2:80" x14ac:dyDescent="0.25">
      <c r="B97" s="139" t="s">
        <v>161</v>
      </c>
      <c r="C97" s="9" t="s">
        <v>161</v>
      </c>
      <c r="D97" s="139" t="s">
        <v>161</v>
      </c>
      <c r="E97" s="139" t="s">
        <v>161</v>
      </c>
    </row>
    <row r="100" spans="2:80" x14ac:dyDescent="0.25">
      <c r="B100" s="7" t="s">
        <v>202</v>
      </c>
      <c r="C100" s="8" t="s">
        <v>161</v>
      </c>
      <c r="D100" s="7"/>
      <c r="E100" s="7"/>
      <c r="F100" s="31"/>
      <c r="G100" s="31"/>
      <c r="H100" s="31"/>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row>
    <row r="102" spans="2:80" x14ac:dyDescent="0.25">
      <c r="B102" s="7" t="s">
        <v>203</v>
      </c>
    </row>
    <row r="104" spans="2:80" x14ac:dyDescent="0.25">
      <c r="B104" s="17" t="s">
        <v>204</v>
      </c>
      <c r="C104" s="18" t="s">
        <v>192</v>
      </c>
      <c r="D104" s="7"/>
    </row>
    <row r="105" spans="2:80" x14ac:dyDescent="0.25">
      <c r="B105" s="139" t="s">
        <v>161</v>
      </c>
      <c r="C105" s="9" t="s">
        <v>161</v>
      </c>
    </row>
    <row r="108" spans="2:80" x14ac:dyDescent="0.25">
      <c r="B108" s="17" t="s">
        <v>205</v>
      </c>
      <c r="C108" s="18" t="s">
        <v>206</v>
      </c>
      <c r="D108" s="7"/>
    </row>
    <row r="109" spans="2:80" x14ac:dyDescent="0.25">
      <c r="B109" s="139" t="s">
        <v>161</v>
      </c>
      <c r="C109" s="9" t="s">
        <v>161</v>
      </c>
    </row>
    <row r="112" spans="2:80" x14ac:dyDescent="0.25">
      <c r="B112" s="7" t="s">
        <v>207</v>
      </c>
    </row>
    <row r="115" spans="2:80" x14ac:dyDescent="0.25">
      <c r="B115" s="7" t="s">
        <v>208</v>
      </c>
    </row>
    <row r="117" spans="2:80" x14ac:dyDescent="0.25">
      <c r="B117" s="17" t="s">
        <v>184</v>
      </c>
      <c r="C117" s="18" t="s">
        <v>209</v>
      </c>
      <c r="D117" s="17" t="s">
        <v>199</v>
      </c>
      <c r="E117" s="17" t="s">
        <v>200</v>
      </c>
      <c r="F117" s="32" t="s">
        <v>201</v>
      </c>
      <c r="G117" s="31"/>
    </row>
    <row r="118" spans="2:80" x14ac:dyDescent="0.25">
      <c r="B118" s="139" t="s">
        <v>161</v>
      </c>
      <c r="C118" s="9" t="s">
        <v>161</v>
      </c>
      <c r="D118" s="139" t="s">
        <v>161</v>
      </c>
      <c r="E118" s="139" t="s">
        <v>161</v>
      </c>
      <c r="F118" s="30" t="s">
        <v>161</v>
      </c>
    </row>
    <row r="121" spans="2:80" x14ac:dyDescent="0.25">
      <c r="B121" s="7" t="s">
        <v>202</v>
      </c>
      <c r="C121" s="8" t="s">
        <v>161</v>
      </c>
      <c r="D121" s="7"/>
      <c r="E121" s="7"/>
      <c r="F121" s="31"/>
      <c r="G121" s="31"/>
      <c r="H121" s="31"/>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row>
    <row r="123" spans="2:80" x14ac:dyDescent="0.25">
      <c r="B123" s="7" t="s">
        <v>203</v>
      </c>
    </row>
    <row r="125" spans="2:80" x14ac:dyDescent="0.25">
      <c r="B125" s="17" t="s">
        <v>204</v>
      </c>
      <c r="C125" s="18" t="s">
        <v>192</v>
      </c>
      <c r="D125" s="7"/>
    </row>
    <row r="126" spans="2:80" x14ac:dyDescent="0.25">
      <c r="B126" s="139" t="s">
        <v>161</v>
      </c>
      <c r="C126" s="9" t="s">
        <v>161</v>
      </c>
    </row>
    <row r="129" spans="2:7" x14ac:dyDescent="0.25">
      <c r="B129" s="17" t="s">
        <v>205</v>
      </c>
      <c r="C129" s="18" t="s">
        <v>206</v>
      </c>
      <c r="D129" s="7"/>
    </row>
    <row r="130" spans="2:7" x14ac:dyDescent="0.25">
      <c r="B130" s="139" t="s">
        <v>161</v>
      </c>
      <c r="C130" s="9" t="s">
        <v>161</v>
      </c>
    </row>
    <row r="133" spans="2:7" x14ac:dyDescent="0.25">
      <c r="B133" s="7" t="s">
        <v>207</v>
      </c>
    </row>
    <row r="136" spans="2:7" x14ac:dyDescent="0.25">
      <c r="B136" s="7" t="s">
        <v>210</v>
      </c>
    </row>
    <row r="137" spans="2:7" x14ac:dyDescent="0.25">
      <c r="B137" s="17" t="s">
        <v>184</v>
      </c>
      <c r="C137" s="18" t="s">
        <v>211</v>
      </c>
      <c r="D137" s="17" t="s">
        <v>212</v>
      </c>
      <c r="E137" s="17" t="s">
        <v>213</v>
      </c>
      <c r="F137" s="32" t="s">
        <v>214</v>
      </c>
      <c r="G137" s="31"/>
    </row>
    <row r="138" spans="2:7" x14ac:dyDescent="0.25">
      <c r="B138" s="139" t="s">
        <v>161</v>
      </c>
      <c r="C138" s="9" t="s">
        <v>161</v>
      </c>
      <c r="D138" s="139" t="s">
        <v>161</v>
      </c>
      <c r="E138" s="139" t="s">
        <v>161</v>
      </c>
      <c r="F138" s="30" t="s">
        <v>161</v>
      </c>
    </row>
    <row r="139" spans="2:7" x14ac:dyDescent="0.25">
      <c r="B139" s="2" t="s">
        <v>215</v>
      </c>
    </row>
  </sheetData>
  <mergeCells count="3">
    <mergeCell ref="B1:E1"/>
    <mergeCell ref="C3:C7"/>
    <mergeCell ref="D3:D7"/>
  </mergeCells>
  <hyperlinks>
    <hyperlink ref="A1" location="Index!A1" display="Index" xr:uid="{059FAA3A-2513-43EC-99F9-9C07EE46524E}"/>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EEB1-26D9-4B85-9EC2-4F4B6AD0BC8D}">
  <sheetPr codeName="Sheet44"/>
  <dimension ref="A1:CB156"/>
  <sheetViews>
    <sheetView workbookViewId="0">
      <selection activeCell="C56" sqref="C56:C62"/>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89</v>
      </c>
      <c r="C1" s="212"/>
      <c r="D1" s="212"/>
      <c r="E1" s="212"/>
    </row>
    <row r="3" spans="1:9" ht="18" customHeight="1" x14ac:dyDescent="0.25">
      <c r="B3" s="1" t="s">
        <v>89</v>
      </c>
      <c r="C3" s="213"/>
      <c r="D3" s="214"/>
    </row>
    <row r="4" spans="1:9" ht="18" customHeight="1" x14ac:dyDescent="0.25">
      <c r="B4" s="142" t="s">
        <v>2741</v>
      </c>
      <c r="C4" s="213"/>
      <c r="D4" s="214"/>
    </row>
    <row r="5" spans="1:9" ht="18" customHeight="1" x14ac:dyDescent="0.25">
      <c r="B5" s="142" t="s">
        <v>130</v>
      </c>
      <c r="C5" s="213"/>
      <c r="D5" s="214"/>
    </row>
    <row r="6" spans="1:9" ht="18" customHeight="1" x14ac:dyDescent="0.25">
      <c r="B6" s="139" t="s">
        <v>2733</v>
      </c>
      <c r="C6" s="213"/>
      <c r="D6" s="214"/>
    </row>
    <row r="7" spans="1:9" ht="18" customHeight="1" x14ac:dyDescent="0.25">
      <c r="B7" s="11" t="s">
        <v>2742</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68238</v>
      </c>
      <c r="G15" s="24">
        <v>1037.29</v>
      </c>
      <c r="H15" s="24">
        <v>31.09</v>
      </c>
    </row>
    <row r="16" spans="1:9" x14ac:dyDescent="0.25">
      <c r="B16" s="2" t="s">
        <v>2079</v>
      </c>
      <c r="C16" s="4" t="s">
        <v>142</v>
      </c>
      <c r="D16" s="2" t="s">
        <v>347</v>
      </c>
      <c r="E16" s="2" t="s">
        <v>349</v>
      </c>
      <c r="F16" s="24">
        <v>63708</v>
      </c>
      <c r="G16" s="24">
        <v>732.9</v>
      </c>
      <c r="H16" s="24">
        <v>21.96</v>
      </c>
    </row>
    <row r="17" spans="2:8" x14ac:dyDescent="0.25">
      <c r="B17" s="2" t="s">
        <v>2772</v>
      </c>
      <c r="C17" s="4" t="s">
        <v>142</v>
      </c>
      <c r="D17" s="2" t="s">
        <v>347</v>
      </c>
      <c r="E17" s="2" t="s">
        <v>358</v>
      </c>
      <c r="F17" s="24">
        <v>25760</v>
      </c>
      <c r="G17" s="24">
        <v>300.33999999999997</v>
      </c>
      <c r="H17" s="24">
        <v>9</v>
      </c>
    </row>
    <row r="18" spans="2:8" x14ac:dyDescent="0.25">
      <c r="B18" s="2" t="s">
        <v>517</v>
      </c>
      <c r="C18" s="4" t="s">
        <v>142</v>
      </c>
      <c r="D18" s="2" t="s">
        <v>347</v>
      </c>
      <c r="E18" s="2" t="s">
        <v>518</v>
      </c>
      <c r="F18" s="24">
        <v>34820</v>
      </c>
      <c r="G18" s="24">
        <v>287.7</v>
      </c>
      <c r="H18" s="24">
        <v>8.6199999999999992</v>
      </c>
    </row>
    <row r="19" spans="2:8" x14ac:dyDescent="0.25">
      <c r="B19" s="2" t="s">
        <v>2774</v>
      </c>
      <c r="C19" s="4" t="s">
        <v>142</v>
      </c>
      <c r="D19" s="2" t="s">
        <v>347</v>
      </c>
      <c r="E19" s="2" t="s">
        <v>363</v>
      </c>
      <c r="F19" s="24">
        <v>13347</v>
      </c>
      <c r="G19" s="24">
        <v>216.75</v>
      </c>
      <c r="H19" s="24">
        <v>6.5</v>
      </c>
    </row>
    <row r="20" spans="2:8" x14ac:dyDescent="0.25">
      <c r="B20" s="2" t="s">
        <v>2847</v>
      </c>
      <c r="C20" s="4" t="s">
        <v>142</v>
      </c>
      <c r="D20" s="2" t="s">
        <v>384</v>
      </c>
      <c r="E20" s="2" t="s">
        <v>521</v>
      </c>
      <c r="F20" s="24">
        <v>2528</v>
      </c>
      <c r="G20" s="24">
        <v>175.03</v>
      </c>
      <c r="H20" s="24">
        <v>5.25</v>
      </c>
    </row>
    <row r="21" spans="2:8" x14ac:dyDescent="0.25">
      <c r="B21" s="2" t="s">
        <v>2855</v>
      </c>
      <c r="C21" s="4" t="s">
        <v>142</v>
      </c>
      <c r="D21" s="2" t="s">
        <v>384</v>
      </c>
      <c r="E21" s="2" t="s">
        <v>533</v>
      </c>
      <c r="F21" s="24">
        <v>4922</v>
      </c>
      <c r="G21" s="24">
        <v>79.489999999999995</v>
      </c>
      <c r="H21" s="24">
        <v>2.38</v>
      </c>
    </row>
    <row r="22" spans="2:8" x14ac:dyDescent="0.25">
      <c r="B22" s="2" t="s">
        <v>3030</v>
      </c>
      <c r="C22" s="4" t="s">
        <v>142</v>
      </c>
      <c r="D22" s="2" t="s">
        <v>384</v>
      </c>
      <c r="E22" s="2" t="s">
        <v>899</v>
      </c>
      <c r="F22" s="24">
        <v>2523</v>
      </c>
      <c r="G22" s="24">
        <v>64.38</v>
      </c>
      <c r="H22" s="24">
        <v>1.93</v>
      </c>
    </row>
    <row r="23" spans="2:8" x14ac:dyDescent="0.25">
      <c r="B23" s="2" t="s">
        <v>2894</v>
      </c>
      <c r="C23" s="4" t="s">
        <v>142</v>
      </c>
      <c r="D23" s="2" t="s">
        <v>394</v>
      </c>
      <c r="E23" s="2" t="s">
        <v>676</v>
      </c>
      <c r="F23" s="24">
        <v>4088</v>
      </c>
      <c r="G23" s="24">
        <v>58.73</v>
      </c>
      <c r="H23" s="24">
        <v>1.76</v>
      </c>
    </row>
    <row r="24" spans="2:8" x14ac:dyDescent="0.25">
      <c r="B24" s="2" t="s">
        <v>3001</v>
      </c>
      <c r="C24" s="4" t="s">
        <v>142</v>
      </c>
      <c r="D24" s="2" t="s">
        <v>384</v>
      </c>
      <c r="E24" s="2" t="s">
        <v>831</v>
      </c>
      <c r="F24" s="24">
        <v>13175</v>
      </c>
      <c r="G24" s="24">
        <v>58.17</v>
      </c>
      <c r="H24" s="24">
        <v>1.74</v>
      </c>
    </row>
    <row r="25" spans="2:8" x14ac:dyDescent="0.25">
      <c r="B25" s="2" t="s">
        <v>3000</v>
      </c>
      <c r="C25" s="4" t="s">
        <v>142</v>
      </c>
      <c r="D25" s="2" t="s">
        <v>384</v>
      </c>
      <c r="E25" s="2" t="s">
        <v>830</v>
      </c>
      <c r="F25" s="24">
        <v>11229</v>
      </c>
      <c r="G25" s="24">
        <v>56.95</v>
      </c>
      <c r="H25" s="24">
        <v>1.71</v>
      </c>
    </row>
    <row r="26" spans="2:8" x14ac:dyDescent="0.25">
      <c r="B26" s="2" t="s">
        <v>2793</v>
      </c>
      <c r="C26" s="4" t="s">
        <v>142</v>
      </c>
      <c r="D26" s="2" t="s">
        <v>394</v>
      </c>
      <c r="E26" s="2" t="s">
        <v>404</v>
      </c>
      <c r="F26" s="24">
        <v>9563</v>
      </c>
      <c r="G26" s="24">
        <v>55.81</v>
      </c>
      <c r="H26" s="24">
        <v>1.67</v>
      </c>
    </row>
    <row r="27" spans="2:8" x14ac:dyDescent="0.25">
      <c r="B27" s="2" t="s">
        <v>3031</v>
      </c>
      <c r="C27" s="4" t="s">
        <v>142</v>
      </c>
      <c r="D27" s="2" t="s">
        <v>384</v>
      </c>
      <c r="E27" s="2" t="s">
        <v>900</v>
      </c>
      <c r="F27" s="24">
        <v>3734</v>
      </c>
      <c r="G27" s="24">
        <v>44.56</v>
      </c>
      <c r="H27" s="24">
        <v>1.34</v>
      </c>
    </row>
    <row r="28" spans="2:8" x14ac:dyDescent="0.25">
      <c r="B28" s="2" t="s">
        <v>2790</v>
      </c>
      <c r="C28" s="4" t="s">
        <v>142</v>
      </c>
      <c r="D28" s="2" t="s">
        <v>394</v>
      </c>
      <c r="E28" s="2" t="s">
        <v>395</v>
      </c>
      <c r="F28" s="24">
        <v>2324</v>
      </c>
      <c r="G28" s="24">
        <v>39.76</v>
      </c>
      <c r="H28" s="24">
        <v>1.19</v>
      </c>
    </row>
    <row r="29" spans="2:8" x14ac:dyDescent="0.25">
      <c r="B29" s="2" t="s">
        <v>2905</v>
      </c>
      <c r="C29" s="4" t="s">
        <v>142</v>
      </c>
      <c r="D29" s="2" t="s">
        <v>389</v>
      </c>
      <c r="E29" s="2" t="s">
        <v>687</v>
      </c>
      <c r="F29" s="24">
        <v>910</v>
      </c>
      <c r="G29" s="24">
        <v>35.44</v>
      </c>
      <c r="H29" s="24">
        <v>1.06</v>
      </c>
    </row>
    <row r="30" spans="2:8" x14ac:dyDescent="0.25">
      <c r="B30" s="2" t="s">
        <v>2903</v>
      </c>
      <c r="C30" s="4" t="s">
        <v>142</v>
      </c>
      <c r="D30" s="2" t="s">
        <v>394</v>
      </c>
      <c r="E30" s="2" t="s">
        <v>685</v>
      </c>
      <c r="F30" s="24">
        <v>3528</v>
      </c>
      <c r="G30" s="24">
        <v>20.21</v>
      </c>
      <c r="H30" s="24">
        <v>0.61</v>
      </c>
    </row>
    <row r="31" spans="2:8" x14ac:dyDescent="0.25">
      <c r="B31" s="2" t="s">
        <v>3032</v>
      </c>
      <c r="C31" s="4" t="s">
        <v>142</v>
      </c>
      <c r="D31" s="2" t="s">
        <v>384</v>
      </c>
      <c r="E31" s="2" t="s">
        <v>901</v>
      </c>
      <c r="F31" s="24">
        <v>2675</v>
      </c>
      <c r="G31" s="24">
        <v>19.48</v>
      </c>
      <c r="H31" s="24">
        <v>0.57999999999999996</v>
      </c>
    </row>
    <row r="32" spans="2:8" x14ac:dyDescent="0.25">
      <c r="B32" s="2" t="s">
        <v>2896</v>
      </c>
      <c r="C32" s="4" t="s">
        <v>142</v>
      </c>
      <c r="D32" s="2" t="s">
        <v>384</v>
      </c>
      <c r="E32" s="2" t="s">
        <v>678</v>
      </c>
      <c r="F32" s="24">
        <v>2745</v>
      </c>
      <c r="G32" s="24">
        <v>18.5</v>
      </c>
      <c r="H32" s="24">
        <v>0.55000000000000004</v>
      </c>
    </row>
    <row r="33" spans="2:8" x14ac:dyDescent="0.25">
      <c r="B33" s="2" t="s">
        <v>2053</v>
      </c>
      <c r="C33" s="4" t="s">
        <v>142</v>
      </c>
      <c r="D33" s="2" t="s">
        <v>384</v>
      </c>
      <c r="E33" s="2" t="s">
        <v>562</v>
      </c>
      <c r="F33" s="24">
        <v>983</v>
      </c>
      <c r="G33" s="24">
        <v>16.91</v>
      </c>
      <c r="H33" s="24">
        <v>0.51</v>
      </c>
    </row>
    <row r="34" spans="2:8" x14ac:dyDescent="0.25">
      <c r="B34" s="2" t="s">
        <v>2810</v>
      </c>
      <c r="C34" s="4" t="s">
        <v>142</v>
      </c>
      <c r="D34" s="2" t="s">
        <v>384</v>
      </c>
      <c r="E34" s="2" t="s">
        <v>447</v>
      </c>
      <c r="F34" s="24">
        <v>12049</v>
      </c>
      <c r="G34" s="24">
        <v>14.66</v>
      </c>
      <c r="H34" s="24">
        <v>0.44</v>
      </c>
    </row>
    <row r="35" spans="2:8" x14ac:dyDescent="0.25">
      <c r="B35" s="7" t="s">
        <v>145</v>
      </c>
      <c r="C35" s="8"/>
      <c r="D35" s="7"/>
      <c r="E35" s="7"/>
      <c r="F35" s="31"/>
      <c r="G35" s="31">
        <f>SUM(G12:G34)</f>
        <v>3333.06</v>
      </c>
      <c r="H35" s="31">
        <f>SUM(H12:H34)</f>
        <v>99.89</v>
      </c>
    </row>
    <row r="36" spans="2:8" x14ac:dyDescent="0.25">
      <c r="B36" s="7" t="s">
        <v>147</v>
      </c>
      <c r="C36" s="8"/>
      <c r="D36" s="7"/>
      <c r="E36" s="7"/>
      <c r="F36" s="31"/>
      <c r="G36" s="31">
        <v>3333.06</v>
      </c>
      <c r="H36" s="31">
        <v>99.89</v>
      </c>
    </row>
    <row r="37" spans="2:8" x14ac:dyDescent="0.25">
      <c r="B37" s="7" t="s">
        <v>326</v>
      </c>
      <c r="C37" s="8"/>
      <c r="D37" s="7"/>
      <c r="E37" s="7"/>
      <c r="F37" s="31"/>
      <c r="G37" s="31">
        <v>3.6374880100001974</v>
      </c>
      <c r="H37" s="31">
        <v>0.10999999999999943</v>
      </c>
    </row>
    <row r="38" spans="2:8" x14ac:dyDescent="0.25">
      <c r="B38" s="7" t="s">
        <v>155</v>
      </c>
      <c r="C38" s="8"/>
      <c r="D38" s="7"/>
      <c r="E38" s="7"/>
      <c r="F38" s="31"/>
      <c r="G38" s="31">
        <v>3336.6974880100001</v>
      </c>
      <c r="H38" s="31">
        <v>100</v>
      </c>
    </row>
    <row r="39" spans="2:8" x14ac:dyDescent="0.25">
      <c r="B39" s="2" t="s">
        <v>156</v>
      </c>
    </row>
    <row r="40" spans="2:8" x14ac:dyDescent="0.25">
      <c r="B40" s="7" t="s">
        <v>157</v>
      </c>
    </row>
    <row r="41" spans="2:8" x14ac:dyDescent="0.25">
      <c r="B41" s="7" t="s">
        <v>158</v>
      </c>
      <c r="C41" s="4" t="s">
        <v>159</v>
      </c>
    </row>
    <row r="42" spans="2:8" x14ac:dyDescent="0.25">
      <c r="B42" s="7" t="s">
        <v>162</v>
      </c>
      <c r="C42" s="4" t="s">
        <v>161</v>
      </c>
    </row>
    <row r="43" spans="2:8" x14ac:dyDescent="0.25">
      <c r="B43" s="7" t="s">
        <v>163</v>
      </c>
      <c r="C43" s="4" t="s">
        <v>161</v>
      </c>
    </row>
    <row r="44" spans="2:8" x14ac:dyDescent="0.25">
      <c r="B44" s="7" t="s">
        <v>164</v>
      </c>
      <c r="C44" s="4" t="s">
        <v>165</v>
      </c>
    </row>
    <row r="45" spans="2:8" x14ac:dyDescent="0.25">
      <c r="B45" s="7" t="s">
        <v>902</v>
      </c>
      <c r="C45" s="8"/>
    </row>
    <row r="46" spans="2:8" x14ac:dyDescent="0.25">
      <c r="B46" s="7" t="s">
        <v>903</v>
      </c>
      <c r="C46" s="8"/>
    </row>
    <row r="47" spans="2:8" x14ac:dyDescent="0.25">
      <c r="B47" s="7" t="s">
        <v>904</v>
      </c>
      <c r="C47" s="8"/>
    </row>
    <row r="48" spans="2:8" x14ac:dyDescent="0.25">
      <c r="B48" s="7" t="s">
        <v>905</v>
      </c>
      <c r="C48" s="8"/>
    </row>
    <row r="49" spans="2:4" x14ac:dyDescent="0.25">
      <c r="B49" s="7" t="s">
        <v>754</v>
      </c>
      <c r="C49" s="8"/>
    </row>
    <row r="50" spans="2:4" x14ac:dyDescent="0.25">
      <c r="B50" s="2" t="s">
        <v>170</v>
      </c>
    </row>
    <row r="51" spans="2:4" x14ac:dyDescent="0.25">
      <c r="B51" s="2" t="s">
        <v>328</v>
      </c>
    </row>
    <row r="54" spans="2:4" x14ac:dyDescent="0.25">
      <c r="B54" s="17" t="s">
        <v>3741</v>
      </c>
      <c r="C54" s="18"/>
    </row>
    <row r="55" spans="2:4" ht="30" x14ac:dyDescent="0.25">
      <c r="B55" s="17" t="s">
        <v>329</v>
      </c>
      <c r="C55" s="19" t="s">
        <v>330</v>
      </c>
    </row>
    <row r="56" spans="2:4" x14ac:dyDescent="0.25">
      <c r="B56" s="139" t="s">
        <v>331</v>
      </c>
      <c r="C56" s="149" t="s">
        <v>2621</v>
      </c>
    </row>
    <row r="57" spans="2:4" x14ac:dyDescent="0.25">
      <c r="B57" s="139" t="s">
        <v>332</v>
      </c>
      <c r="C57" s="149" t="s">
        <v>2621</v>
      </c>
    </row>
    <row r="58" spans="2:4" x14ac:dyDescent="0.25">
      <c r="B58" s="139" t="s">
        <v>333</v>
      </c>
      <c r="C58" s="149" t="s">
        <v>2621</v>
      </c>
    </row>
    <row r="59" spans="2:4" x14ac:dyDescent="0.25">
      <c r="B59" s="139" t="s">
        <v>334</v>
      </c>
      <c r="C59" s="149" t="s">
        <v>2621</v>
      </c>
    </row>
    <row r="60" spans="2:4" x14ac:dyDescent="0.25">
      <c r="B60" s="139" t="s">
        <v>335</v>
      </c>
      <c r="C60" s="149" t="s">
        <v>2621</v>
      </c>
    </row>
    <row r="61" spans="2:4" x14ac:dyDescent="0.25">
      <c r="B61" s="139" t="s">
        <v>336</v>
      </c>
      <c r="C61" s="149" t="s">
        <v>2621</v>
      </c>
    </row>
    <row r="62" spans="2:4" x14ac:dyDescent="0.25">
      <c r="B62" s="17" t="s">
        <v>337</v>
      </c>
      <c r="C62" s="149" t="s">
        <v>2621</v>
      </c>
    </row>
    <row r="64" spans="2:4" x14ac:dyDescent="0.25">
      <c r="B64" s="139" t="s">
        <v>179</v>
      </c>
      <c r="C64" s="9"/>
      <c r="D64" s="139"/>
    </row>
    <row r="65" spans="2:7" ht="30" x14ac:dyDescent="0.25">
      <c r="B65" s="11" t="s">
        <v>180</v>
      </c>
      <c r="C65" s="10" t="s">
        <v>181</v>
      </c>
      <c r="D65" s="11" t="s">
        <v>182</v>
      </c>
    </row>
    <row r="66" spans="2:7" x14ac:dyDescent="0.25">
      <c r="B66" s="139" t="s">
        <v>161</v>
      </c>
      <c r="C66" s="9" t="s">
        <v>161</v>
      </c>
      <c r="D66" s="139" t="s">
        <v>161</v>
      </c>
    </row>
    <row r="68" spans="2:7" x14ac:dyDescent="0.25">
      <c r="B68" s="17" t="s">
        <v>183</v>
      </c>
      <c r="C68" s="40">
        <v>45412</v>
      </c>
      <c r="D68" s="139"/>
      <c r="E68" s="33"/>
      <c r="F68" s="39"/>
    </row>
    <row r="69" spans="2:7" x14ac:dyDescent="0.25">
      <c r="B69" s="17" t="s">
        <v>184</v>
      </c>
      <c r="C69" s="18" t="s">
        <v>185</v>
      </c>
      <c r="D69" s="17" t="s">
        <v>186</v>
      </c>
      <c r="E69" s="34" t="s">
        <v>187</v>
      </c>
      <c r="F69" s="32" t="s">
        <v>188</v>
      </c>
      <c r="G69" s="31"/>
    </row>
    <row r="70" spans="2:7" x14ac:dyDescent="0.25">
      <c r="B70" s="37" t="s">
        <v>161</v>
      </c>
      <c r="C70" s="38" t="s">
        <v>161</v>
      </c>
      <c r="D70" s="37" t="s">
        <v>161</v>
      </c>
      <c r="E70" s="36" t="s">
        <v>161</v>
      </c>
      <c r="F70" s="35" t="s">
        <v>161</v>
      </c>
    </row>
    <row r="73" spans="2:7" x14ac:dyDescent="0.25">
      <c r="B73" s="7" t="s">
        <v>189</v>
      </c>
    </row>
    <row r="74" spans="2:7" x14ac:dyDescent="0.25">
      <c r="B74" s="7"/>
    </row>
    <row r="75" spans="2:7" x14ac:dyDescent="0.25">
      <c r="B75" s="7" t="s">
        <v>190</v>
      </c>
    </row>
    <row r="76" spans="2:7" x14ac:dyDescent="0.25">
      <c r="B76" s="17" t="s">
        <v>191</v>
      </c>
      <c r="C76" s="18" t="s">
        <v>192</v>
      </c>
      <c r="D76" s="7"/>
    </row>
    <row r="77" spans="2:7" x14ac:dyDescent="0.25">
      <c r="B77" s="139" t="s">
        <v>161</v>
      </c>
      <c r="C77" s="9" t="s">
        <v>161</v>
      </c>
    </row>
    <row r="79" spans="2:7" x14ac:dyDescent="0.25">
      <c r="B79" s="17" t="s">
        <v>193</v>
      </c>
      <c r="C79" s="18" t="s">
        <v>192</v>
      </c>
    </row>
    <row r="80" spans="2:7" x14ac:dyDescent="0.25">
      <c r="B80" s="139" t="s">
        <v>161</v>
      </c>
      <c r="C80" s="9" t="s">
        <v>161</v>
      </c>
    </row>
    <row r="82" spans="2:7" x14ac:dyDescent="0.25">
      <c r="B82" s="17" t="s">
        <v>161</v>
      </c>
      <c r="C82" s="18" t="s">
        <v>161</v>
      </c>
    </row>
    <row r="83" spans="2:7" x14ac:dyDescent="0.25">
      <c r="B83" s="139" t="s">
        <v>161</v>
      </c>
      <c r="C83" s="9" t="s">
        <v>161</v>
      </c>
    </row>
    <row r="85" spans="2:7" x14ac:dyDescent="0.25">
      <c r="B85" s="34" t="s">
        <v>194</v>
      </c>
      <c r="C85" s="18" t="s">
        <v>195</v>
      </c>
    </row>
    <row r="86" spans="2:7" x14ac:dyDescent="0.25">
      <c r="B86" s="33" t="s">
        <v>161</v>
      </c>
      <c r="C86" s="9" t="s">
        <v>161</v>
      </c>
    </row>
    <row r="88" spans="2:7" x14ac:dyDescent="0.25">
      <c r="B88" s="17" t="s">
        <v>196</v>
      </c>
      <c r="C88" s="18" t="s">
        <v>161</v>
      </c>
    </row>
    <row r="90" spans="2:7" x14ac:dyDescent="0.25">
      <c r="B90" s="17" t="s">
        <v>197</v>
      </c>
      <c r="C90" s="40">
        <v>45412</v>
      </c>
      <c r="D90" s="139"/>
      <c r="E90" s="33"/>
      <c r="F90" s="39"/>
    </row>
    <row r="91" spans="2:7" x14ac:dyDescent="0.25">
      <c r="B91" s="17" t="s">
        <v>184</v>
      </c>
      <c r="C91" s="18" t="s">
        <v>185</v>
      </c>
      <c r="D91" s="17" t="s">
        <v>186</v>
      </c>
      <c r="E91" s="34" t="s">
        <v>187</v>
      </c>
      <c r="F91" s="32" t="s">
        <v>188</v>
      </c>
      <c r="G91" s="31"/>
    </row>
    <row r="92" spans="2:7" x14ac:dyDescent="0.25">
      <c r="B92" s="37" t="s">
        <v>161</v>
      </c>
      <c r="C92" s="38" t="s">
        <v>161</v>
      </c>
      <c r="D92" s="37" t="s">
        <v>161</v>
      </c>
      <c r="E92" s="36" t="s">
        <v>161</v>
      </c>
      <c r="F92" s="35" t="s">
        <v>161</v>
      </c>
    </row>
    <row r="93" spans="2:7" x14ac:dyDescent="0.25">
      <c r="B93" s="7" t="s">
        <v>189</v>
      </c>
    </row>
    <row r="94" spans="2:7" x14ac:dyDescent="0.25">
      <c r="B94" s="7"/>
    </row>
    <row r="95" spans="2:7" x14ac:dyDescent="0.25">
      <c r="B95" s="7" t="s">
        <v>190</v>
      </c>
    </row>
    <row r="96" spans="2:7" x14ac:dyDescent="0.25">
      <c r="B96" s="17" t="s">
        <v>191</v>
      </c>
      <c r="C96" s="18" t="s">
        <v>192</v>
      </c>
      <c r="D96" s="7"/>
    </row>
    <row r="97" spans="2:3" x14ac:dyDescent="0.25">
      <c r="B97" s="139" t="s">
        <v>161</v>
      </c>
      <c r="C97" s="9" t="s">
        <v>161</v>
      </c>
    </row>
    <row r="99" spans="2:3" x14ac:dyDescent="0.25">
      <c r="B99" s="17" t="s">
        <v>193</v>
      </c>
      <c r="C99" s="18" t="s">
        <v>192</v>
      </c>
    </row>
    <row r="100" spans="2:3" x14ac:dyDescent="0.25">
      <c r="B100" s="139" t="s">
        <v>161</v>
      </c>
      <c r="C100" s="9" t="s">
        <v>161</v>
      </c>
    </row>
    <row r="102" spans="2:3" x14ac:dyDescent="0.25">
      <c r="B102" s="17" t="s">
        <v>161</v>
      </c>
      <c r="C102" s="18" t="s">
        <v>161</v>
      </c>
    </row>
    <row r="103" spans="2:3" x14ac:dyDescent="0.25">
      <c r="B103" s="139" t="s">
        <v>161</v>
      </c>
      <c r="C103" s="9" t="s">
        <v>161</v>
      </c>
    </row>
    <row r="105" spans="2:3" x14ac:dyDescent="0.25">
      <c r="B105" s="34" t="s">
        <v>194</v>
      </c>
      <c r="C105" s="18" t="s">
        <v>195</v>
      </c>
    </row>
    <row r="106" spans="2:3" x14ac:dyDescent="0.25">
      <c r="B106" s="33" t="s">
        <v>161</v>
      </c>
      <c r="C106" s="9" t="s">
        <v>161</v>
      </c>
    </row>
    <row r="108" spans="2:3" x14ac:dyDescent="0.25">
      <c r="B108" s="17" t="s">
        <v>196</v>
      </c>
      <c r="C108" s="18" t="s">
        <v>161</v>
      </c>
    </row>
    <row r="111" spans="2:3" x14ac:dyDescent="0.25">
      <c r="B111" s="7" t="s">
        <v>198</v>
      </c>
    </row>
    <row r="113" spans="2:80" x14ac:dyDescent="0.25">
      <c r="B113" s="17" t="s">
        <v>184</v>
      </c>
      <c r="C113" s="18" t="s">
        <v>199</v>
      </c>
      <c r="D113" s="17" t="s">
        <v>200</v>
      </c>
      <c r="E113" s="17" t="s">
        <v>201</v>
      </c>
      <c r="F113" s="31"/>
    </row>
    <row r="114" spans="2:80" x14ac:dyDescent="0.25">
      <c r="B114" s="139" t="s">
        <v>161</v>
      </c>
      <c r="C114" s="9" t="s">
        <v>161</v>
      </c>
      <c r="D114" s="139" t="s">
        <v>161</v>
      </c>
      <c r="E114" s="139" t="s">
        <v>161</v>
      </c>
    </row>
    <row r="117" spans="2:80" x14ac:dyDescent="0.25">
      <c r="B117" s="7" t="s">
        <v>202</v>
      </c>
      <c r="C117" s="8" t="s">
        <v>161</v>
      </c>
      <c r="D117" s="7"/>
      <c r="E117" s="7"/>
      <c r="F117" s="31"/>
      <c r="G117" s="31"/>
      <c r="H117" s="31"/>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9" spans="2:80" x14ac:dyDescent="0.25">
      <c r="B119" s="7" t="s">
        <v>203</v>
      </c>
    </row>
    <row r="121" spans="2:80" x14ac:dyDescent="0.25">
      <c r="B121" s="17" t="s">
        <v>204</v>
      </c>
      <c r="C121" s="18" t="s">
        <v>192</v>
      </c>
      <c r="D121" s="7"/>
    </row>
    <row r="122" spans="2:80" x14ac:dyDescent="0.25">
      <c r="B122" s="139" t="s">
        <v>161</v>
      </c>
      <c r="C122" s="9" t="s">
        <v>161</v>
      </c>
    </row>
    <row r="125" spans="2:80" x14ac:dyDescent="0.25">
      <c r="B125" s="17" t="s">
        <v>205</v>
      </c>
      <c r="C125" s="18" t="s">
        <v>206</v>
      </c>
      <c r="D125" s="7"/>
    </row>
    <row r="126" spans="2:80" x14ac:dyDescent="0.25">
      <c r="B126" s="139" t="s">
        <v>161</v>
      </c>
      <c r="C126" s="9" t="s">
        <v>161</v>
      </c>
    </row>
    <row r="129" spans="2:80" x14ac:dyDescent="0.25">
      <c r="B129" s="7" t="s">
        <v>207</v>
      </c>
    </row>
    <row r="132" spans="2:80" x14ac:dyDescent="0.25">
      <c r="B132" s="7" t="s">
        <v>208</v>
      </c>
    </row>
    <row r="134" spans="2:80" x14ac:dyDescent="0.25">
      <c r="B134" s="17" t="s">
        <v>184</v>
      </c>
      <c r="C134" s="18" t="s">
        <v>209</v>
      </c>
      <c r="D134" s="17" t="s">
        <v>199</v>
      </c>
      <c r="E134" s="17" t="s">
        <v>200</v>
      </c>
      <c r="F134" s="32" t="s">
        <v>201</v>
      </c>
      <c r="G134" s="31"/>
    </row>
    <row r="135" spans="2:80" x14ac:dyDescent="0.25">
      <c r="B135" s="139" t="s">
        <v>161</v>
      </c>
      <c r="C135" s="9" t="s">
        <v>161</v>
      </c>
      <c r="D135" s="139" t="s">
        <v>161</v>
      </c>
      <c r="E135" s="139" t="s">
        <v>161</v>
      </c>
      <c r="F135" s="30" t="s">
        <v>161</v>
      </c>
    </row>
    <row r="138" spans="2:80" x14ac:dyDescent="0.25">
      <c r="B138" s="7" t="s">
        <v>202</v>
      </c>
      <c r="C138" s="8" t="s">
        <v>161</v>
      </c>
      <c r="D138" s="7"/>
      <c r="E138" s="7"/>
      <c r="F138" s="31"/>
      <c r="G138" s="31"/>
      <c r="H138" s="31"/>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40" spans="2:80" x14ac:dyDescent="0.25">
      <c r="B140" s="7" t="s">
        <v>203</v>
      </c>
    </row>
    <row r="142" spans="2:80" x14ac:dyDescent="0.25">
      <c r="B142" s="17" t="s">
        <v>204</v>
      </c>
      <c r="C142" s="18" t="s">
        <v>192</v>
      </c>
      <c r="D142" s="7"/>
    </row>
    <row r="143" spans="2:80" x14ac:dyDescent="0.25">
      <c r="B143" s="139" t="s">
        <v>161</v>
      </c>
      <c r="C143" s="9" t="s">
        <v>161</v>
      </c>
    </row>
    <row r="146" spans="2:7" x14ac:dyDescent="0.25">
      <c r="B146" s="17" t="s">
        <v>205</v>
      </c>
      <c r="C146" s="18" t="s">
        <v>206</v>
      </c>
      <c r="D146" s="7"/>
    </row>
    <row r="147" spans="2:7" x14ac:dyDescent="0.25">
      <c r="B147" s="139" t="s">
        <v>161</v>
      </c>
      <c r="C147" s="9" t="s">
        <v>161</v>
      </c>
    </row>
    <row r="150" spans="2:7" x14ac:dyDescent="0.25">
      <c r="B150" s="7" t="s">
        <v>207</v>
      </c>
    </row>
    <row r="153" spans="2:7" x14ac:dyDescent="0.25">
      <c r="B153" s="7" t="s">
        <v>210</v>
      </c>
    </row>
    <row r="154" spans="2:7" x14ac:dyDescent="0.25">
      <c r="B154" s="17" t="s">
        <v>184</v>
      </c>
      <c r="C154" s="18" t="s">
        <v>211</v>
      </c>
      <c r="D154" s="17" t="s">
        <v>212</v>
      </c>
      <c r="E154" s="17" t="s">
        <v>213</v>
      </c>
      <c r="F154" s="32" t="s">
        <v>214</v>
      </c>
      <c r="G154" s="31"/>
    </row>
    <row r="155" spans="2:7" x14ac:dyDescent="0.25">
      <c r="B155" s="139" t="s">
        <v>161</v>
      </c>
      <c r="C155" s="9" t="s">
        <v>161</v>
      </c>
      <c r="D155" s="139" t="s">
        <v>161</v>
      </c>
      <c r="E155" s="139" t="s">
        <v>161</v>
      </c>
      <c r="F155" s="30" t="s">
        <v>161</v>
      </c>
    </row>
    <row r="156" spans="2:7" x14ac:dyDescent="0.25">
      <c r="B156" s="2" t="s">
        <v>215</v>
      </c>
    </row>
  </sheetData>
  <mergeCells count="3">
    <mergeCell ref="B1:E1"/>
    <mergeCell ref="C3:C7"/>
    <mergeCell ref="D3:D7"/>
  </mergeCells>
  <hyperlinks>
    <hyperlink ref="A1" location="Index!A1" display="Index" xr:uid="{791271A2-8F6C-49D2-8809-08E556F2FC27}"/>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D100-319B-4405-8CB6-7D9D6DF19745}">
  <sheetPr codeName="Sheet43"/>
  <dimension ref="A1:CB152"/>
  <sheetViews>
    <sheetView workbookViewId="0">
      <selection activeCell="C52" sqref="C52:C5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87</v>
      </c>
      <c r="C1" s="212"/>
      <c r="D1" s="212"/>
      <c r="E1" s="212"/>
    </row>
    <row r="3" spans="1:9" ht="18" customHeight="1" x14ac:dyDescent="0.25">
      <c r="B3" s="1" t="s">
        <v>87</v>
      </c>
      <c r="C3" s="213"/>
      <c r="D3" s="214"/>
    </row>
    <row r="4" spans="1:9" ht="18" customHeight="1" x14ac:dyDescent="0.25">
      <c r="B4" s="25" t="s">
        <v>2744</v>
      </c>
      <c r="C4" s="213"/>
      <c r="D4" s="214"/>
    </row>
    <row r="5" spans="1:9" ht="18" customHeight="1" x14ac:dyDescent="0.25">
      <c r="B5" s="142" t="s">
        <v>130</v>
      </c>
      <c r="C5" s="213"/>
      <c r="D5" s="214"/>
    </row>
    <row r="6" spans="1:9" ht="18" customHeight="1" x14ac:dyDescent="0.25">
      <c r="B6" s="139" t="s">
        <v>2733</v>
      </c>
      <c r="C6" s="213"/>
      <c r="D6" s="214"/>
    </row>
    <row r="7" spans="1:9" ht="18" customHeight="1" x14ac:dyDescent="0.25">
      <c r="B7" s="139" t="s">
        <v>2743</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2846</v>
      </c>
      <c r="C15" s="4" t="s">
        <v>142</v>
      </c>
      <c r="D15" s="2" t="s">
        <v>519</v>
      </c>
      <c r="E15" s="2" t="s">
        <v>520</v>
      </c>
      <c r="F15" s="24">
        <v>35731</v>
      </c>
      <c r="G15" s="24">
        <v>770.49</v>
      </c>
      <c r="H15" s="24">
        <v>19.53</v>
      </c>
    </row>
    <row r="16" spans="1:9" x14ac:dyDescent="0.25">
      <c r="B16" s="2" t="s">
        <v>2848</v>
      </c>
      <c r="C16" s="4" t="s">
        <v>142</v>
      </c>
      <c r="D16" s="2" t="s">
        <v>519</v>
      </c>
      <c r="E16" s="2" t="s">
        <v>522</v>
      </c>
      <c r="F16" s="24">
        <v>65726</v>
      </c>
      <c r="G16" s="24">
        <v>662.45</v>
      </c>
      <c r="H16" s="24">
        <v>16.79</v>
      </c>
    </row>
    <row r="17" spans="2:8" x14ac:dyDescent="0.25">
      <c r="B17" s="2" t="s">
        <v>2037</v>
      </c>
      <c r="C17" s="4" t="s">
        <v>142</v>
      </c>
      <c r="D17" s="2" t="s">
        <v>519</v>
      </c>
      <c r="E17" s="2" t="s">
        <v>523</v>
      </c>
      <c r="F17" s="24">
        <v>4927</v>
      </c>
      <c r="G17" s="24">
        <v>631.52</v>
      </c>
      <c r="H17" s="24">
        <v>16.010000000000002</v>
      </c>
    </row>
    <row r="18" spans="2:8" x14ac:dyDescent="0.25">
      <c r="B18" s="2" t="s">
        <v>2951</v>
      </c>
      <c r="C18" s="4" t="s">
        <v>142</v>
      </c>
      <c r="D18" s="2" t="s">
        <v>519</v>
      </c>
      <c r="E18" s="2" t="s">
        <v>755</v>
      </c>
      <c r="F18" s="24">
        <v>4227</v>
      </c>
      <c r="G18" s="24">
        <v>376.36</v>
      </c>
      <c r="H18" s="24">
        <v>9.5399999999999991</v>
      </c>
    </row>
    <row r="19" spans="2:8" x14ac:dyDescent="0.25">
      <c r="B19" s="2" t="s">
        <v>2953</v>
      </c>
      <c r="C19" s="4" t="s">
        <v>142</v>
      </c>
      <c r="D19" s="2" t="s">
        <v>519</v>
      </c>
      <c r="E19" s="2" t="s">
        <v>757</v>
      </c>
      <c r="F19" s="24">
        <v>5109</v>
      </c>
      <c r="G19" s="24">
        <v>234.88</v>
      </c>
      <c r="H19" s="24">
        <v>5.95</v>
      </c>
    </row>
    <row r="20" spans="2:8" x14ac:dyDescent="0.25">
      <c r="B20" s="2" t="s">
        <v>2859</v>
      </c>
      <c r="C20" s="4" t="s">
        <v>142</v>
      </c>
      <c r="D20" s="2" t="s">
        <v>519</v>
      </c>
      <c r="E20" s="2" t="s">
        <v>559</v>
      </c>
      <c r="F20" s="24">
        <v>4850</v>
      </c>
      <c r="G20" s="24">
        <v>220.34</v>
      </c>
      <c r="H20" s="24">
        <v>5.59</v>
      </c>
    </row>
    <row r="21" spans="2:8" x14ac:dyDescent="0.25">
      <c r="B21" s="2" t="s">
        <v>3033</v>
      </c>
      <c r="C21" s="4" t="s">
        <v>142</v>
      </c>
      <c r="D21" s="2" t="s">
        <v>519</v>
      </c>
      <c r="E21" s="2" t="s">
        <v>906</v>
      </c>
      <c r="F21" s="24">
        <v>8687</v>
      </c>
      <c r="G21" s="24">
        <v>178.95</v>
      </c>
      <c r="H21" s="24">
        <v>4.54</v>
      </c>
    </row>
    <row r="22" spans="2:8" x14ac:dyDescent="0.25">
      <c r="B22" s="2" t="s">
        <v>2955</v>
      </c>
      <c r="C22" s="4" t="s">
        <v>142</v>
      </c>
      <c r="D22" s="2" t="s">
        <v>382</v>
      </c>
      <c r="E22" s="2" t="s">
        <v>759</v>
      </c>
      <c r="F22" s="24">
        <v>9556</v>
      </c>
      <c r="G22" s="24">
        <v>121.48</v>
      </c>
      <c r="H22" s="24">
        <v>3.08</v>
      </c>
    </row>
    <row r="23" spans="2:8" x14ac:dyDescent="0.25">
      <c r="B23" s="2" t="s">
        <v>907</v>
      </c>
      <c r="C23" s="4" t="s">
        <v>142</v>
      </c>
      <c r="D23" s="2" t="s">
        <v>519</v>
      </c>
      <c r="E23" s="2" t="s">
        <v>908</v>
      </c>
      <c r="F23" s="24">
        <v>17458</v>
      </c>
      <c r="G23" s="24">
        <v>119.11</v>
      </c>
      <c r="H23" s="24">
        <v>3.02</v>
      </c>
    </row>
    <row r="24" spans="2:8" x14ac:dyDescent="0.25">
      <c r="B24" s="2" t="s">
        <v>3034</v>
      </c>
      <c r="C24" s="4" t="s">
        <v>142</v>
      </c>
      <c r="D24" s="2" t="s">
        <v>366</v>
      </c>
      <c r="E24" s="2" t="s">
        <v>909</v>
      </c>
      <c r="F24" s="24">
        <v>88505</v>
      </c>
      <c r="G24" s="24">
        <v>116.12</v>
      </c>
      <c r="H24" s="24">
        <v>2.94</v>
      </c>
    </row>
    <row r="25" spans="2:8" x14ac:dyDescent="0.25">
      <c r="B25" s="2" t="s">
        <v>2915</v>
      </c>
      <c r="C25" s="4" t="s">
        <v>142</v>
      </c>
      <c r="D25" s="2" t="s">
        <v>544</v>
      </c>
      <c r="E25" s="2" t="s">
        <v>711</v>
      </c>
      <c r="F25" s="24">
        <v>53691</v>
      </c>
      <c r="G25" s="24">
        <v>103.44</v>
      </c>
      <c r="H25" s="24">
        <v>2.62</v>
      </c>
    </row>
    <row r="26" spans="2:8" x14ac:dyDescent="0.25">
      <c r="B26" s="2" t="s">
        <v>2776</v>
      </c>
      <c r="C26" s="4" t="s">
        <v>142</v>
      </c>
      <c r="D26" s="2" t="s">
        <v>366</v>
      </c>
      <c r="E26" s="2" t="s">
        <v>367</v>
      </c>
      <c r="F26" s="24">
        <v>76</v>
      </c>
      <c r="G26" s="24">
        <v>101.09</v>
      </c>
      <c r="H26" s="24">
        <v>2.56</v>
      </c>
    </row>
    <row r="27" spans="2:8" x14ac:dyDescent="0.25">
      <c r="B27" s="2" t="s">
        <v>2064</v>
      </c>
      <c r="C27" s="4" t="s">
        <v>142</v>
      </c>
      <c r="D27" s="2" t="s">
        <v>366</v>
      </c>
      <c r="E27" s="2" t="s">
        <v>553</v>
      </c>
      <c r="F27" s="24">
        <v>319</v>
      </c>
      <c r="G27" s="24">
        <v>93.65</v>
      </c>
      <c r="H27" s="24">
        <v>2.37</v>
      </c>
    </row>
    <row r="28" spans="2:8" x14ac:dyDescent="0.25">
      <c r="B28" s="2" t="s">
        <v>2067</v>
      </c>
      <c r="C28" s="4" t="s">
        <v>142</v>
      </c>
      <c r="D28" s="2" t="s">
        <v>366</v>
      </c>
      <c r="E28" s="2" t="s">
        <v>550</v>
      </c>
      <c r="F28" s="24">
        <v>16812</v>
      </c>
      <c r="G28" s="24">
        <v>79.42</v>
      </c>
      <c r="H28" s="24">
        <v>2.0099999999999998</v>
      </c>
    </row>
    <row r="29" spans="2:8" x14ac:dyDescent="0.25">
      <c r="B29" s="2" t="s">
        <v>2922</v>
      </c>
      <c r="C29" s="4" t="s">
        <v>142</v>
      </c>
      <c r="D29" s="2" t="s">
        <v>366</v>
      </c>
      <c r="E29" s="2" t="s">
        <v>718</v>
      </c>
      <c r="F29" s="24">
        <v>2958</v>
      </c>
      <c r="G29" s="24">
        <v>71.88</v>
      </c>
      <c r="H29" s="24">
        <v>1.82</v>
      </c>
    </row>
    <row r="30" spans="2:8" x14ac:dyDescent="0.25">
      <c r="B30" s="2" t="s">
        <v>2927</v>
      </c>
      <c r="C30" s="4" t="s">
        <v>142</v>
      </c>
      <c r="D30" s="2" t="s">
        <v>366</v>
      </c>
      <c r="E30" s="2" t="s">
        <v>723</v>
      </c>
      <c r="F30" s="24">
        <v>12324</v>
      </c>
      <c r="G30" s="24">
        <v>62.86</v>
      </c>
      <c r="H30" s="24">
        <v>1.59</v>
      </c>
    </row>
    <row r="31" spans="2:8" x14ac:dyDescent="0.25">
      <c r="B31" s="7" t="s">
        <v>145</v>
      </c>
      <c r="C31" s="8"/>
      <c r="D31" s="7"/>
      <c r="E31" s="7"/>
      <c r="F31" s="31"/>
      <c r="G31" s="31">
        <f>SUM(G12:G30)</f>
        <v>3944.0400000000009</v>
      </c>
      <c r="H31" s="31">
        <f>SUM(H12:H30)</f>
        <v>99.960000000000008</v>
      </c>
    </row>
    <row r="32" spans="2:8" x14ac:dyDescent="0.25">
      <c r="B32" s="7" t="s">
        <v>147</v>
      </c>
      <c r="C32" s="8"/>
      <c r="D32" s="7"/>
      <c r="E32" s="7"/>
      <c r="F32" s="31"/>
      <c r="G32" s="31">
        <v>3944.04</v>
      </c>
      <c r="H32" s="31">
        <v>99.96</v>
      </c>
    </row>
    <row r="33" spans="2:8" x14ac:dyDescent="0.25">
      <c r="B33" s="7" t="s">
        <v>326</v>
      </c>
      <c r="C33" s="8"/>
      <c r="D33" s="7"/>
      <c r="E33" s="7"/>
      <c r="F33" s="31"/>
      <c r="G33" s="31">
        <v>0.8018909799998255</v>
      </c>
      <c r="H33" s="31">
        <v>4.0000000000006253E-2</v>
      </c>
    </row>
    <row r="34" spans="2:8" x14ac:dyDescent="0.25">
      <c r="B34" s="7" t="s">
        <v>155</v>
      </c>
      <c r="C34" s="8"/>
      <c r="D34" s="7"/>
      <c r="E34" s="7"/>
      <c r="F34" s="31"/>
      <c r="G34" s="31">
        <v>3944.8418909799998</v>
      </c>
      <c r="H34" s="31">
        <v>100</v>
      </c>
    </row>
    <row r="35" spans="2:8" x14ac:dyDescent="0.25">
      <c r="B35" s="2" t="s">
        <v>156</v>
      </c>
    </row>
    <row r="36" spans="2:8" x14ac:dyDescent="0.25">
      <c r="B36" s="7" t="s">
        <v>157</v>
      </c>
    </row>
    <row r="37" spans="2:8" x14ac:dyDescent="0.25">
      <c r="B37" s="7" t="s">
        <v>158</v>
      </c>
      <c r="C37" s="4" t="s">
        <v>159</v>
      </c>
    </row>
    <row r="38" spans="2:8" x14ac:dyDescent="0.25">
      <c r="B38" s="7" t="s">
        <v>162</v>
      </c>
      <c r="C38" s="4" t="s">
        <v>161</v>
      </c>
    </row>
    <row r="39" spans="2:8" x14ac:dyDescent="0.25">
      <c r="B39" s="7" t="s">
        <v>163</v>
      </c>
      <c r="C39" s="4" t="s">
        <v>161</v>
      </c>
    </row>
    <row r="40" spans="2:8" x14ac:dyDescent="0.25">
      <c r="B40" s="7" t="s">
        <v>164</v>
      </c>
      <c r="C40" s="4" t="s">
        <v>165</v>
      </c>
    </row>
    <row r="41" spans="2:8" x14ac:dyDescent="0.25">
      <c r="B41" s="7" t="s">
        <v>910</v>
      </c>
      <c r="C41" s="8"/>
    </row>
    <row r="42" spans="2:8" x14ac:dyDescent="0.25">
      <c r="B42" s="7" t="s">
        <v>911</v>
      </c>
      <c r="C42" s="8"/>
    </row>
    <row r="43" spans="2:8" x14ac:dyDescent="0.25">
      <c r="B43" s="7" t="s">
        <v>912</v>
      </c>
      <c r="C43" s="8"/>
    </row>
    <row r="44" spans="2:8" x14ac:dyDescent="0.25">
      <c r="B44" s="7" t="s">
        <v>913</v>
      </c>
      <c r="C44" s="8"/>
    </row>
    <row r="45" spans="2:8" x14ac:dyDescent="0.25">
      <c r="B45" s="7" t="s">
        <v>754</v>
      </c>
      <c r="C45" s="8"/>
    </row>
    <row r="46" spans="2:8" x14ac:dyDescent="0.25">
      <c r="B46" s="2" t="s">
        <v>170</v>
      </c>
    </row>
    <row r="47" spans="2:8" x14ac:dyDescent="0.25">
      <c r="B47" s="2" t="s">
        <v>328</v>
      </c>
    </row>
    <row r="50" spans="2:6" x14ac:dyDescent="0.25">
      <c r="B50" s="17" t="s">
        <v>3741</v>
      </c>
      <c r="C50" s="18"/>
    </row>
    <row r="51" spans="2:6" ht="30" x14ac:dyDescent="0.25">
      <c r="B51" s="17" t="s">
        <v>329</v>
      </c>
      <c r="C51" s="19" t="s">
        <v>330</v>
      </c>
    </row>
    <row r="52" spans="2:6" x14ac:dyDescent="0.25">
      <c r="B52" s="139" t="s">
        <v>331</v>
      </c>
      <c r="C52" s="149" t="s">
        <v>2621</v>
      </c>
    </row>
    <row r="53" spans="2:6" x14ac:dyDescent="0.25">
      <c r="B53" s="139" t="s">
        <v>332</v>
      </c>
      <c r="C53" s="149" t="s">
        <v>2621</v>
      </c>
    </row>
    <row r="54" spans="2:6" x14ac:dyDescent="0.25">
      <c r="B54" s="139" t="s">
        <v>333</v>
      </c>
      <c r="C54" s="149" t="s">
        <v>2621</v>
      </c>
    </row>
    <row r="55" spans="2:6" x14ac:dyDescent="0.25">
      <c r="B55" s="139" t="s">
        <v>334</v>
      </c>
      <c r="C55" s="149" t="s">
        <v>2621</v>
      </c>
    </row>
    <row r="56" spans="2:6" x14ac:dyDescent="0.25">
      <c r="B56" s="139" t="s">
        <v>335</v>
      </c>
      <c r="C56" s="149" t="s">
        <v>2621</v>
      </c>
    </row>
    <row r="57" spans="2:6" x14ac:dyDescent="0.25">
      <c r="B57" s="139" t="s">
        <v>336</v>
      </c>
      <c r="C57" s="149" t="s">
        <v>2621</v>
      </c>
    </row>
    <row r="58" spans="2:6" x14ac:dyDescent="0.25">
      <c r="B58" s="17" t="s">
        <v>337</v>
      </c>
      <c r="C58" s="149" t="s">
        <v>2621</v>
      </c>
    </row>
    <row r="60" spans="2:6" x14ac:dyDescent="0.25">
      <c r="B60" s="139" t="s">
        <v>179</v>
      </c>
      <c r="C60" s="9"/>
      <c r="D60" s="139"/>
    </row>
    <row r="61" spans="2:6" ht="30" x14ac:dyDescent="0.25">
      <c r="B61" s="11" t="s">
        <v>180</v>
      </c>
      <c r="C61" s="10" t="s">
        <v>181</v>
      </c>
      <c r="D61" s="11" t="s">
        <v>182</v>
      </c>
    </row>
    <row r="62" spans="2:6" x14ac:dyDescent="0.25">
      <c r="B62" s="139" t="s">
        <v>161</v>
      </c>
      <c r="C62" s="9" t="s">
        <v>161</v>
      </c>
      <c r="D62" s="139" t="s">
        <v>161</v>
      </c>
    </row>
    <row r="64" spans="2:6" x14ac:dyDescent="0.25">
      <c r="B64" s="17" t="s">
        <v>183</v>
      </c>
      <c r="C64" s="40">
        <v>45412</v>
      </c>
      <c r="D64" s="139"/>
      <c r="E64" s="33"/>
      <c r="F64" s="39"/>
    </row>
    <row r="65" spans="2:7" x14ac:dyDescent="0.25">
      <c r="B65" s="17" t="s">
        <v>184</v>
      </c>
      <c r="C65" s="18" t="s">
        <v>185</v>
      </c>
      <c r="D65" s="17" t="s">
        <v>186</v>
      </c>
      <c r="E65" s="34" t="s">
        <v>187</v>
      </c>
      <c r="F65" s="32" t="s">
        <v>188</v>
      </c>
      <c r="G65" s="31"/>
    </row>
    <row r="66" spans="2:7" x14ac:dyDescent="0.25">
      <c r="B66" s="37" t="s">
        <v>161</v>
      </c>
      <c r="C66" s="38" t="s">
        <v>161</v>
      </c>
      <c r="D66" s="37" t="s">
        <v>161</v>
      </c>
      <c r="E66" s="36" t="s">
        <v>161</v>
      </c>
      <c r="F66" s="35" t="s">
        <v>161</v>
      </c>
    </row>
    <row r="69" spans="2:7" x14ac:dyDescent="0.25">
      <c r="B69" s="7" t="s">
        <v>189</v>
      </c>
    </row>
    <row r="70" spans="2:7" x14ac:dyDescent="0.25">
      <c r="B70" s="7"/>
    </row>
    <row r="71" spans="2:7" x14ac:dyDescent="0.25">
      <c r="B71" s="7" t="s">
        <v>190</v>
      </c>
    </row>
    <row r="72" spans="2:7" x14ac:dyDescent="0.25">
      <c r="B72" s="17" t="s">
        <v>191</v>
      </c>
      <c r="C72" s="18" t="s">
        <v>192</v>
      </c>
      <c r="D72" s="7"/>
    </row>
    <row r="73" spans="2:7" x14ac:dyDescent="0.25">
      <c r="B73" s="139" t="s">
        <v>161</v>
      </c>
      <c r="C73" s="9" t="s">
        <v>161</v>
      </c>
    </row>
    <row r="75" spans="2:7" x14ac:dyDescent="0.25">
      <c r="B75" s="17" t="s">
        <v>193</v>
      </c>
      <c r="C75" s="18" t="s">
        <v>192</v>
      </c>
    </row>
    <row r="76" spans="2:7" x14ac:dyDescent="0.25">
      <c r="B76" s="139" t="s">
        <v>161</v>
      </c>
      <c r="C76" s="9" t="s">
        <v>161</v>
      </c>
    </row>
    <row r="78" spans="2:7" x14ac:dyDescent="0.25">
      <c r="B78" s="17" t="s">
        <v>161</v>
      </c>
      <c r="C78" s="18" t="s">
        <v>161</v>
      </c>
    </row>
    <row r="79" spans="2:7" x14ac:dyDescent="0.25">
      <c r="B79" s="139" t="s">
        <v>161</v>
      </c>
      <c r="C79" s="9" t="s">
        <v>161</v>
      </c>
    </row>
    <row r="81" spans="2:7" x14ac:dyDescent="0.25">
      <c r="B81" s="34" t="s">
        <v>194</v>
      </c>
      <c r="C81" s="18" t="s">
        <v>195</v>
      </c>
    </row>
    <row r="82" spans="2:7" x14ac:dyDescent="0.25">
      <c r="B82" s="33" t="s">
        <v>161</v>
      </c>
      <c r="C82" s="9" t="s">
        <v>161</v>
      </c>
    </row>
    <row r="84" spans="2:7" x14ac:dyDescent="0.25">
      <c r="B84" s="17" t="s">
        <v>196</v>
      </c>
      <c r="C84" s="18" t="s">
        <v>161</v>
      </c>
    </row>
    <row r="86" spans="2:7" x14ac:dyDescent="0.25">
      <c r="B86" s="17" t="s">
        <v>197</v>
      </c>
      <c r="C86" s="40">
        <v>45412</v>
      </c>
      <c r="D86" s="139"/>
      <c r="E86" s="33"/>
      <c r="F86" s="39"/>
    </row>
    <row r="87" spans="2:7" x14ac:dyDescent="0.25">
      <c r="B87" s="17" t="s">
        <v>184</v>
      </c>
      <c r="C87" s="18" t="s">
        <v>185</v>
      </c>
      <c r="D87" s="17" t="s">
        <v>186</v>
      </c>
      <c r="E87" s="34" t="s">
        <v>187</v>
      </c>
      <c r="F87" s="32" t="s">
        <v>188</v>
      </c>
      <c r="G87" s="31"/>
    </row>
    <row r="88" spans="2:7" x14ac:dyDescent="0.25">
      <c r="B88" s="37" t="s">
        <v>161</v>
      </c>
      <c r="C88" s="38" t="s">
        <v>161</v>
      </c>
      <c r="D88" s="37" t="s">
        <v>161</v>
      </c>
      <c r="E88" s="36" t="s">
        <v>161</v>
      </c>
      <c r="F88" s="35" t="s">
        <v>161</v>
      </c>
    </row>
    <row r="89" spans="2:7" x14ac:dyDescent="0.25">
      <c r="B89" s="7" t="s">
        <v>189</v>
      </c>
    </row>
    <row r="90" spans="2:7" x14ac:dyDescent="0.25">
      <c r="B90" s="7"/>
    </row>
    <row r="91" spans="2:7" x14ac:dyDescent="0.25">
      <c r="B91" s="7" t="s">
        <v>190</v>
      </c>
    </row>
    <row r="92" spans="2:7" x14ac:dyDescent="0.25">
      <c r="B92" s="17" t="s">
        <v>191</v>
      </c>
      <c r="C92" s="18" t="s">
        <v>192</v>
      </c>
      <c r="D92" s="7"/>
    </row>
    <row r="93" spans="2:7" x14ac:dyDescent="0.25">
      <c r="B93" s="139" t="s">
        <v>161</v>
      </c>
      <c r="C93" s="9" t="s">
        <v>161</v>
      </c>
    </row>
    <row r="95" spans="2:7" x14ac:dyDescent="0.25">
      <c r="B95" s="17" t="s">
        <v>193</v>
      </c>
      <c r="C95" s="18" t="s">
        <v>192</v>
      </c>
    </row>
    <row r="96" spans="2:7" x14ac:dyDescent="0.25">
      <c r="B96" s="139" t="s">
        <v>161</v>
      </c>
      <c r="C96" s="9" t="s">
        <v>161</v>
      </c>
    </row>
    <row r="98" spans="2:6" x14ac:dyDescent="0.25">
      <c r="B98" s="17" t="s">
        <v>161</v>
      </c>
      <c r="C98" s="18" t="s">
        <v>161</v>
      </c>
    </row>
    <row r="99" spans="2:6" x14ac:dyDescent="0.25">
      <c r="B99" s="139" t="s">
        <v>161</v>
      </c>
      <c r="C99" s="9" t="s">
        <v>161</v>
      </c>
    </row>
    <row r="101" spans="2:6" x14ac:dyDescent="0.25">
      <c r="B101" s="34" t="s">
        <v>194</v>
      </c>
      <c r="C101" s="18" t="s">
        <v>195</v>
      </c>
    </row>
    <row r="102" spans="2:6" x14ac:dyDescent="0.25">
      <c r="B102" s="33" t="s">
        <v>161</v>
      </c>
      <c r="C102" s="9" t="s">
        <v>161</v>
      </c>
    </row>
    <row r="104" spans="2:6" x14ac:dyDescent="0.25">
      <c r="B104" s="17" t="s">
        <v>196</v>
      </c>
      <c r="C104" s="18" t="s">
        <v>161</v>
      </c>
    </row>
    <row r="107" spans="2:6" x14ac:dyDescent="0.25">
      <c r="B107" s="7" t="s">
        <v>198</v>
      </c>
    </row>
    <row r="109" spans="2:6" x14ac:dyDescent="0.25">
      <c r="B109" s="17" t="s">
        <v>184</v>
      </c>
      <c r="C109" s="18" t="s">
        <v>199</v>
      </c>
      <c r="D109" s="17" t="s">
        <v>200</v>
      </c>
      <c r="E109" s="17" t="s">
        <v>201</v>
      </c>
      <c r="F109" s="31"/>
    </row>
    <row r="110" spans="2:6" x14ac:dyDescent="0.25">
      <c r="B110" s="139" t="s">
        <v>161</v>
      </c>
      <c r="C110" s="9" t="s">
        <v>161</v>
      </c>
      <c r="D110" s="139" t="s">
        <v>161</v>
      </c>
      <c r="E110" s="139" t="s">
        <v>161</v>
      </c>
    </row>
    <row r="113" spans="2:80" x14ac:dyDescent="0.25">
      <c r="B113" s="7" t="s">
        <v>202</v>
      </c>
      <c r="C113" s="8" t="s">
        <v>161</v>
      </c>
      <c r="D113" s="7"/>
      <c r="E113" s="7"/>
      <c r="F113" s="31"/>
      <c r="G113" s="31"/>
      <c r="H113" s="31"/>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row>
    <row r="115" spans="2:80" x14ac:dyDescent="0.25">
      <c r="B115" s="7" t="s">
        <v>203</v>
      </c>
    </row>
    <row r="117" spans="2:80" x14ac:dyDescent="0.25">
      <c r="B117" s="17" t="s">
        <v>204</v>
      </c>
      <c r="C117" s="18" t="s">
        <v>192</v>
      </c>
      <c r="D117" s="7"/>
    </row>
    <row r="118" spans="2:80" x14ac:dyDescent="0.25">
      <c r="B118" s="139" t="s">
        <v>161</v>
      </c>
      <c r="C118" s="9" t="s">
        <v>161</v>
      </c>
    </row>
    <row r="121" spans="2:80" x14ac:dyDescent="0.25">
      <c r="B121" s="17" t="s">
        <v>205</v>
      </c>
      <c r="C121" s="18" t="s">
        <v>206</v>
      </c>
      <c r="D121" s="7"/>
    </row>
    <row r="122" spans="2:80" x14ac:dyDescent="0.25">
      <c r="B122" s="139" t="s">
        <v>161</v>
      </c>
      <c r="C122" s="9" t="s">
        <v>161</v>
      </c>
    </row>
    <row r="125" spans="2:80" x14ac:dyDescent="0.25">
      <c r="B125" s="7" t="s">
        <v>207</v>
      </c>
    </row>
    <row r="128" spans="2:80" x14ac:dyDescent="0.25">
      <c r="B128" s="7" t="s">
        <v>208</v>
      </c>
    </row>
    <row r="130" spans="2:80" x14ac:dyDescent="0.25">
      <c r="B130" s="17" t="s">
        <v>184</v>
      </c>
      <c r="C130" s="18" t="s">
        <v>209</v>
      </c>
      <c r="D130" s="17" t="s">
        <v>199</v>
      </c>
      <c r="E130" s="17" t="s">
        <v>200</v>
      </c>
      <c r="F130" s="32" t="s">
        <v>201</v>
      </c>
      <c r="G130" s="31"/>
    </row>
    <row r="131" spans="2:80" x14ac:dyDescent="0.25">
      <c r="B131" s="139" t="s">
        <v>161</v>
      </c>
      <c r="C131" s="9" t="s">
        <v>161</v>
      </c>
      <c r="D131" s="139" t="s">
        <v>161</v>
      </c>
      <c r="E131" s="139" t="s">
        <v>161</v>
      </c>
      <c r="F131" s="30" t="s">
        <v>161</v>
      </c>
    </row>
    <row r="134" spans="2:80" x14ac:dyDescent="0.25">
      <c r="B134" s="7" t="s">
        <v>202</v>
      </c>
      <c r="C134" s="8" t="s">
        <v>161</v>
      </c>
      <c r="D134" s="7"/>
      <c r="E134" s="7"/>
      <c r="F134" s="31"/>
      <c r="G134" s="31"/>
      <c r="H134" s="31"/>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6" spans="2:80" x14ac:dyDescent="0.25">
      <c r="B136" s="7" t="s">
        <v>203</v>
      </c>
    </row>
    <row r="138" spans="2:80" x14ac:dyDescent="0.25">
      <c r="B138" s="17" t="s">
        <v>204</v>
      </c>
      <c r="C138" s="18" t="s">
        <v>192</v>
      </c>
      <c r="D138" s="7"/>
    </row>
    <row r="139" spans="2:80" x14ac:dyDescent="0.25">
      <c r="B139" s="139" t="s">
        <v>161</v>
      </c>
      <c r="C139" s="9" t="s">
        <v>161</v>
      </c>
    </row>
    <row r="142" spans="2:80" x14ac:dyDescent="0.25">
      <c r="B142" s="17" t="s">
        <v>205</v>
      </c>
      <c r="C142" s="18" t="s">
        <v>206</v>
      </c>
      <c r="D142" s="7"/>
    </row>
    <row r="143" spans="2:80" x14ac:dyDescent="0.25">
      <c r="B143" s="139" t="s">
        <v>161</v>
      </c>
      <c r="C143" s="9" t="s">
        <v>161</v>
      </c>
    </row>
    <row r="146" spans="2:7" x14ac:dyDescent="0.25">
      <c r="B146" s="7" t="s">
        <v>207</v>
      </c>
    </row>
    <row r="149" spans="2:7" x14ac:dyDescent="0.25">
      <c r="B149" s="7" t="s">
        <v>210</v>
      </c>
    </row>
    <row r="150" spans="2:7" x14ac:dyDescent="0.25">
      <c r="B150" s="17" t="s">
        <v>184</v>
      </c>
      <c r="C150" s="18" t="s">
        <v>211</v>
      </c>
      <c r="D150" s="17" t="s">
        <v>212</v>
      </c>
      <c r="E150" s="17" t="s">
        <v>213</v>
      </c>
      <c r="F150" s="32" t="s">
        <v>214</v>
      </c>
      <c r="G150" s="31"/>
    </row>
    <row r="151" spans="2:7" x14ac:dyDescent="0.25">
      <c r="B151" s="139" t="s">
        <v>161</v>
      </c>
      <c r="C151" s="9" t="s">
        <v>161</v>
      </c>
      <c r="D151" s="139" t="s">
        <v>161</v>
      </c>
      <c r="E151" s="139" t="s">
        <v>161</v>
      </c>
      <c r="F151" s="30" t="s">
        <v>161</v>
      </c>
    </row>
    <row r="152" spans="2:7" x14ac:dyDescent="0.25">
      <c r="B152" s="2" t="s">
        <v>215</v>
      </c>
    </row>
  </sheetData>
  <mergeCells count="3">
    <mergeCell ref="B1:E1"/>
    <mergeCell ref="C3:C7"/>
    <mergeCell ref="D3:D7"/>
  </mergeCells>
  <hyperlinks>
    <hyperlink ref="A1" location="Index!A1" display="Index" xr:uid="{70F0D25E-C51E-4572-8FCD-F0B0825E5988}"/>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6828-D665-4439-9C92-9AD7EA582149}">
  <sheetPr codeName="Sheet42"/>
  <dimension ref="A1:CB194"/>
  <sheetViews>
    <sheetView workbookViewId="0">
      <selection activeCell="C94" sqref="C94:C100"/>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85</v>
      </c>
      <c r="C1" s="212"/>
      <c r="D1" s="212"/>
      <c r="E1" s="212"/>
    </row>
    <row r="3" spans="1:9" ht="15" customHeight="1" x14ac:dyDescent="0.25">
      <c r="B3" s="1" t="s">
        <v>914</v>
      </c>
      <c r="C3" s="213"/>
      <c r="D3" s="214"/>
    </row>
    <row r="4" spans="1:9" ht="15" customHeight="1" x14ac:dyDescent="0.25">
      <c r="B4" s="12" t="s">
        <v>915</v>
      </c>
      <c r="C4" s="213"/>
      <c r="D4" s="214"/>
    </row>
    <row r="5" spans="1:9" ht="15" customHeight="1" x14ac:dyDescent="0.25">
      <c r="B5" s="1"/>
      <c r="C5" s="213"/>
      <c r="D5" s="214"/>
    </row>
    <row r="6" spans="1:9" ht="15" customHeight="1" x14ac:dyDescent="0.25">
      <c r="B6" s="12" t="s">
        <v>130</v>
      </c>
      <c r="C6" s="213"/>
      <c r="D6" s="214"/>
    </row>
    <row r="7" spans="1:9" ht="15" customHeight="1" x14ac:dyDescent="0.25">
      <c r="B7" s="142" t="s">
        <v>916</v>
      </c>
      <c r="C7" s="213"/>
      <c r="D7" s="214"/>
    </row>
    <row r="8" spans="1:9" ht="30" customHeight="1" x14ac:dyDescent="0.25">
      <c r="B8" s="142" t="s">
        <v>917</v>
      </c>
      <c r="C8" s="213"/>
      <c r="D8" s="214"/>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528549</v>
      </c>
      <c r="G15" s="24">
        <v>8034.47</v>
      </c>
      <c r="H15" s="24">
        <v>11.46</v>
      </c>
    </row>
    <row r="16" spans="1:9" x14ac:dyDescent="0.25">
      <c r="B16" s="2" t="s">
        <v>2084</v>
      </c>
      <c r="C16" s="4" t="s">
        <v>142</v>
      </c>
      <c r="D16" s="2" t="s">
        <v>350</v>
      </c>
      <c r="E16" s="2" t="s">
        <v>351</v>
      </c>
      <c r="F16" s="24">
        <v>237738</v>
      </c>
      <c r="G16" s="24">
        <v>6975.23</v>
      </c>
      <c r="H16" s="24">
        <v>9.9499999999999993</v>
      </c>
    </row>
    <row r="17" spans="2:8" x14ac:dyDescent="0.25">
      <c r="B17" s="2" t="s">
        <v>2079</v>
      </c>
      <c r="C17" s="4" t="s">
        <v>142</v>
      </c>
      <c r="D17" s="2" t="s">
        <v>347</v>
      </c>
      <c r="E17" s="2" t="s">
        <v>349</v>
      </c>
      <c r="F17" s="24">
        <v>493459</v>
      </c>
      <c r="G17" s="24">
        <v>5676.75</v>
      </c>
      <c r="H17" s="24">
        <v>8.1</v>
      </c>
    </row>
    <row r="18" spans="2:8" x14ac:dyDescent="0.25">
      <c r="B18" s="2" t="s">
        <v>2771</v>
      </c>
      <c r="C18" s="4" t="s">
        <v>142</v>
      </c>
      <c r="D18" s="2" t="s">
        <v>352</v>
      </c>
      <c r="E18" s="2" t="s">
        <v>353</v>
      </c>
      <c r="F18" s="24">
        <v>250863</v>
      </c>
      <c r="G18" s="24">
        <v>3563.63</v>
      </c>
      <c r="H18" s="24">
        <v>5.08</v>
      </c>
    </row>
    <row r="19" spans="2:8" x14ac:dyDescent="0.25">
      <c r="B19" s="2" t="s">
        <v>2773</v>
      </c>
      <c r="C19" s="4" t="s">
        <v>142</v>
      </c>
      <c r="D19" s="2" t="s">
        <v>361</v>
      </c>
      <c r="E19" s="2" t="s">
        <v>362</v>
      </c>
      <c r="F19" s="24">
        <v>83078</v>
      </c>
      <c r="G19" s="24">
        <v>2986.07</v>
      </c>
      <c r="H19" s="24">
        <v>4.26</v>
      </c>
    </row>
    <row r="20" spans="2:8" x14ac:dyDescent="0.25">
      <c r="B20" s="2" t="s">
        <v>2081</v>
      </c>
      <c r="C20" s="4" t="s">
        <v>142</v>
      </c>
      <c r="D20" s="2" t="s">
        <v>352</v>
      </c>
      <c r="E20" s="2" t="s">
        <v>355</v>
      </c>
      <c r="F20" s="24">
        <v>71193</v>
      </c>
      <c r="G20" s="24">
        <v>2720.04</v>
      </c>
      <c r="H20" s="24">
        <v>3.88</v>
      </c>
    </row>
    <row r="21" spans="2:8" x14ac:dyDescent="0.25">
      <c r="B21" s="2" t="s">
        <v>2083</v>
      </c>
      <c r="C21" s="4" t="s">
        <v>142</v>
      </c>
      <c r="D21" s="2" t="s">
        <v>356</v>
      </c>
      <c r="E21" s="2" t="s">
        <v>357</v>
      </c>
      <c r="F21" s="24">
        <v>622774</v>
      </c>
      <c r="G21" s="24">
        <v>2713.11</v>
      </c>
      <c r="H21" s="24">
        <v>3.87</v>
      </c>
    </row>
    <row r="22" spans="2:8" x14ac:dyDescent="0.25">
      <c r="B22" s="2" t="s">
        <v>2845</v>
      </c>
      <c r="C22" s="4" t="s">
        <v>142</v>
      </c>
      <c r="D22" s="2" t="s">
        <v>412</v>
      </c>
      <c r="E22" s="2" t="s">
        <v>516</v>
      </c>
      <c r="F22" s="24">
        <v>182805</v>
      </c>
      <c r="G22" s="24">
        <v>2417.23</v>
      </c>
      <c r="H22" s="24">
        <v>3.45</v>
      </c>
    </row>
    <row r="23" spans="2:8" x14ac:dyDescent="0.25">
      <c r="B23" s="2" t="s">
        <v>2772</v>
      </c>
      <c r="C23" s="4" t="s">
        <v>142</v>
      </c>
      <c r="D23" s="2" t="s">
        <v>347</v>
      </c>
      <c r="E23" s="2" t="s">
        <v>358</v>
      </c>
      <c r="F23" s="24">
        <v>199517</v>
      </c>
      <c r="G23" s="24">
        <v>2326.17</v>
      </c>
      <c r="H23" s="24">
        <v>3.32</v>
      </c>
    </row>
    <row r="24" spans="2:8" x14ac:dyDescent="0.25">
      <c r="B24" s="2" t="s">
        <v>517</v>
      </c>
      <c r="C24" s="4" t="s">
        <v>142</v>
      </c>
      <c r="D24" s="2" t="s">
        <v>347</v>
      </c>
      <c r="E24" s="2" t="s">
        <v>518</v>
      </c>
      <c r="F24" s="24">
        <v>269678</v>
      </c>
      <c r="G24" s="24">
        <v>2228.21</v>
      </c>
      <c r="H24" s="24">
        <v>3.18</v>
      </c>
    </row>
    <row r="25" spans="2:8" x14ac:dyDescent="0.25">
      <c r="B25" s="2" t="s">
        <v>2774</v>
      </c>
      <c r="C25" s="4" t="s">
        <v>142</v>
      </c>
      <c r="D25" s="2" t="s">
        <v>347</v>
      </c>
      <c r="E25" s="2" t="s">
        <v>363</v>
      </c>
      <c r="F25" s="24">
        <v>103374</v>
      </c>
      <c r="G25" s="24">
        <v>1678.74</v>
      </c>
      <c r="H25" s="24">
        <v>2.39</v>
      </c>
    </row>
    <row r="26" spans="2:8" x14ac:dyDescent="0.25">
      <c r="B26" s="2" t="s">
        <v>2846</v>
      </c>
      <c r="C26" s="4" t="s">
        <v>142</v>
      </c>
      <c r="D26" s="2" t="s">
        <v>519</v>
      </c>
      <c r="E26" s="2" t="s">
        <v>520</v>
      </c>
      <c r="F26" s="24">
        <v>67284</v>
      </c>
      <c r="G26" s="24">
        <v>1450.88</v>
      </c>
      <c r="H26" s="24">
        <v>2.0699999999999998</v>
      </c>
    </row>
    <row r="27" spans="2:8" x14ac:dyDescent="0.25">
      <c r="B27" s="2" t="s">
        <v>2785</v>
      </c>
      <c r="C27" s="4" t="s">
        <v>142</v>
      </c>
      <c r="D27" s="2" t="s">
        <v>356</v>
      </c>
      <c r="E27" s="2" t="s">
        <v>386</v>
      </c>
      <c r="F27" s="24">
        <v>62740</v>
      </c>
      <c r="G27" s="24">
        <v>1399.38</v>
      </c>
      <c r="H27" s="24">
        <v>2</v>
      </c>
    </row>
    <row r="28" spans="2:8" x14ac:dyDescent="0.25">
      <c r="B28" s="2" t="s">
        <v>2847</v>
      </c>
      <c r="C28" s="4" t="s">
        <v>142</v>
      </c>
      <c r="D28" s="2" t="s">
        <v>384</v>
      </c>
      <c r="E28" s="2" t="s">
        <v>521</v>
      </c>
      <c r="F28" s="24">
        <v>19573</v>
      </c>
      <c r="G28" s="24">
        <v>1355.15</v>
      </c>
      <c r="H28" s="24">
        <v>1.93</v>
      </c>
    </row>
    <row r="29" spans="2:8" x14ac:dyDescent="0.25">
      <c r="B29" s="2" t="s">
        <v>2848</v>
      </c>
      <c r="C29" s="4" t="s">
        <v>142</v>
      </c>
      <c r="D29" s="2" t="s">
        <v>519</v>
      </c>
      <c r="E29" s="2" t="s">
        <v>522</v>
      </c>
      <c r="F29" s="24">
        <v>123764</v>
      </c>
      <c r="G29" s="24">
        <v>1247.42</v>
      </c>
      <c r="H29" s="24">
        <v>1.78</v>
      </c>
    </row>
    <row r="30" spans="2:8" x14ac:dyDescent="0.25">
      <c r="B30" s="2" t="s">
        <v>2050</v>
      </c>
      <c r="C30" s="4" t="s">
        <v>142</v>
      </c>
      <c r="D30" s="2" t="s">
        <v>423</v>
      </c>
      <c r="E30" s="2" t="s">
        <v>524</v>
      </c>
      <c r="F30" s="24">
        <v>333865</v>
      </c>
      <c r="G30" s="24">
        <v>1212.5999999999999</v>
      </c>
      <c r="H30" s="24">
        <v>1.73</v>
      </c>
    </row>
    <row r="31" spans="2:8" x14ac:dyDescent="0.25">
      <c r="B31" s="2" t="s">
        <v>2037</v>
      </c>
      <c r="C31" s="4" t="s">
        <v>142</v>
      </c>
      <c r="D31" s="2" t="s">
        <v>519</v>
      </c>
      <c r="E31" s="2" t="s">
        <v>523</v>
      </c>
      <c r="F31" s="24">
        <v>9279</v>
      </c>
      <c r="G31" s="24">
        <v>1189.3399999999999</v>
      </c>
      <c r="H31" s="24">
        <v>1.7</v>
      </c>
    </row>
    <row r="32" spans="2:8" x14ac:dyDescent="0.25">
      <c r="B32" s="2" t="s">
        <v>2849</v>
      </c>
      <c r="C32" s="4" t="s">
        <v>142</v>
      </c>
      <c r="D32" s="2" t="s">
        <v>372</v>
      </c>
      <c r="E32" s="2" t="s">
        <v>525</v>
      </c>
      <c r="F32" s="24">
        <v>75870</v>
      </c>
      <c r="G32" s="24">
        <v>1139.6400000000001</v>
      </c>
      <c r="H32" s="24">
        <v>1.63</v>
      </c>
    </row>
    <row r="33" spans="2:8" x14ac:dyDescent="0.25">
      <c r="B33" s="2" t="s">
        <v>2058</v>
      </c>
      <c r="C33" s="4" t="s">
        <v>142</v>
      </c>
      <c r="D33" s="2" t="s">
        <v>359</v>
      </c>
      <c r="E33" s="2" t="s">
        <v>360</v>
      </c>
      <c r="F33" s="24">
        <v>29320</v>
      </c>
      <c r="G33" s="24">
        <v>1052.3699999999999</v>
      </c>
      <c r="H33" s="24">
        <v>1.5</v>
      </c>
    </row>
    <row r="34" spans="2:8" x14ac:dyDescent="0.25">
      <c r="B34" s="2" t="s">
        <v>2850</v>
      </c>
      <c r="C34" s="4" t="s">
        <v>142</v>
      </c>
      <c r="D34" s="2" t="s">
        <v>352</v>
      </c>
      <c r="E34" s="2" t="s">
        <v>526</v>
      </c>
      <c r="F34" s="24">
        <v>74368</v>
      </c>
      <c r="G34" s="24">
        <v>1016.31</v>
      </c>
      <c r="H34" s="24">
        <v>1.45</v>
      </c>
    </row>
    <row r="35" spans="2:8" x14ac:dyDescent="0.25">
      <c r="B35" s="2" t="s">
        <v>2851</v>
      </c>
      <c r="C35" s="4" t="s">
        <v>142</v>
      </c>
      <c r="D35" s="2" t="s">
        <v>423</v>
      </c>
      <c r="E35" s="2" t="s">
        <v>527</v>
      </c>
      <c r="F35" s="24">
        <v>320212</v>
      </c>
      <c r="G35" s="24">
        <v>966.56</v>
      </c>
      <c r="H35" s="24">
        <v>1.38</v>
      </c>
    </row>
    <row r="36" spans="2:8" x14ac:dyDescent="0.25">
      <c r="B36" s="2" t="s">
        <v>2852</v>
      </c>
      <c r="C36" s="4" t="s">
        <v>142</v>
      </c>
      <c r="D36" s="2" t="s">
        <v>492</v>
      </c>
      <c r="E36" s="2" t="s">
        <v>528</v>
      </c>
      <c r="F36" s="24">
        <v>578937</v>
      </c>
      <c r="G36" s="24">
        <v>955.25</v>
      </c>
      <c r="H36" s="24">
        <v>1.36</v>
      </c>
    </row>
    <row r="37" spans="2:8" x14ac:dyDescent="0.25">
      <c r="B37" s="2" t="s">
        <v>2853</v>
      </c>
      <c r="C37" s="4" t="s">
        <v>142</v>
      </c>
      <c r="D37" s="2" t="s">
        <v>359</v>
      </c>
      <c r="E37" s="2" t="s">
        <v>529</v>
      </c>
      <c r="F37" s="24">
        <v>31678</v>
      </c>
      <c r="G37" s="24">
        <v>911.03</v>
      </c>
      <c r="H37" s="24">
        <v>1.3</v>
      </c>
    </row>
    <row r="38" spans="2:8" x14ac:dyDescent="0.25">
      <c r="B38" s="2" t="s">
        <v>2779</v>
      </c>
      <c r="C38" s="4" t="s">
        <v>142</v>
      </c>
      <c r="D38" s="2" t="s">
        <v>374</v>
      </c>
      <c r="E38" s="2" t="s">
        <v>375</v>
      </c>
      <c r="F38" s="24">
        <v>8114</v>
      </c>
      <c r="G38" s="24">
        <v>809.12</v>
      </c>
      <c r="H38" s="24">
        <v>1.1499999999999999</v>
      </c>
    </row>
    <row r="39" spans="2:8" x14ac:dyDescent="0.25">
      <c r="B39" s="2" t="s">
        <v>635</v>
      </c>
      <c r="C39" s="4" t="s">
        <v>142</v>
      </c>
      <c r="D39" s="2" t="s">
        <v>420</v>
      </c>
      <c r="E39" s="2" t="s">
        <v>636</v>
      </c>
      <c r="F39" s="24">
        <v>274001</v>
      </c>
      <c r="G39" s="24">
        <v>775.01</v>
      </c>
      <c r="H39" s="24">
        <v>1.1100000000000001</v>
      </c>
    </row>
    <row r="40" spans="2:8" x14ac:dyDescent="0.25">
      <c r="B40" s="2" t="s">
        <v>2867</v>
      </c>
      <c r="C40" s="4" t="s">
        <v>142</v>
      </c>
      <c r="D40" s="2" t="s">
        <v>631</v>
      </c>
      <c r="E40" s="2" t="s">
        <v>632</v>
      </c>
      <c r="F40" s="24">
        <v>160204</v>
      </c>
      <c r="G40" s="24">
        <v>727.81</v>
      </c>
      <c r="H40" s="24">
        <v>1.04</v>
      </c>
    </row>
    <row r="41" spans="2:8" x14ac:dyDescent="0.25">
      <c r="B41" s="2" t="s">
        <v>2951</v>
      </c>
      <c r="C41" s="4" t="s">
        <v>142</v>
      </c>
      <c r="D41" s="2" t="s">
        <v>519</v>
      </c>
      <c r="E41" s="2" t="s">
        <v>755</v>
      </c>
      <c r="F41" s="24">
        <v>7960</v>
      </c>
      <c r="G41" s="24">
        <v>708.73</v>
      </c>
      <c r="H41" s="24">
        <v>1.01</v>
      </c>
    </row>
    <row r="42" spans="2:8" x14ac:dyDescent="0.25">
      <c r="B42" s="2" t="s">
        <v>2854</v>
      </c>
      <c r="C42" s="4" t="s">
        <v>142</v>
      </c>
      <c r="D42" s="2" t="s">
        <v>347</v>
      </c>
      <c r="E42" s="2" t="s">
        <v>530</v>
      </c>
      <c r="F42" s="24">
        <v>46483</v>
      </c>
      <c r="G42" s="24">
        <v>704.54</v>
      </c>
      <c r="H42" s="24">
        <v>1.01</v>
      </c>
    </row>
    <row r="43" spans="2:8" x14ac:dyDescent="0.25">
      <c r="B43" s="2" t="s">
        <v>2072</v>
      </c>
      <c r="C43" s="4" t="s">
        <v>142</v>
      </c>
      <c r="D43" s="2" t="s">
        <v>368</v>
      </c>
      <c r="E43" s="2" t="s">
        <v>547</v>
      </c>
      <c r="F43" s="24">
        <v>51605</v>
      </c>
      <c r="G43" s="24">
        <v>683.71</v>
      </c>
      <c r="H43" s="24">
        <v>0.98</v>
      </c>
    </row>
    <row r="44" spans="2:8" x14ac:dyDescent="0.25">
      <c r="B44" s="2" t="s">
        <v>2875</v>
      </c>
      <c r="C44" s="4" t="s">
        <v>142</v>
      </c>
      <c r="D44" s="2" t="s">
        <v>642</v>
      </c>
      <c r="E44" s="2" t="s">
        <v>643</v>
      </c>
      <c r="F44" s="24">
        <v>102620</v>
      </c>
      <c r="G44" s="24">
        <v>661.28</v>
      </c>
      <c r="H44" s="24">
        <v>0.94</v>
      </c>
    </row>
    <row r="45" spans="2:8" x14ac:dyDescent="0.25">
      <c r="B45" s="2" t="s">
        <v>2062</v>
      </c>
      <c r="C45" s="4" t="s">
        <v>142</v>
      </c>
      <c r="D45" s="2" t="s">
        <v>531</v>
      </c>
      <c r="E45" s="2" t="s">
        <v>532</v>
      </c>
      <c r="F45" s="24">
        <v>25064</v>
      </c>
      <c r="G45" s="24">
        <v>628.45000000000005</v>
      </c>
      <c r="H45" s="24">
        <v>0.9</v>
      </c>
    </row>
    <row r="46" spans="2:8" x14ac:dyDescent="0.25">
      <c r="B46" s="2" t="s">
        <v>2870</v>
      </c>
      <c r="C46" s="4" t="s">
        <v>142</v>
      </c>
      <c r="D46" s="2" t="s">
        <v>374</v>
      </c>
      <c r="E46" s="2" t="s">
        <v>637</v>
      </c>
      <c r="F46" s="24">
        <v>25905</v>
      </c>
      <c r="G46" s="24">
        <v>624.74</v>
      </c>
      <c r="H46" s="24">
        <v>0.89</v>
      </c>
    </row>
    <row r="47" spans="2:8" x14ac:dyDescent="0.25">
      <c r="B47" s="2" t="s">
        <v>2855</v>
      </c>
      <c r="C47" s="4" t="s">
        <v>142</v>
      </c>
      <c r="D47" s="2" t="s">
        <v>384</v>
      </c>
      <c r="E47" s="2" t="s">
        <v>533</v>
      </c>
      <c r="F47" s="24">
        <v>38111</v>
      </c>
      <c r="G47" s="24">
        <v>615.49</v>
      </c>
      <c r="H47" s="24">
        <v>0.88</v>
      </c>
    </row>
    <row r="48" spans="2:8" x14ac:dyDescent="0.25">
      <c r="B48" s="2" t="s">
        <v>2856</v>
      </c>
      <c r="C48" s="4" t="s">
        <v>142</v>
      </c>
      <c r="D48" s="2" t="s">
        <v>492</v>
      </c>
      <c r="E48" s="2" t="s">
        <v>534</v>
      </c>
      <c r="F48" s="24">
        <v>67007</v>
      </c>
      <c r="G48" s="24">
        <v>591.14</v>
      </c>
      <c r="H48" s="24">
        <v>0.84</v>
      </c>
    </row>
    <row r="49" spans="2:8" x14ac:dyDescent="0.25">
      <c r="B49" s="2" t="s">
        <v>2857</v>
      </c>
      <c r="C49" s="4" t="s">
        <v>142</v>
      </c>
      <c r="D49" s="2" t="s">
        <v>352</v>
      </c>
      <c r="E49" s="2" t="s">
        <v>535</v>
      </c>
      <c r="F49" s="24">
        <v>44598</v>
      </c>
      <c r="G49" s="24">
        <v>563.5</v>
      </c>
      <c r="H49" s="24">
        <v>0.8</v>
      </c>
    </row>
    <row r="50" spans="2:8" x14ac:dyDescent="0.25">
      <c r="B50" s="2" t="s">
        <v>3035</v>
      </c>
      <c r="C50" s="4" t="s">
        <v>142</v>
      </c>
      <c r="D50" s="2" t="s">
        <v>918</v>
      </c>
      <c r="E50" s="2" t="s">
        <v>919</v>
      </c>
      <c r="F50" s="24">
        <v>18422</v>
      </c>
      <c r="G50" s="24">
        <v>562.74</v>
      </c>
      <c r="H50" s="24">
        <v>0.8</v>
      </c>
    </row>
    <row r="51" spans="2:8" x14ac:dyDescent="0.25">
      <c r="B51" s="2" t="s">
        <v>2778</v>
      </c>
      <c r="C51" s="4" t="s">
        <v>142</v>
      </c>
      <c r="D51" s="2" t="s">
        <v>372</v>
      </c>
      <c r="E51" s="2" t="s">
        <v>373</v>
      </c>
      <c r="F51" s="24">
        <v>8555</v>
      </c>
      <c r="G51" s="24">
        <v>530.78</v>
      </c>
      <c r="H51" s="24">
        <v>0.76</v>
      </c>
    </row>
    <row r="52" spans="2:8" x14ac:dyDescent="0.25">
      <c r="B52" s="2" t="s">
        <v>2895</v>
      </c>
      <c r="C52" s="4" t="s">
        <v>142</v>
      </c>
      <c r="D52" s="2" t="s">
        <v>372</v>
      </c>
      <c r="E52" s="2" t="s">
        <v>677</v>
      </c>
      <c r="F52" s="24">
        <v>36868</v>
      </c>
      <c r="G52" s="24">
        <v>516.15</v>
      </c>
      <c r="H52" s="24">
        <v>0.74</v>
      </c>
    </row>
    <row r="53" spans="2:8" x14ac:dyDescent="0.25">
      <c r="B53" s="2" t="s">
        <v>3030</v>
      </c>
      <c r="C53" s="4" t="s">
        <v>142</v>
      </c>
      <c r="D53" s="2" t="s">
        <v>384</v>
      </c>
      <c r="E53" s="2" t="s">
        <v>899</v>
      </c>
      <c r="F53" s="24">
        <v>19536</v>
      </c>
      <c r="G53" s="24">
        <v>498.5</v>
      </c>
      <c r="H53" s="24">
        <v>0.71</v>
      </c>
    </row>
    <row r="54" spans="2:8" x14ac:dyDescent="0.25">
      <c r="B54" s="2" t="s">
        <v>2063</v>
      </c>
      <c r="C54" s="4" t="s">
        <v>142</v>
      </c>
      <c r="D54" s="2" t="s">
        <v>379</v>
      </c>
      <c r="E54" s="2" t="s">
        <v>380</v>
      </c>
      <c r="F54" s="24">
        <v>44181</v>
      </c>
      <c r="G54" s="24">
        <v>489.68</v>
      </c>
      <c r="H54" s="24">
        <v>0.7</v>
      </c>
    </row>
    <row r="55" spans="2:8" x14ac:dyDescent="0.25">
      <c r="B55" s="2" t="s">
        <v>2798</v>
      </c>
      <c r="C55" s="4" t="s">
        <v>142</v>
      </c>
      <c r="D55" s="2" t="s">
        <v>352</v>
      </c>
      <c r="E55" s="2" t="s">
        <v>411</v>
      </c>
      <c r="F55" s="24">
        <v>99109</v>
      </c>
      <c r="G55" s="24">
        <v>458.28</v>
      </c>
      <c r="H55" s="24">
        <v>0.65</v>
      </c>
    </row>
    <row r="56" spans="2:8" x14ac:dyDescent="0.25">
      <c r="B56" s="2" t="s">
        <v>2894</v>
      </c>
      <c r="C56" s="4" t="s">
        <v>142</v>
      </c>
      <c r="D56" s="2" t="s">
        <v>394</v>
      </c>
      <c r="E56" s="2" t="s">
        <v>676</v>
      </c>
      <c r="F56" s="24">
        <v>31654</v>
      </c>
      <c r="G56" s="24">
        <v>454.73</v>
      </c>
      <c r="H56" s="24">
        <v>0.65</v>
      </c>
    </row>
    <row r="57" spans="2:8" x14ac:dyDescent="0.25">
      <c r="B57" s="2" t="s">
        <v>2953</v>
      </c>
      <c r="C57" s="4" t="s">
        <v>142</v>
      </c>
      <c r="D57" s="2" t="s">
        <v>519</v>
      </c>
      <c r="E57" s="2" t="s">
        <v>757</v>
      </c>
      <c r="F57" s="24">
        <v>9616</v>
      </c>
      <c r="G57" s="24">
        <v>442.09</v>
      </c>
      <c r="H57" s="24">
        <v>0.63</v>
      </c>
    </row>
    <row r="58" spans="2:8" x14ac:dyDescent="0.25">
      <c r="B58" s="2" t="s">
        <v>2793</v>
      </c>
      <c r="C58" s="4" t="s">
        <v>142</v>
      </c>
      <c r="D58" s="2" t="s">
        <v>394</v>
      </c>
      <c r="E58" s="2" t="s">
        <v>404</v>
      </c>
      <c r="F58" s="24">
        <v>74044</v>
      </c>
      <c r="G58" s="24">
        <v>432.16</v>
      </c>
      <c r="H58" s="24">
        <v>0.62</v>
      </c>
    </row>
    <row r="59" spans="2:8" x14ac:dyDescent="0.25">
      <c r="B59" s="2" t="s">
        <v>2916</v>
      </c>
      <c r="C59" s="4" t="s">
        <v>142</v>
      </c>
      <c r="D59" s="2" t="s">
        <v>387</v>
      </c>
      <c r="E59" s="2" t="s">
        <v>712</v>
      </c>
      <c r="F59" s="24">
        <v>7072</v>
      </c>
      <c r="G59" s="24">
        <v>420.58</v>
      </c>
      <c r="H59" s="24">
        <v>0.6</v>
      </c>
    </row>
    <row r="60" spans="2:8" x14ac:dyDescent="0.25">
      <c r="B60" s="2" t="s">
        <v>2859</v>
      </c>
      <c r="C60" s="4" t="s">
        <v>142</v>
      </c>
      <c r="D60" s="2" t="s">
        <v>519</v>
      </c>
      <c r="E60" s="2" t="s">
        <v>559</v>
      </c>
      <c r="F60" s="24">
        <v>9128</v>
      </c>
      <c r="G60" s="24">
        <v>414.69</v>
      </c>
      <c r="H60" s="24">
        <v>0.59</v>
      </c>
    </row>
    <row r="61" spans="2:8" x14ac:dyDescent="0.25">
      <c r="B61" s="2" t="s">
        <v>2872</v>
      </c>
      <c r="C61" s="4" t="s">
        <v>142</v>
      </c>
      <c r="D61" s="2" t="s">
        <v>350</v>
      </c>
      <c r="E61" s="2" t="s">
        <v>639</v>
      </c>
      <c r="F61" s="24">
        <v>67044</v>
      </c>
      <c r="G61" s="24">
        <v>407.19</v>
      </c>
      <c r="H61" s="24">
        <v>0.57999999999999996</v>
      </c>
    </row>
    <row r="62" spans="2:8" x14ac:dyDescent="0.25">
      <c r="B62" s="2" t="s">
        <v>3036</v>
      </c>
      <c r="C62" s="4" t="s">
        <v>142</v>
      </c>
      <c r="D62" s="2" t="s">
        <v>531</v>
      </c>
      <c r="E62" s="2" t="s">
        <v>920</v>
      </c>
      <c r="F62" s="24">
        <v>8292</v>
      </c>
      <c r="G62" s="24">
        <v>396.02</v>
      </c>
      <c r="H62" s="24">
        <v>0.56000000000000005</v>
      </c>
    </row>
    <row r="63" spans="2:8" x14ac:dyDescent="0.25">
      <c r="B63" s="2" t="s">
        <v>2795</v>
      </c>
      <c r="C63" s="4" t="s">
        <v>142</v>
      </c>
      <c r="D63" s="2" t="s">
        <v>372</v>
      </c>
      <c r="E63" s="2" t="s">
        <v>408</v>
      </c>
      <c r="F63" s="24">
        <v>8950</v>
      </c>
      <c r="G63" s="24">
        <v>358.21</v>
      </c>
      <c r="H63" s="24">
        <v>0.51</v>
      </c>
    </row>
    <row r="64" spans="2:8" x14ac:dyDescent="0.25">
      <c r="B64" s="2" t="s">
        <v>3018</v>
      </c>
      <c r="C64" s="4" t="s">
        <v>142</v>
      </c>
      <c r="D64" s="2" t="s">
        <v>352</v>
      </c>
      <c r="E64" s="2" t="s">
        <v>872</v>
      </c>
      <c r="F64" s="24">
        <v>6448</v>
      </c>
      <c r="G64" s="24">
        <v>303.47000000000003</v>
      </c>
      <c r="H64" s="24">
        <v>0.43</v>
      </c>
    </row>
    <row r="65" spans="2:8" x14ac:dyDescent="0.25">
      <c r="B65" s="2" t="s">
        <v>2890</v>
      </c>
      <c r="C65" s="4" t="s">
        <v>142</v>
      </c>
      <c r="D65" s="2" t="s">
        <v>374</v>
      </c>
      <c r="E65" s="2" t="s">
        <v>660</v>
      </c>
      <c r="F65" s="24">
        <v>762</v>
      </c>
      <c r="G65" s="24">
        <v>8.83</v>
      </c>
      <c r="H65" s="24">
        <v>0.01</v>
      </c>
    </row>
    <row r="66" spans="2:8" x14ac:dyDescent="0.25">
      <c r="B66" s="7" t="s">
        <v>145</v>
      </c>
      <c r="C66" s="8"/>
      <c r="D66" s="7"/>
      <c r="E66" s="7"/>
      <c r="F66" s="31"/>
      <c r="G66" s="31">
        <f>SUM(G12:G65)</f>
        <v>70003.199999999997</v>
      </c>
      <c r="H66" s="31">
        <f>SUM(H12:H65)</f>
        <v>99.860000000000042</v>
      </c>
    </row>
    <row r="67" spans="2:8" x14ac:dyDescent="0.25">
      <c r="B67" s="5" t="s">
        <v>136</v>
      </c>
      <c r="C67" s="6" t="s">
        <v>137</v>
      </c>
      <c r="D67" s="5" t="s">
        <v>238</v>
      </c>
      <c r="E67" s="5" t="s">
        <v>139</v>
      </c>
      <c r="F67" s="46" t="s">
        <v>149</v>
      </c>
      <c r="G67" s="46" t="s">
        <v>150</v>
      </c>
      <c r="H67" s="46" t="s">
        <v>151</v>
      </c>
    </row>
    <row r="68" spans="2:8" x14ac:dyDescent="0.25">
      <c r="B68" s="7" t="s">
        <v>239</v>
      </c>
    </row>
    <row r="69" spans="2:8" x14ac:dyDescent="0.25">
      <c r="B69" s="7" t="s">
        <v>141</v>
      </c>
    </row>
    <row r="70" spans="2:8" x14ac:dyDescent="0.25">
      <c r="B70" s="7" t="s">
        <v>695</v>
      </c>
    </row>
    <row r="71" spans="2:8" x14ac:dyDescent="0.25">
      <c r="B71" s="2" t="s">
        <v>2909</v>
      </c>
      <c r="C71" s="4">
        <v>7.59</v>
      </c>
      <c r="D71" s="2" t="s">
        <v>603</v>
      </c>
      <c r="E71" s="2" t="s">
        <v>696</v>
      </c>
      <c r="F71" s="24">
        <v>2519</v>
      </c>
      <c r="G71" s="24">
        <v>0.73</v>
      </c>
      <c r="H71" s="24">
        <v>0</v>
      </c>
    </row>
    <row r="72" spans="2:8" x14ac:dyDescent="0.25">
      <c r="B72" s="7" t="s">
        <v>620</v>
      </c>
      <c r="C72" s="8"/>
      <c r="D72" s="7"/>
      <c r="E72" s="7"/>
      <c r="F72" s="31"/>
      <c r="G72" s="31">
        <f>SUM(G67:G71)</f>
        <v>0.73</v>
      </c>
      <c r="H72" s="31">
        <f>SUM(H67:H71)</f>
        <v>0</v>
      </c>
    </row>
    <row r="73" spans="2:8" x14ac:dyDescent="0.25">
      <c r="B73" s="7" t="s">
        <v>621</v>
      </c>
      <c r="C73" s="8"/>
      <c r="D73" s="7"/>
      <c r="E73" s="7"/>
      <c r="F73" s="31"/>
      <c r="G73" s="31">
        <v>162.57</v>
      </c>
      <c r="H73" s="31">
        <v>0.23</v>
      </c>
    </row>
    <row r="74" spans="2:8" x14ac:dyDescent="0.25">
      <c r="B74" s="7" t="s">
        <v>147</v>
      </c>
      <c r="C74" s="8"/>
      <c r="D74" s="7"/>
      <c r="E74" s="7"/>
      <c r="F74" s="31"/>
      <c r="G74" s="31">
        <v>70166.5</v>
      </c>
      <c r="H74" s="31">
        <v>100.09</v>
      </c>
    </row>
    <row r="75" spans="2:8" x14ac:dyDescent="0.25">
      <c r="B75" s="7" t="s">
        <v>154</v>
      </c>
      <c r="C75" s="8"/>
      <c r="D75" s="7"/>
      <c r="E75" s="7"/>
      <c r="F75" s="31"/>
      <c r="G75" s="31">
        <v>-70.521561199995915</v>
      </c>
      <c r="H75" s="31">
        <v>-9.0000000000003411E-2</v>
      </c>
    </row>
    <row r="76" spans="2:8" x14ac:dyDescent="0.25">
      <c r="B76" s="7" t="s">
        <v>155</v>
      </c>
      <c r="C76" s="8"/>
      <c r="D76" s="7"/>
      <c r="E76" s="7"/>
      <c r="F76" s="31"/>
      <c r="G76" s="31">
        <v>70095.978438799997</v>
      </c>
      <c r="H76" s="31">
        <v>100</v>
      </c>
    </row>
    <row r="77" spans="2:8" x14ac:dyDescent="0.25">
      <c r="B77" s="2" t="s">
        <v>156</v>
      </c>
    </row>
    <row r="78" spans="2:8" x14ac:dyDescent="0.25">
      <c r="B78" s="7" t="s">
        <v>157</v>
      </c>
    </row>
    <row r="79" spans="2:8" x14ac:dyDescent="0.25">
      <c r="B79" s="7" t="s">
        <v>158</v>
      </c>
      <c r="C79" s="4" t="s">
        <v>159</v>
      </c>
    </row>
    <row r="80" spans="2:8" x14ac:dyDescent="0.25">
      <c r="B80" s="7" t="s">
        <v>162</v>
      </c>
      <c r="C80" s="4" t="s">
        <v>161</v>
      </c>
    </row>
    <row r="81" spans="2:3" x14ac:dyDescent="0.25">
      <c r="B81" s="7" t="s">
        <v>163</v>
      </c>
      <c r="C81" s="4" t="s">
        <v>161</v>
      </c>
    </row>
    <row r="82" spans="2:3" x14ac:dyDescent="0.25">
      <c r="B82" s="7" t="s">
        <v>164</v>
      </c>
      <c r="C82" s="4" t="s">
        <v>165</v>
      </c>
    </row>
    <row r="83" spans="2:3" x14ac:dyDescent="0.25">
      <c r="B83" s="7" t="s">
        <v>921</v>
      </c>
      <c r="C83" s="8"/>
    </row>
    <row r="84" spans="2:3" x14ac:dyDescent="0.25">
      <c r="B84" s="7" t="s">
        <v>922</v>
      </c>
      <c r="C84" s="8"/>
    </row>
    <row r="85" spans="2:3" x14ac:dyDescent="0.25">
      <c r="B85" s="7" t="s">
        <v>923</v>
      </c>
      <c r="C85" s="8"/>
    </row>
    <row r="86" spans="2:3" x14ac:dyDescent="0.25">
      <c r="B86" s="7" t="s">
        <v>924</v>
      </c>
      <c r="C86" s="8"/>
    </row>
    <row r="87" spans="2:3" x14ac:dyDescent="0.25">
      <c r="B87" s="7" t="s">
        <v>1094</v>
      </c>
      <c r="C87" s="8"/>
    </row>
    <row r="88" spans="2:3" x14ac:dyDescent="0.25">
      <c r="B88" s="2" t="s">
        <v>170</v>
      </c>
    </row>
    <row r="89" spans="2:3" x14ac:dyDescent="0.25">
      <c r="B89" s="2" t="s">
        <v>328</v>
      </c>
    </row>
    <row r="92" spans="2:3" x14ac:dyDescent="0.25">
      <c r="B92" s="17" t="s">
        <v>3741</v>
      </c>
      <c r="C92" s="18"/>
    </row>
    <row r="93" spans="2:3" ht="30" x14ac:dyDescent="0.25">
      <c r="B93" s="17" t="s">
        <v>329</v>
      </c>
      <c r="C93" s="19" t="s">
        <v>330</v>
      </c>
    </row>
    <row r="94" spans="2:3" x14ac:dyDescent="0.25">
      <c r="B94" s="139" t="s">
        <v>331</v>
      </c>
      <c r="C94" s="149" t="s">
        <v>2621</v>
      </c>
    </row>
    <row r="95" spans="2:3" x14ac:dyDescent="0.25">
      <c r="B95" s="139" t="s">
        <v>332</v>
      </c>
      <c r="C95" s="149" t="s">
        <v>2621</v>
      </c>
    </row>
    <row r="96" spans="2:3" x14ac:dyDescent="0.25">
      <c r="B96" s="139" t="s">
        <v>333</v>
      </c>
      <c r="C96" s="149" t="s">
        <v>2621</v>
      </c>
    </row>
    <row r="97" spans="2:7" x14ac:dyDescent="0.25">
      <c r="B97" s="139" t="s">
        <v>334</v>
      </c>
      <c r="C97" s="149" t="s">
        <v>2621</v>
      </c>
    </row>
    <row r="98" spans="2:7" x14ac:dyDescent="0.25">
      <c r="B98" s="139" t="s">
        <v>335</v>
      </c>
      <c r="C98" s="149" t="s">
        <v>2621</v>
      </c>
    </row>
    <row r="99" spans="2:7" x14ac:dyDescent="0.25">
      <c r="B99" s="139" t="s">
        <v>336</v>
      </c>
      <c r="C99" s="149" t="s">
        <v>2621</v>
      </c>
    </row>
    <row r="100" spans="2:7" x14ac:dyDescent="0.25">
      <c r="B100" s="17" t="s">
        <v>337</v>
      </c>
      <c r="C100" s="149" t="s">
        <v>2621</v>
      </c>
    </row>
    <row r="102" spans="2:7" x14ac:dyDescent="0.25">
      <c r="B102" s="139" t="s">
        <v>179</v>
      </c>
      <c r="C102" s="9"/>
      <c r="D102" s="139"/>
    </row>
    <row r="103" spans="2:7" ht="30" x14ac:dyDescent="0.25">
      <c r="B103" s="11" t="s">
        <v>180</v>
      </c>
      <c r="C103" s="10" t="s">
        <v>181</v>
      </c>
      <c r="D103" s="11" t="s">
        <v>182</v>
      </c>
    </row>
    <row r="104" spans="2:7" x14ac:dyDescent="0.25">
      <c r="B104" s="139" t="s">
        <v>161</v>
      </c>
      <c r="C104" s="9" t="s">
        <v>161</v>
      </c>
      <c r="D104" s="139" t="s">
        <v>161</v>
      </c>
    </row>
    <row r="106" spans="2:7" x14ac:dyDescent="0.25">
      <c r="B106" s="17" t="s">
        <v>183</v>
      </c>
      <c r="C106" s="40">
        <v>45412</v>
      </c>
      <c r="D106" s="139"/>
      <c r="E106" s="33"/>
      <c r="F106" s="39"/>
    </row>
    <row r="107" spans="2:7" x14ac:dyDescent="0.25">
      <c r="B107" s="17" t="s">
        <v>184</v>
      </c>
      <c r="C107" s="18" t="s">
        <v>185</v>
      </c>
      <c r="D107" s="17" t="s">
        <v>186</v>
      </c>
      <c r="E107" s="34" t="s">
        <v>187</v>
      </c>
      <c r="F107" s="32" t="s">
        <v>188</v>
      </c>
      <c r="G107" s="31"/>
    </row>
    <row r="108" spans="2:7" x14ac:dyDescent="0.25">
      <c r="B108" s="37" t="s">
        <v>161</v>
      </c>
      <c r="C108" s="38" t="s">
        <v>161</v>
      </c>
      <c r="D108" s="37" t="s">
        <v>161</v>
      </c>
      <c r="E108" s="36" t="s">
        <v>161</v>
      </c>
      <c r="F108" s="35" t="s">
        <v>161</v>
      </c>
    </row>
    <row r="111" spans="2:7" x14ac:dyDescent="0.25">
      <c r="B111" s="7" t="s">
        <v>189</v>
      </c>
    </row>
    <row r="112" spans="2:7" x14ac:dyDescent="0.25">
      <c r="B112" s="7"/>
    </row>
    <row r="113" spans="2:6" x14ac:dyDescent="0.25">
      <c r="B113" s="7" t="s">
        <v>190</v>
      </c>
    </row>
    <row r="114" spans="2:6" x14ac:dyDescent="0.25">
      <c r="B114" s="17" t="s">
        <v>191</v>
      </c>
      <c r="C114" s="18" t="s">
        <v>192</v>
      </c>
      <c r="D114" s="7"/>
    </row>
    <row r="115" spans="2:6" x14ac:dyDescent="0.25">
      <c r="B115" s="139" t="s">
        <v>161</v>
      </c>
      <c r="C115" s="9" t="s">
        <v>161</v>
      </c>
    </row>
    <row r="117" spans="2:6" x14ac:dyDescent="0.25">
      <c r="B117" s="17" t="s">
        <v>193</v>
      </c>
      <c r="C117" s="18" t="s">
        <v>192</v>
      </c>
    </row>
    <row r="118" spans="2:6" x14ac:dyDescent="0.25">
      <c r="B118" s="139" t="s">
        <v>161</v>
      </c>
      <c r="C118" s="9" t="s">
        <v>161</v>
      </c>
    </row>
    <row r="120" spans="2:6" x14ac:dyDescent="0.25">
      <c r="B120" s="17" t="s">
        <v>161</v>
      </c>
      <c r="C120" s="18" t="s">
        <v>161</v>
      </c>
    </row>
    <row r="121" spans="2:6" x14ac:dyDescent="0.25">
      <c r="B121" s="139" t="s">
        <v>161</v>
      </c>
      <c r="C121" s="9" t="s">
        <v>161</v>
      </c>
    </row>
    <row r="123" spans="2:6" x14ac:dyDescent="0.25">
      <c r="B123" s="34" t="s">
        <v>194</v>
      </c>
      <c r="C123" s="18" t="s">
        <v>195</v>
      </c>
    </row>
    <row r="124" spans="2:6" x14ac:dyDescent="0.25">
      <c r="B124" s="33" t="s">
        <v>161</v>
      </c>
      <c r="C124" s="9" t="s">
        <v>161</v>
      </c>
    </row>
    <row r="126" spans="2:6" x14ac:dyDescent="0.25">
      <c r="B126" s="17" t="s">
        <v>196</v>
      </c>
      <c r="C126" s="18" t="s">
        <v>161</v>
      </c>
    </row>
    <row r="128" spans="2:6" x14ac:dyDescent="0.25">
      <c r="B128" s="17" t="s">
        <v>197</v>
      </c>
      <c r="C128" s="40">
        <v>45412</v>
      </c>
      <c r="D128" s="139"/>
      <c r="E128" s="33"/>
      <c r="F128" s="39"/>
    </row>
    <row r="129" spans="2:7" x14ac:dyDescent="0.25">
      <c r="B129" s="17" t="s">
        <v>184</v>
      </c>
      <c r="C129" s="18" t="s">
        <v>185</v>
      </c>
      <c r="D129" s="17" t="s">
        <v>186</v>
      </c>
      <c r="E129" s="34" t="s">
        <v>187</v>
      </c>
      <c r="F129" s="32" t="s">
        <v>188</v>
      </c>
      <c r="G129" s="31"/>
    </row>
    <row r="130" spans="2:7" x14ac:dyDescent="0.25">
      <c r="B130" s="37" t="s">
        <v>161</v>
      </c>
      <c r="C130" s="38" t="s">
        <v>161</v>
      </c>
      <c r="D130" s="37" t="s">
        <v>161</v>
      </c>
      <c r="E130" s="36" t="s">
        <v>161</v>
      </c>
      <c r="F130" s="35" t="s">
        <v>161</v>
      </c>
    </row>
    <row r="131" spans="2:7" x14ac:dyDescent="0.25">
      <c r="B131" s="7" t="s">
        <v>189</v>
      </c>
    </row>
    <row r="132" spans="2:7" x14ac:dyDescent="0.25">
      <c r="B132" s="7"/>
    </row>
    <row r="133" spans="2:7" x14ac:dyDescent="0.25">
      <c r="B133" s="7" t="s">
        <v>190</v>
      </c>
    </row>
    <row r="134" spans="2:7" x14ac:dyDescent="0.25">
      <c r="B134" s="17" t="s">
        <v>191</v>
      </c>
      <c r="C134" s="18" t="s">
        <v>192</v>
      </c>
      <c r="D134" s="7"/>
    </row>
    <row r="135" spans="2:7" x14ac:dyDescent="0.25">
      <c r="B135" s="139" t="s">
        <v>161</v>
      </c>
      <c r="C135" s="9" t="s">
        <v>161</v>
      </c>
    </row>
    <row r="137" spans="2:7" x14ac:dyDescent="0.25">
      <c r="B137" s="17" t="s">
        <v>193</v>
      </c>
      <c r="C137" s="18" t="s">
        <v>192</v>
      </c>
    </row>
    <row r="138" spans="2:7" x14ac:dyDescent="0.25">
      <c r="B138" s="139" t="s">
        <v>161</v>
      </c>
      <c r="C138" s="9" t="s">
        <v>161</v>
      </c>
    </row>
    <row r="140" spans="2:7" x14ac:dyDescent="0.25">
      <c r="B140" s="17" t="s">
        <v>161</v>
      </c>
      <c r="C140" s="18" t="s">
        <v>161</v>
      </c>
    </row>
    <row r="141" spans="2:7" x14ac:dyDescent="0.25">
      <c r="B141" s="139" t="s">
        <v>161</v>
      </c>
      <c r="C141" s="9" t="s">
        <v>161</v>
      </c>
    </row>
    <row r="143" spans="2:7" x14ac:dyDescent="0.25">
      <c r="B143" s="34" t="s">
        <v>194</v>
      </c>
      <c r="C143" s="18" t="s">
        <v>195</v>
      </c>
    </row>
    <row r="144" spans="2:7" x14ac:dyDescent="0.25">
      <c r="B144" s="33" t="s">
        <v>161</v>
      </c>
      <c r="C144" s="9" t="s">
        <v>161</v>
      </c>
    </row>
    <row r="146" spans="2:80" x14ac:dyDescent="0.25">
      <c r="B146" s="17" t="s">
        <v>196</v>
      </c>
      <c r="C146" s="18" t="s">
        <v>161</v>
      </c>
    </row>
    <row r="149" spans="2:80" x14ac:dyDescent="0.25">
      <c r="B149" s="7" t="s">
        <v>198</v>
      </c>
    </row>
    <row r="151" spans="2:80" x14ac:dyDescent="0.25">
      <c r="B151" s="17" t="s">
        <v>184</v>
      </c>
      <c r="C151" s="18" t="s">
        <v>199</v>
      </c>
      <c r="D151" s="17" t="s">
        <v>200</v>
      </c>
      <c r="E151" s="17" t="s">
        <v>201</v>
      </c>
      <c r="F151" s="31"/>
    </row>
    <row r="152" spans="2:80" x14ac:dyDescent="0.25">
      <c r="B152" s="139" t="s">
        <v>161</v>
      </c>
      <c r="C152" s="9" t="s">
        <v>161</v>
      </c>
      <c r="D152" s="139" t="s">
        <v>161</v>
      </c>
      <c r="E152" s="139" t="s">
        <v>161</v>
      </c>
    </row>
    <row r="155" spans="2:80" x14ac:dyDescent="0.25">
      <c r="B155" s="7" t="s">
        <v>202</v>
      </c>
      <c r="C155" s="8" t="s">
        <v>161</v>
      </c>
      <c r="D155" s="7"/>
      <c r="E155" s="7"/>
      <c r="F155" s="31"/>
      <c r="G155" s="31"/>
      <c r="H155" s="31"/>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203</v>
      </c>
    </row>
    <row r="159" spans="2:80" x14ac:dyDescent="0.25">
      <c r="B159" s="17" t="s">
        <v>204</v>
      </c>
      <c r="C159" s="18" t="s">
        <v>192</v>
      </c>
      <c r="D159" s="7"/>
    </row>
    <row r="160" spans="2:80" x14ac:dyDescent="0.25">
      <c r="B160" s="139" t="s">
        <v>161</v>
      </c>
      <c r="C160" s="9" t="s">
        <v>161</v>
      </c>
    </row>
    <row r="163" spans="2:80" x14ac:dyDescent="0.25">
      <c r="B163" s="17" t="s">
        <v>205</v>
      </c>
      <c r="C163" s="18" t="s">
        <v>206</v>
      </c>
      <c r="D163" s="7"/>
    </row>
    <row r="164" spans="2:80" x14ac:dyDescent="0.25">
      <c r="B164" s="139" t="s">
        <v>161</v>
      </c>
      <c r="C164" s="9" t="s">
        <v>161</v>
      </c>
    </row>
    <row r="167" spans="2:80" x14ac:dyDescent="0.25">
      <c r="B167" s="7" t="s">
        <v>207</v>
      </c>
    </row>
    <row r="170" spans="2:80" x14ac:dyDescent="0.25">
      <c r="B170" s="7" t="s">
        <v>208</v>
      </c>
    </row>
    <row r="172" spans="2:80" x14ac:dyDescent="0.25">
      <c r="B172" s="17" t="s">
        <v>184</v>
      </c>
      <c r="C172" s="18" t="s">
        <v>209</v>
      </c>
      <c r="D172" s="17" t="s">
        <v>199</v>
      </c>
      <c r="E172" s="17" t="s">
        <v>200</v>
      </c>
      <c r="F172" s="32" t="s">
        <v>201</v>
      </c>
      <c r="G172" s="31"/>
    </row>
    <row r="173" spans="2:80" x14ac:dyDescent="0.25">
      <c r="B173" s="139" t="s">
        <v>161</v>
      </c>
      <c r="C173" s="9" t="s">
        <v>161</v>
      </c>
      <c r="D173" s="139" t="s">
        <v>161</v>
      </c>
      <c r="E173" s="139" t="s">
        <v>161</v>
      </c>
      <c r="F173" s="30" t="s">
        <v>161</v>
      </c>
    </row>
    <row r="176" spans="2:80" x14ac:dyDescent="0.25">
      <c r="B176" s="7" t="s">
        <v>202</v>
      </c>
      <c r="C176" s="8" t="s">
        <v>161</v>
      </c>
      <c r="D176" s="7"/>
      <c r="E176" s="7"/>
      <c r="F176" s="31"/>
      <c r="G176" s="31"/>
      <c r="H176" s="31"/>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8" spans="2:7" x14ac:dyDescent="0.25">
      <c r="B178" s="7" t="s">
        <v>203</v>
      </c>
    </row>
    <row r="180" spans="2:7" x14ac:dyDescent="0.25">
      <c r="B180" s="17" t="s">
        <v>204</v>
      </c>
      <c r="C180" s="18" t="s">
        <v>192</v>
      </c>
      <c r="D180" s="7"/>
    </row>
    <row r="181" spans="2:7" x14ac:dyDescent="0.25">
      <c r="B181" s="139" t="s">
        <v>161</v>
      </c>
      <c r="C181" s="9" t="s">
        <v>161</v>
      </c>
    </row>
    <row r="184" spans="2:7" x14ac:dyDescent="0.25">
      <c r="B184" s="17" t="s">
        <v>205</v>
      </c>
      <c r="C184" s="18" t="s">
        <v>206</v>
      </c>
      <c r="D184" s="7"/>
    </row>
    <row r="185" spans="2:7" x14ac:dyDescent="0.25">
      <c r="B185" s="139" t="s">
        <v>161</v>
      </c>
      <c r="C185" s="9" t="s">
        <v>161</v>
      </c>
    </row>
    <row r="188" spans="2:7" x14ac:dyDescent="0.25">
      <c r="B188" s="7" t="s">
        <v>207</v>
      </c>
    </row>
    <row r="191" spans="2:7" x14ac:dyDescent="0.25">
      <c r="B191" s="7" t="s">
        <v>210</v>
      </c>
    </row>
    <row r="192" spans="2:7" x14ac:dyDescent="0.25">
      <c r="B192" s="17" t="s">
        <v>184</v>
      </c>
      <c r="C192" s="18" t="s">
        <v>211</v>
      </c>
      <c r="D192" s="17" t="s">
        <v>212</v>
      </c>
      <c r="E192" s="17" t="s">
        <v>213</v>
      </c>
      <c r="F192" s="32" t="s">
        <v>214</v>
      </c>
      <c r="G192" s="31"/>
    </row>
    <row r="193" spans="2:6" x14ac:dyDescent="0.25">
      <c r="B193" s="139" t="s">
        <v>161</v>
      </c>
      <c r="C193" s="9" t="s">
        <v>161</v>
      </c>
      <c r="D193" s="139" t="s">
        <v>161</v>
      </c>
      <c r="E193" s="139" t="s">
        <v>161</v>
      </c>
      <c r="F193" s="30" t="s">
        <v>161</v>
      </c>
    </row>
    <row r="194" spans="2:6" x14ac:dyDescent="0.25">
      <c r="B194" s="2" t="s">
        <v>215</v>
      </c>
    </row>
  </sheetData>
  <mergeCells count="3">
    <mergeCell ref="B1:E1"/>
    <mergeCell ref="C3:C8"/>
    <mergeCell ref="D3:D8"/>
  </mergeCells>
  <hyperlinks>
    <hyperlink ref="A1" location="Index!A1" display="Index" xr:uid="{38AFB500-80FD-48C4-99B3-8EB647F461AF}"/>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E9E3-DDD4-47AA-A2B2-08CD8D886733}">
  <sheetPr codeName="Sheet41"/>
  <dimension ref="A1:CB192"/>
  <sheetViews>
    <sheetView workbookViewId="0">
      <selection activeCell="C92" sqref="C92:C9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83</v>
      </c>
      <c r="C1" s="212"/>
      <c r="D1" s="212"/>
      <c r="E1" s="212"/>
    </row>
    <row r="3" spans="1:9" ht="15" customHeight="1" x14ac:dyDescent="0.25">
      <c r="B3" s="1" t="s">
        <v>926</v>
      </c>
      <c r="C3" s="213"/>
      <c r="D3" s="214"/>
    </row>
    <row r="4" spans="1:9" ht="15" customHeight="1" x14ac:dyDescent="0.25">
      <c r="B4" s="12" t="s">
        <v>927</v>
      </c>
      <c r="C4" s="213"/>
      <c r="D4" s="214"/>
    </row>
    <row r="5" spans="1:9" ht="21.75" customHeight="1" x14ac:dyDescent="0.25">
      <c r="B5" s="12" t="s">
        <v>130</v>
      </c>
      <c r="C5" s="213"/>
      <c r="D5" s="214"/>
    </row>
    <row r="6" spans="1:9" ht="15" customHeight="1" x14ac:dyDescent="0.25">
      <c r="B6" s="12" t="s">
        <v>804</v>
      </c>
      <c r="C6" s="213"/>
      <c r="D6" s="214"/>
    </row>
    <row r="7" spans="1:9" ht="26.25" customHeight="1" x14ac:dyDescent="0.25">
      <c r="B7" s="142" t="s">
        <v>928</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476304</v>
      </c>
      <c r="G15" s="24">
        <v>7240.3</v>
      </c>
      <c r="H15" s="24">
        <v>11.48</v>
      </c>
    </row>
    <row r="16" spans="1:9" x14ac:dyDescent="0.25">
      <c r="B16" s="2" t="s">
        <v>2084</v>
      </c>
      <c r="C16" s="4" t="s">
        <v>142</v>
      </c>
      <c r="D16" s="2" t="s">
        <v>350</v>
      </c>
      <c r="E16" s="2" t="s">
        <v>351</v>
      </c>
      <c r="F16" s="24">
        <v>214248</v>
      </c>
      <c r="G16" s="24">
        <v>6286.04</v>
      </c>
      <c r="H16" s="24">
        <v>9.9600000000000009</v>
      </c>
    </row>
    <row r="17" spans="2:8" x14ac:dyDescent="0.25">
      <c r="B17" s="2" t="s">
        <v>2079</v>
      </c>
      <c r="C17" s="4" t="s">
        <v>142</v>
      </c>
      <c r="D17" s="2" t="s">
        <v>347</v>
      </c>
      <c r="E17" s="2" t="s">
        <v>349</v>
      </c>
      <c r="F17" s="24">
        <v>444687</v>
      </c>
      <c r="G17" s="24">
        <v>5115.68</v>
      </c>
      <c r="H17" s="24">
        <v>8.11</v>
      </c>
    </row>
    <row r="18" spans="2:8" x14ac:dyDescent="0.25">
      <c r="B18" s="2" t="s">
        <v>2771</v>
      </c>
      <c r="C18" s="4" t="s">
        <v>142</v>
      </c>
      <c r="D18" s="2" t="s">
        <v>352</v>
      </c>
      <c r="E18" s="2" t="s">
        <v>353</v>
      </c>
      <c r="F18" s="24">
        <v>226081</v>
      </c>
      <c r="G18" s="24">
        <v>3211.59</v>
      </c>
      <c r="H18" s="24">
        <v>5.09</v>
      </c>
    </row>
    <row r="19" spans="2:8" x14ac:dyDescent="0.25">
      <c r="B19" s="2" t="s">
        <v>2773</v>
      </c>
      <c r="C19" s="4" t="s">
        <v>142</v>
      </c>
      <c r="D19" s="2" t="s">
        <v>361</v>
      </c>
      <c r="E19" s="2" t="s">
        <v>362</v>
      </c>
      <c r="F19" s="24">
        <v>74872</v>
      </c>
      <c r="G19" s="24">
        <v>2691.12</v>
      </c>
      <c r="H19" s="24">
        <v>4.2699999999999996</v>
      </c>
    </row>
    <row r="20" spans="2:8" x14ac:dyDescent="0.25">
      <c r="B20" s="2" t="s">
        <v>2081</v>
      </c>
      <c r="C20" s="4" t="s">
        <v>142</v>
      </c>
      <c r="D20" s="2" t="s">
        <v>352</v>
      </c>
      <c r="E20" s="2" t="s">
        <v>355</v>
      </c>
      <c r="F20" s="24">
        <v>64164</v>
      </c>
      <c r="G20" s="24">
        <v>2451.48</v>
      </c>
      <c r="H20" s="24">
        <v>3.89</v>
      </c>
    </row>
    <row r="21" spans="2:8" x14ac:dyDescent="0.25">
      <c r="B21" s="2" t="s">
        <v>2083</v>
      </c>
      <c r="C21" s="4" t="s">
        <v>142</v>
      </c>
      <c r="D21" s="2" t="s">
        <v>356</v>
      </c>
      <c r="E21" s="2" t="s">
        <v>357</v>
      </c>
      <c r="F21" s="24">
        <v>561254</v>
      </c>
      <c r="G21" s="24">
        <v>2445.1</v>
      </c>
      <c r="H21" s="24">
        <v>3.88</v>
      </c>
    </row>
    <row r="22" spans="2:8" x14ac:dyDescent="0.25">
      <c r="B22" s="2" t="s">
        <v>2845</v>
      </c>
      <c r="C22" s="4" t="s">
        <v>142</v>
      </c>
      <c r="D22" s="2" t="s">
        <v>412</v>
      </c>
      <c r="E22" s="2" t="s">
        <v>516</v>
      </c>
      <c r="F22" s="24">
        <v>164623</v>
      </c>
      <c r="G22" s="24">
        <v>2176.81</v>
      </c>
      <c r="H22" s="24">
        <v>3.45</v>
      </c>
    </row>
    <row r="23" spans="2:8" x14ac:dyDescent="0.25">
      <c r="B23" s="2" t="s">
        <v>2772</v>
      </c>
      <c r="C23" s="4" t="s">
        <v>142</v>
      </c>
      <c r="D23" s="2" t="s">
        <v>347</v>
      </c>
      <c r="E23" s="2" t="s">
        <v>358</v>
      </c>
      <c r="F23" s="24">
        <v>179638</v>
      </c>
      <c r="G23" s="24">
        <v>2094.4</v>
      </c>
      <c r="H23" s="24">
        <v>3.32</v>
      </c>
    </row>
    <row r="24" spans="2:8" x14ac:dyDescent="0.25">
      <c r="B24" s="2" t="s">
        <v>517</v>
      </c>
      <c r="C24" s="4" t="s">
        <v>142</v>
      </c>
      <c r="D24" s="2" t="s">
        <v>347</v>
      </c>
      <c r="E24" s="2" t="s">
        <v>518</v>
      </c>
      <c r="F24" s="24">
        <v>243040</v>
      </c>
      <c r="G24" s="24">
        <v>2008.12</v>
      </c>
      <c r="H24" s="24">
        <v>3.18</v>
      </c>
    </row>
    <row r="25" spans="2:8" x14ac:dyDescent="0.25">
      <c r="B25" s="2" t="s">
        <v>2774</v>
      </c>
      <c r="C25" s="4" t="s">
        <v>142</v>
      </c>
      <c r="D25" s="2" t="s">
        <v>347</v>
      </c>
      <c r="E25" s="2" t="s">
        <v>363</v>
      </c>
      <c r="F25" s="24">
        <v>93171</v>
      </c>
      <c r="G25" s="24">
        <v>1513.05</v>
      </c>
      <c r="H25" s="24">
        <v>2.4</v>
      </c>
    </row>
    <row r="26" spans="2:8" x14ac:dyDescent="0.25">
      <c r="B26" s="2" t="s">
        <v>2846</v>
      </c>
      <c r="C26" s="4" t="s">
        <v>142</v>
      </c>
      <c r="D26" s="2" t="s">
        <v>519</v>
      </c>
      <c r="E26" s="2" t="s">
        <v>520</v>
      </c>
      <c r="F26" s="24">
        <v>60515</v>
      </c>
      <c r="G26" s="24">
        <v>1304.92</v>
      </c>
      <c r="H26" s="24">
        <v>2.0699999999999998</v>
      </c>
    </row>
    <row r="27" spans="2:8" x14ac:dyDescent="0.25">
      <c r="B27" s="2" t="s">
        <v>2785</v>
      </c>
      <c r="C27" s="4" t="s">
        <v>142</v>
      </c>
      <c r="D27" s="2" t="s">
        <v>356</v>
      </c>
      <c r="E27" s="2" t="s">
        <v>386</v>
      </c>
      <c r="F27" s="24">
        <v>56543</v>
      </c>
      <c r="G27" s="24">
        <v>1261.1600000000001</v>
      </c>
      <c r="H27" s="24">
        <v>2</v>
      </c>
    </row>
    <row r="28" spans="2:8" x14ac:dyDescent="0.25">
      <c r="B28" s="2" t="s">
        <v>2847</v>
      </c>
      <c r="C28" s="4" t="s">
        <v>142</v>
      </c>
      <c r="D28" s="2" t="s">
        <v>384</v>
      </c>
      <c r="E28" s="2" t="s">
        <v>521</v>
      </c>
      <c r="F28" s="24">
        <v>17635</v>
      </c>
      <c r="G28" s="24">
        <v>1220.97</v>
      </c>
      <c r="H28" s="24">
        <v>1.94</v>
      </c>
    </row>
    <row r="29" spans="2:8" x14ac:dyDescent="0.25">
      <c r="B29" s="2" t="s">
        <v>2848</v>
      </c>
      <c r="C29" s="4" t="s">
        <v>142</v>
      </c>
      <c r="D29" s="2" t="s">
        <v>519</v>
      </c>
      <c r="E29" s="2" t="s">
        <v>522</v>
      </c>
      <c r="F29" s="24">
        <v>111536</v>
      </c>
      <c r="G29" s="24">
        <v>1124.17</v>
      </c>
      <c r="H29" s="24">
        <v>1.78</v>
      </c>
    </row>
    <row r="30" spans="2:8" x14ac:dyDescent="0.25">
      <c r="B30" s="2" t="s">
        <v>2050</v>
      </c>
      <c r="C30" s="4" t="s">
        <v>142</v>
      </c>
      <c r="D30" s="2" t="s">
        <v>423</v>
      </c>
      <c r="E30" s="2" t="s">
        <v>524</v>
      </c>
      <c r="F30" s="24">
        <v>300889</v>
      </c>
      <c r="G30" s="24">
        <v>1092.83</v>
      </c>
      <c r="H30" s="24">
        <v>1.73</v>
      </c>
    </row>
    <row r="31" spans="2:8" x14ac:dyDescent="0.25">
      <c r="B31" s="2" t="s">
        <v>2037</v>
      </c>
      <c r="C31" s="4" t="s">
        <v>142</v>
      </c>
      <c r="D31" s="2" t="s">
        <v>519</v>
      </c>
      <c r="E31" s="2" t="s">
        <v>523</v>
      </c>
      <c r="F31" s="24">
        <v>8363</v>
      </c>
      <c r="G31" s="24">
        <v>1071.93</v>
      </c>
      <c r="H31" s="24">
        <v>1.7</v>
      </c>
    </row>
    <row r="32" spans="2:8" x14ac:dyDescent="0.25">
      <c r="B32" s="2" t="s">
        <v>2849</v>
      </c>
      <c r="C32" s="4" t="s">
        <v>142</v>
      </c>
      <c r="D32" s="2" t="s">
        <v>372</v>
      </c>
      <c r="E32" s="2" t="s">
        <v>525</v>
      </c>
      <c r="F32" s="24">
        <v>68382</v>
      </c>
      <c r="G32" s="24">
        <v>1027.17</v>
      </c>
      <c r="H32" s="24">
        <v>1.63</v>
      </c>
    </row>
    <row r="33" spans="2:8" x14ac:dyDescent="0.25">
      <c r="B33" s="2" t="s">
        <v>2058</v>
      </c>
      <c r="C33" s="4" t="s">
        <v>142</v>
      </c>
      <c r="D33" s="2" t="s">
        <v>359</v>
      </c>
      <c r="E33" s="2" t="s">
        <v>360</v>
      </c>
      <c r="F33" s="24">
        <v>26422</v>
      </c>
      <c r="G33" s="24">
        <v>948.35</v>
      </c>
      <c r="H33" s="24">
        <v>1.5</v>
      </c>
    </row>
    <row r="34" spans="2:8" x14ac:dyDescent="0.25">
      <c r="B34" s="2" t="s">
        <v>2850</v>
      </c>
      <c r="C34" s="4" t="s">
        <v>142</v>
      </c>
      <c r="D34" s="2" t="s">
        <v>352</v>
      </c>
      <c r="E34" s="2" t="s">
        <v>526</v>
      </c>
      <c r="F34" s="24">
        <v>67027</v>
      </c>
      <c r="G34" s="24">
        <v>915.99</v>
      </c>
      <c r="H34" s="24">
        <v>1.45</v>
      </c>
    </row>
    <row r="35" spans="2:8" x14ac:dyDescent="0.25">
      <c r="B35" s="2" t="s">
        <v>2851</v>
      </c>
      <c r="C35" s="4" t="s">
        <v>142</v>
      </c>
      <c r="D35" s="2" t="s">
        <v>423</v>
      </c>
      <c r="E35" s="2" t="s">
        <v>527</v>
      </c>
      <c r="F35" s="24">
        <v>288602</v>
      </c>
      <c r="G35" s="24">
        <v>871.15</v>
      </c>
      <c r="H35" s="24">
        <v>1.38</v>
      </c>
    </row>
    <row r="36" spans="2:8" x14ac:dyDescent="0.25">
      <c r="B36" s="2" t="s">
        <v>2852</v>
      </c>
      <c r="C36" s="4" t="s">
        <v>142</v>
      </c>
      <c r="D36" s="2" t="s">
        <v>492</v>
      </c>
      <c r="E36" s="2" t="s">
        <v>528</v>
      </c>
      <c r="F36" s="24">
        <v>521767</v>
      </c>
      <c r="G36" s="24">
        <v>860.92</v>
      </c>
      <c r="H36" s="24">
        <v>1.36</v>
      </c>
    </row>
    <row r="37" spans="2:8" x14ac:dyDescent="0.25">
      <c r="B37" s="2" t="s">
        <v>2853</v>
      </c>
      <c r="C37" s="4" t="s">
        <v>142</v>
      </c>
      <c r="D37" s="2" t="s">
        <v>359</v>
      </c>
      <c r="E37" s="2" t="s">
        <v>529</v>
      </c>
      <c r="F37" s="24">
        <v>28551</v>
      </c>
      <c r="G37" s="24">
        <v>821.1</v>
      </c>
      <c r="H37" s="24">
        <v>1.3</v>
      </c>
    </row>
    <row r="38" spans="2:8" x14ac:dyDescent="0.25">
      <c r="B38" s="2" t="s">
        <v>2779</v>
      </c>
      <c r="C38" s="4" t="s">
        <v>142</v>
      </c>
      <c r="D38" s="2" t="s">
        <v>374</v>
      </c>
      <c r="E38" s="2" t="s">
        <v>375</v>
      </c>
      <c r="F38" s="24">
        <v>7313</v>
      </c>
      <c r="G38" s="24">
        <v>729.24</v>
      </c>
      <c r="H38" s="24">
        <v>1.1599999999999999</v>
      </c>
    </row>
    <row r="39" spans="2:8" x14ac:dyDescent="0.25">
      <c r="B39" s="2" t="s">
        <v>635</v>
      </c>
      <c r="C39" s="4" t="s">
        <v>142</v>
      </c>
      <c r="D39" s="2" t="s">
        <v>420</v>
      </c>
      <c r="E39" s="2" t="s">
        <v>636</v>
      </c>
      <c r="F39" s="24">
        <v>246971</v>
      </c>
      <c r="G39" s="24">
        <v>698.56</v>
      </c>
      <c r="H39" s="24">
        <v>1.1100000000000001</v>
      </c>
    </row>
    <row r="40" spans="2:8" x14ac:dyDescent="0.25">
      <c r="B40" s="2" t="s">
        <v>2867</v>
      </c>
      <c r="C40" s="4" t="s">
        <v>142</v>
      </c>
      <c r="D40" s="2" t="s">
        <v>631</v>
      </c>
      <c r="E40" s="2" t="s">
        <v>632</v>
      </c>
      <c r="F40" s="24">
        <v>144409</v>
      </c>
      <c r="G40" s="24">
        <v>656.05</v>
      </c>
      <c r="H40" s="24">
        <v>1.04</v>
      </c>
    </row>
    <row r="41" spans="2:8" x14ac:dyDescent="0.25">
      <c r="B41" s="2" t="s">
        <v>2951</v>
      </c>
      <c r="C41" s="4" t="s">
        <v>142</v>
      </c>
      <c r="D41" s="2" t="s">
        <v>519</v>
      </c>
      <c r="E41" s="2" t="s">
        <v>755</v>
      </c>
      <c r="F41" s="24">
        <v>7177</v>
      </c>
      <c r="G41" s="24">
        <v>639.01</v>
      </c>
      <c r="H41" s="24">
        <v>1.01</v>
      </c>
    </row>
    <row r="42" spans="2:8" x14ac:dyDescent="0.25">
      <c r="B42" s="2" t="s">
        <v>2854</v>
      </c>
      <c r="C42" s="4" t="s">
        <v>142</v>
      </c>
      <c r="D42" s="2" t="s">
        <v>347</v>
      </c>
      <c r="E42" s="2" t="s">
        <v>530</v>
      </c>
      <c r="F42" s="24">
        <v>41886</v>
      </c>
      <c r="G42" s="24">
        <v>634.87</v>
      </c>
      <c r="H42" s="24">
        <v>1.01</v>
      </c>
    </row>
    <row r="43" spans="2:8" x14ac:dyDescent="0.25">
      <c r="B43" s="2" t="s">
        <v>2072</v>
      </c>
      <c r="C43" s="4" t="s">
        <v>142</v>
      </c>
      <c r="D43" s="2" t="s">
        <v>368</v>
      </c>
      <c r="E43" s="2" t="s">
        <v>547</v>
      </c>
      <c r="F43" s="24">
        <v>46512</v>
      </c>
      <c r="G43" s="24">
        <v>616.24</v>
      </c>
      <c r="H43" s="24">
        <v>0.98</v>
      </c>
    </row>
    <row r="44" spans="2:8" x14ac:dyDescent="0.25">
      <c r="B44" s="2" t="s">
        <v>2875</v>
      </c>
      <c r="C44" s="4" t="s">
        <v>142</v>
      </c>
      <c r="D44" s="2" t="s">
        <v>642</v>
      </c>
      <c r="E44" s="2" t="s">
        <v>643</v>
      </c>
      <c r="F44" s="24">
        <v>92492</v>
      </c>
      <c r="G44" s="24">
        <v>596.02</v>
      </c>
      <c r="H44" s="24">
        <v>0.94</v>
      </c>
    </row>
    <row r="45" spans="2:8" x14ac:dyDescent="0.25">
      <c r="B45" s="2" t="s">
        <v>2062</v>
      </c>
      <c r="C45" s="4" t="s">
        <v>142</v>
      </c>
      <c r="D45" s="2" t="s">
        <v>531</v>
      </c>
      <c r="E45" s="2" t="s">
        <v>532</v>
      </c>
      <c r="F45" s="24">
        <v>22589</v>
      </c>
      <c r="G45" s="24">
        <v>566.4</v>
      </c>
      <c r="H45" s="24">
        <v>0.9</v>
      </c>
    </row>
    <row r="46" spans="2:8" x14ac:dyDescent="0.25">
      <c r="B46" s="2" t="s">
        <v>2870</v>
      </c>
      <c r="C46" s="4" t="s">
        <v>142</v>
      </c>
      <c r="D46" s="2" t="s">
        <v>374</v>
      </c>
      <c r="E46" s="2" t="s">
        <v>637</v>
      </c>
      <c r="F46" s="24">
        <v>23347</v>
      </c>
      <c r="G46" s="24">
        <v>563.04999999999995</v>
      </c>
      <c r="H46" s="24">
        <v>0.89</v>
      </c>
    </row>
    <row r="47" spans="2:8" x14ac:dyDescent="0.25">
      <c r="B47" s="2" t="s">
        <v>2855</v>
      </c>
      <c r="C47" s="4" t="s">
        <v>142</v>
      </c>
      <c r="D47" s="2" t="s">
        <v>384</v>
      </c>
      <c r="E47" s="2" t="s">
        <v>533</v>
      </c>
      <c r="F47" s="24">
        <v>34349</v>
      </c>
      <c r="G47" s="24">
        <v>554.74</v>
      </c>
      <c r="H47" s="24">
        <v>0.88</v>
      </c>
    </row>
    <row r="48" spans="2:8" x14ac:dyDescent="0.25">
      <c r="B48" s="2" t="s">
        <v>2856</v>
      </c>
      <c r="C48" s="4" t="s">
        <v>142</v>
      </c>
      <c r="D48" s="2" t="s">
        <v>492</v>
      </c>
      <c r="E48" s="2" t="s">
        <v>534</v>
      </c>
      <c r="F48" s="24">
        <v>60405</v>
      </c>
      <c r="G48" s="24">
        <v>532.89</v>
      </c>
      <c r="H48" s="24">
        <v>0.84</v>
      </c>
    </row>
    <row r="49" spans="2:8" x14ac:dyDescent="0.25">
      <c r="B49" s="2" t="s">
        <v>3035</v>
      </c>
      <c r="C49" s="4" t="s">
        <v>142</v>
      </c>
      <c r="D49" s="2" t="s">
        <v>918</v>
      </c>
      <c r="E49" s="2" t="s">
        <v>919</v>
      </c>
      <c r="F49" s="24">
        <v>16599</v>
      </c>
      <c r="G49" s="24">
        <v>507.05</v>
      </c>
      <c r="H49" s="24">
        <v>0.8</v>
      </c>
    </row>
    <row r="50" spans="2:8" x14ac:dyDescent="0.25">
      <c r="B50" s="2" t="s">
        <v>2857</v>
      </c>
      <c r="C50" s="4" t="s">
        <v>142</v>
      </c>
      <c r="D50" s="2" t="s">
        <v>352</v>
      </c>
      <c r="E50" s="2" t="s">
        <v>535</v>
      </c>
      <c r="F50" s="24">
        <v>40069</v>
      </c>
      <c r="G50" s="24">
        <v>506.27</v>
      </c>
      <c r="H50" s="24">
        <v>0.8</v>
      </c>
    </row>
    <row r="51" spans="2:8" x14ac:dyDescent="0.25">
      <c r="B51" s="2" t="s">
        <v>2778</v>
      </c>
      <c r="C51" s="4" t="s">
        <v>142</v>
      </c>
      <c r="D51" s="2" t="s">
        <v>372</v>
      </c>
      <c r="E51" s="2" t="s">
        <v>373</v>
      </c>
      <c r="F51" s="24">
        <v>7715</v>
      </c>
      <c r="G51" s="24">
        <v>478.66</v>
      </c>
      <c r="H51" s="24">
        <v>0.76</v>
      </c>
    </row>
    <row r="52" spans="2:8" x14ac:dyDescent="0.25">
      <c r="B52" s="2" t="s">
        <v>2895</v>
      </c>
      <c r="C52" s="4" t="s">
        <v>142</v>
      </c>
      <c r="D52" s="2" t="s">
        <v>372</v>
      </c>
      <c r="E52" s="2" t="s">
        <v>677</v>
      </c>
      <c r="F52" s="24">
        <v>33229</v>
      </c>
      <c r="G52" s="24">
        <v>465.21</v>
      </c>
      <c r="H52" s="24">
        <v>0.74</v>
      </c>
    </row>
    <row r="53" spans="2:8" x14ac:dyDescent="0.25">
      <c r="B53" s="2" t="s">
        <v>3030</v>
      </c>
      <c r="C53" s="4" t="s">
        <v>142</v>
      </c>
      <c r="D53" s="2" t="s">
        <v>384</v>
      </c>
      <c r="E53" s="2" t="s">
        <v>899</v>
      </c>
      <c r="F53" s="24">
        <v>17502</v>
      </c>
      <c r="G53" s="24">
        <v>446.6</v>
      </c>
      <c r="H53" s="24">
        <v>0.71</v>
      </c>
    </row>
    <row r="54" spans="2:8" x14ac:dyDescent="0.25">
      <c r="B54" s="2" t="s">
        <v>2063</v>
      </c>
      <c r="C54" s="4" t="s">
        <v>142</v>
      </c>
      <c r="D54" s="2" t="s">
        <v>379</v>
      </c>
      <c r="E54" s="2" t="s">
        <v>380</v>
      </c>
      <c r="F54" s="24">
        <v>39819</v>
      </c>
      <c r="G54" s="24">
        <v>441.33</v>
      </c>
      <c r="H54" s="24">
        <v>0.7</v>
      </c>
    </row>
    <row r="55" spans="2:8" x14ac:dyDescent="0.25">
      <c r="B55" s="2" t="s">
        <v>2798</v>
      </c>
      <c r="C55" s="4" t="s">
        <v>142</v>
      </c>
      <c r="D55" s="2" t="s">
        <v>352</v>
      </c>
      <c r="E55" s="2" t="s">
        <v>411</v>
      </c>
      <c r="F55" s="24">
        <v>89314</v>
      </c>
      <c r="G55" s="24">
        <v>412.99</v>
      </c>
      <c r="H55" s="24">
        <v>0.65</v>
      </c>
    </row>
    <row r="56" spans="2:8" x14ac:dyDescent="0.25">
      <c r="B56" s="2" t="s">
        <v>2894</v>
      </c>
      <c r="C56" s="4" t="s">
        <v>142</v>
      </c>
      <c r="D56" s="2" t="s">
        <v>394</v>
      </c>
      <c r="E56" s="2" t="s">
        <v>676</v>
      </c>
      <c r="F56" s="24">
        <v>28529</v>
      </c>
      <c r="G56" s="24">
        <v>409.83</v>
      </c>
      <c r="H56" s="24">
        <v>0.65</v>
      </c>
    </row>
    <row r="57" spans="2:8" x14ac:dyDescent="0.25">
      <c r="B57" s="2" t="s">
        <v>2953</v>
      </c>
      <c r="C57" s="4" t="s">
        <v>142</v>
      </c>
      <c r="D57" s="2" t="s">
        <v>519</v>
      </c>
      <c r="E57" s="2" t="s">
        <v>757</v>
      </c>
      <c r="F57" s="24">
        <v>8661</v>
      </c>
      <c r="G57" s="24">
        <v>398.18</v>
      </c>
      <c r="H57" s="24">
        <v>0.63</v>
      </c>
    </row>
    <row r="58" spans="2:8" x14ac:dyDescent="0.25">
      <c r="B58" s="2" t="s">
        <v>2793</v>
      </c>
      <c r="C58" s="4" t="s">
        <v>142</v>
      </c>
      <c r="D58" s="2" t="s">
        <v>394</v>
      </c>
      <c r="E58" s="2" t="s">
        <v>404</v>
      </c>
      <c r="F58" s="24">
        <v>66734</v>
      </c>
      <c r="G58" s="24">
        <v>389.49</v>
      </c>
      <c r="H58" s="24">
        <v>0.62</v>
      </c>
    </row>
    <row r="59" spans="2:8" x14ac:dyDescent="0.25">
      <c r="B59" s="2" t="s">
        <v>2916</v>
      </c>
      <c r="C59" s="4" t="s">
        <v>142</v>
      </c>
      <c r="D59" s="2" t="s">
        <v>387</v>
      </c>
      <c r="E59" s="2" t="s">
        <v>712</v>
      </c>
      <c r="F59" s="24">
        <v>6372</v>
      </c>
      <c r="G59" s="24">
        <v>378.95</v>
      </c>
      <c r="H59" s="24">
        <v>0.6</v>
      </c>
    </row>
    <row r="60" spans="2:8" x14ac:dyDescent="0.25">
      <c r="B60" s="2" t="s">
        <v>2859</v>
      </c>
      <c r="C60" s="4" t="s">
        <v>142</v>
      </c>
      <c r="D60" s="2" t="s">
        <v>519</v>
      </c>
      <c r="E60" s="2" t="s">
        <v>559</v>
      </c>
      <c r="F60" s="24">
        <v>8230</v>
      </c>
      <c r="G60" s="24">
        <v>373.89</v>
      </c>
      <c r="H60" s="24">
        <v>0.59</v>
      </c>
    </row>
    <row r="61" spans="2:8" x14ac:dyDescent="0.25">
      <c r="B61" s="2" t="s">
        <v>2872</v>
      </c>
      <c r="C61" s="4" t="s">
        <v>142</v>
      </c>
      <c r="D61" s="2" t="s">
        <v>350</v>
      </c>
      <c r="E61" s="2" t="s">
        <v>639</v>
      </c>
      <c r="F61" s="24">
        <v>60431</v>
      </c>
      <c r="G61" s="24">
        <v>367.03</v>
      </c>
      <c r="H61" s="24">
        <v>0.57999999999999996</v>
      </c>
    </row>
    <row r="62" spans="2:8" x14ac:dyDescent="0.25">
      <c r="B62" s="2" t="s">
        <v>3036</v>
      </c>
      <c r="C62" s="4" t="s">
        <v>142</v>
      </c>
      <c r="D62" s="2" t="s">
        <v>531</v>
      </c>
      <c r="E62" s="2" t="s">
        <v>920</v>
      </c>
      <c r="F62" s="24">
        <v>7470</v>
      </c>
      <c r="G62" s="24">
        <v>356.76</v>
      </c>
      <c r="H62" s="24">
        <v>0.56999999999999995</v>
      </c>
    </row>
    <row r="63" spans="2:8" x14ac:dyDescent="0.25">
      <c r="B63" s="2" t="s">
        <v>2795</v>
      </c>
      <c r="C63" s="4" t="s">
        <v>142</v>
      </c>
      <c r="D63" s="2" t="s">
        <v>372</v>
      </c>
      <c r="E63" s="2" t="s">
        <v>408</v>
      </c>
      <c r="F63" s="24">
        <v>8063</v>
      </c>
      <c r="G63" s="24">
        <v>322.70999999999998</v>
      </c>
      <c r="H63" s="24">
        <v>0.51</v>
      </c>
    </row>
    <row r="64" spans="2:8" x14ac:dyDescent="0.25">
      <c r="B64" s="2" t="s">
        <v>3018</v>
      </c>
      <c r="C64" s="4" t="s">
        <v>142</v>
      </c>
      <c r="D64" s="2" t="s">
        <v>352</v>
      </c>
      <c r="E64" s="2" t="s">
        <v>872</v>
      </c>
      <c r="F64" s="24">
        <v>5810</v>
      </c>
      <c r="G64" s="24">
        <v>273.44</v>
      </c>
      <c r="H64" s="24">
        <v>0.43</v>
      </c>
    </row>
    <row r="65" spans="2:8" x14ac:dyDescent="0.25">
      <c r="B65" s="2" t="s">
        <v>2890</v>
      </c>
      <c r="C65" s="4" t="s">
        <v>142</v>
      </c>
      <c r="D65" s="2" t="s">
        <v>374</v>
      </c>
      <c r="E65" s="2" t="s">
        <v>660</v>
      </c>
      <c r="F65" s="24">
        <v>771</v>
      </c>
      <c r="G65" s="24">
        <v>8.93</v>
      </c>
      <c r="H65" s="24">
        <v>0.01</v>
      </c>
    </row>
    <row r="66" spans="2:8" x14ac:dyDescent="0.25">
      <c r="B66" s="7" t="s">
        <v>145</v>
      </c>
      <c r="C66" s="8"/>
      <c r="D66" s="7"/>
      <c r="E66" s="7"/>
      <c r="F66" s="31"/>
      <c r="G66" s="31">
        <f>SUM(G12:G65)</f>
        <v>63078.74</v>
      </c>
      <c r="H66" s="31">
        <f>SUM(H12:H65)</f>
        <v>99.980000000000032</v>
      </c>
    </row>
    <row r="67" spans="2:8" x14ac:dyDescent="0.25">
      <c r="B67" s="5" t="s">
        <v>136</v>
      </c>
      <c r="C67" s="6" t="s">
        <v>137</v>
      </c>
      <c r="D67" s="5" t="s">
        <v>238</v>
      </c>
      <c r="E67" s="5" t="s">
        <v>139</v>
      </c>
      <c r="F67" s="46" t="s">
        <v>149</v>
      </c>
      <c r="G67" s="46" t="s">
        <v>150</v>
      </c>
      <c r="H67" s="46" t="s">
        <v>151</v>
      </c>
    </row>
    <row r="68" spans="2:8" x14ac:dyDescent="0.25">
      <c r="B68" s="7" t="s">
        <v>239</v>
      </c>
    </row>
    <row r="69" spans="2:8" x14ac:dyDescent="0.25">
      <c r="B69" s="7" t="s">
        <v>141</v>
      </c>
    </row>
    <row r="70" spans="2:8" x14ac:dyDescent="0.25">
      <c r="B70" s="7" t="s">
        <v>695</v>
      </c>
    </row>
    <row r="71" spans="2:8" x14ac:dyDescent="0.25">
      <c r="B71" s="2" t="s">
        <v>2909</v>
      </c>
      <c r="C71" s="4">
        <v>7.59</v>
      </c>
      <c r="D71" s="2" t="s">
        <v>603</v>
      </c>
      <c r="E71" s="2" t="s">
        <v>696</v>
      </c>
      <c r="F71" s="24">
        <v>5753</v>
      </c>
      <c r="G71" s="24">
        <v>1.66</v>
      </c>
      <c r="H71" s="24">
        <v>0</v>
      </c>
    </row>
    <row r="72" spans="2:8" x14ac:dyDescent="0.25">
      <c r="B72" s="7" t="s">
        <v>620</v>
      </c>
      <c r="C72" s="8"/>
      <c r="D72" s="7"/>
      <c r="E72" s="7"/>
      <c r="F72" s="31"/>
      <c r="G72" s="31">
        <f>SUM(G67:G71)</f>
        <v>1.66</v>
      </c>
      <c r="H72" s="31">
        <f>SUM(H67:H71)</f>
        <v>0</v>
      </c>
    </row>
    <row r="73" spans="2:8" x14ac:dyDescent="0.25">
      <c r="B73" s="7" t="s">
        <v>621</v>
      </c>
      <c r="C73" s="8"/>
      <c r="D73" s="7"/>
      <c r="E73" s="7"/>
      <c r="F73" s="31"/>
      <c r="G73" s="31">
        <v>2.11</v>
      </c>
      <c r="H73" s="31">
        <v>0</v>
      </c>
    </row>
    <row r="74" spans="2:8" x14ac:dyDescent="0.25">
      <c r="B74" s="7" t="s">
        <v>147</v>
      </c>
      <c r="C74" s="8"/>
      <c r="D74" s="7"/>
      <c r="E74" s="7"/>
      <c r="F74" s="31"/>
      <c r="G74" s="31">
        <v>63082.51</v>
      </c>
      <c r="H74" s="31">
        <v>99.98</v>
      </c>
    </row>
    <row r="75" spans="2:8" x14ac:dyDescent="0.25">
      <c r="B75" s="7" t="s">
        <v>154</v>
      </c>
      <c r="C75" s="8"/>
      <c r="D75" s="7"/>
      <c r="E75" s="7"/>
      <c r="F75" s="31"/>
      <c r="G75" s="31">
        <v>-0.40301290000148526</v>
      </c>
      <c r="H75" s="31">
        <v>1.9999999999996021E-2</v>
      </c>
    </row>
    <row r="76" spans="2:8" x14ac:dyDescent="0.25">
      <c r="B76" s="7" t="s">
        <v>155</v>
      </c>
      <c r="C76" s="8"/>
      <c r="D76" s="7"/>
      <c r="E76" s="7"/>
      <c r="F76" s="31"/>
      <c r="G76" s="31">
        <v>63082.1069871</v>
      </c>
      <c r="H76" s="31">
        <v>100</v>
      </c>
    </row>
    <row r="77" spans="2:8" x14ac:dyDescent="0.25">
      <c r="B77" s="2" t="s">
        <v>156</v>
      </c>
    </row>
    <row r="78" spans="2:8" x14ac:dyDescent="0.25">
      <c r="B78" s="7" t="s">
        <v>157</v>
      </c>
    </row>
    <row r="79" spans="2:8" x14ac:dyDescent="0.25">
      <c r="B79" s="7" t="s">
        <v>158</v>
      </c>
      <c r="C79" s="4" t="s">
        <v>159</v>
      </c>
    </row>
    <row r="80" spans="2:8" x14ac:dyDescent="0.25">
      <c r="B80" s="7" t="s">
        <v>162</v>
      </c>
      <c r="C80" s="4" t="s">
        <v>161</v>
      </c>
    </row>
    <row r="81" spans="2:3" x14ac:dyDescent="0.25">
      <c r="B81" s="7" t="s">
        <v>163</v>
      </c>
      <c r="C81" s="4" t="s">
        <v>161</v>
      </c>
    </row>
    <row r="82" spans="2:3" x14ac:dyDescent="0.25">
      <c r="B82" s="7" t="s">
        <v>164</v>
      </c>
      <c r="C82" s="4" t="s">
        <v>165</v>
      </c>
    </row>
    <row r="83" spans="2:3" x14ac:dyDescent="0.25">
      <c r="B83" s="7" t="s">
        <v>929</v>
      </c>
      <c r="C83" s="8"/>
    </row>
    <row r="84" spans="2:3" x14ac:dyDescent="0.25">
      <c r="B84" s="7" t="s">
        <v>930</v>
      </c>
      <c r="C84" s="8"/>
    </row>
    <row r="85" spans="2:3" x14ac:dyDescent="0.25">
      <c r="B85" s="7" t="s">
        <v>925</v>
      </c>
      <c r="C85" s="8"/>
    </row>
    <row r="86" spans="2:3" x14ac:dyDescent="0.25">
      <c r="B86" s="2" t="s">
        <v>170</v>
      </c>
    </row>
    <row r="87" spans="2:3" x14ac:dyDescent="0.25">
      <c r="B87" s="2" t="s">
        <v>328</v>
      </c>
    </row>
    <row r="90" spans="2:3" x14ac:dyDescent="0.25">
      <c r="B90" s="17" t="s">
        <v>3741</v>
      </c>
      <c r="C90" s="18"/>
    </row>
    <row r="91" spans="2:3" ht="30" x14ac:dyDescent="0.25">
      <c r="B91" s="17" t="s">
        <v>329</v>
      </c>
      <c r="C91" s="19" t="s">
        <v>330</v>
      </c>
    </row>
    <row r="92" spans="2:3" x14ac:dyDescent="0.25">
      <c r="B92" s="139" t="s">
        <v>331</v>
      </c>
      <c r="C92" s="149" t="s">
        <v>2621</v>
      </c>
    </row>
    <row r="93" spans="2:3" x14ac:dyDescent="0.25">
      <c r="B93" s="139" t="s">
        <v>332</v>
      </c>
      <c r="C93" s="149" t="s">
        <v>2621</v>
      </c>
    </row>
    <row r="94" spans="2:3" x14ac:dyDescent="0.25">
      <c r="B94" s="139" t="s">
        <v>333</v>
      </c>
      <c r="C94" s="149" t="s">
        <v>2621</v>
      </c>
    </row>
    <row r="95" spans="2:3" x14ac:dyDescent="0.25">
      <c r="B95" s="139" t="s">
        <v>334</v>
      </c>
      <c r="C95" s="149" t="s">
        <v>2621</v>
      </c>
    </row>
    <row r="96" spans="2:3" x14ac:dyDescent="0.25">
      <c r="B96" s="139" t="s">
        <v>335</v>
      </c>
      <c r="C96" s="149" t="s">
        <v>2621</v>
      </c>
    </row>
    <row r="97" spans="2:7" x14ac:dyDescent="0.25">
      <c r="B97" s="139" t="s">
        <v>336</v>
      </c>
      <c r="C97" s="149" t="s">
        <v>2621</v>
      </c>
    </row>
    <row r="98" spans="2:7" x14ac:dyDescent="0.25">
      <c r="B98" s="17" t="s">
        <v>337</v>
      </c>
      <c r="C98" s="149" t="s">
        <v>2621</v>
      </c>
    </row>
    <row r="100" spans="2:7" x14ac:dyDescent="0.25">
      <c r="B100" s="139" t="s">
        <v>179</v>
      </c>
      <c r="C100" s="9"/>
      <c r="D100" s="139"/>
    </row>
    <row r="101" spans="2:7" ht="30" x14ac:dyDescent="0.25">
      <c r="B101" s="11" t="s">
        <v>180</v>
      </c>
      <c r="C101" s="10" t="s">
        <v>181</v>
      </c>
      <c r="D101" s="11" t="s">
        <v>182</v>
      </c>
    </row>
    <row r="102" spans="2:7" x14ac:dyDescent="0.25">
      <c r="B102" s="139" t="s">
        <v>161</v>
      </c>
      <c r="C102" s="9" t="s">
        <v>161</v>
      </c>
      <c r="D102" s="139" t="s">
        <v>161</v>
      </c>
    </row>
    <row r="104" spans="2:7" x14ac:dyDescent="0.25">
      <c r="B104" s="17" t="s">
        <v>183</v>
      </c>
      <c r="C104" s="40">
        <v>45412</v>
      </c>
      <c r="D104" s="139"/>
      <c r="E104" s="33"/>
      <c r="F104" s="39"/>
    </row>
    <row r="105" spans="2:7" x14ac:dyDescent="0.25">
      <c r="B105" s="17" t="s">
        <v>184</v>
      </c>
      <c r="C105" s="18" t="s">
        <v>185</v>
      </c>
      <c r="D105" s="17" t="s">
        <v>186</v>
      </c>
      <c r="E105" s="34" t="s">
        <v>187</v>
      </c>
      <c r="F105" s="32" t="s">
        <v>188</v>
      </c>
      <c r="G105" s="31"/>
    </row>
    <row r="106" spans="2:7" x14ac:dyDescent="0.25">
      <c r="B106" s="37" t="s">
        <v>161</v>
      </c>
      <c r="C106" s="38" t="s">
        <v>161</v>
      </c>
      <c r="D106" s="37" t="s">
        <v>161</v>
      </c>
      <c r="E106" s="36" t="s">
        <v>161</v>
      </c>
      <c r="F106" s="35" t="s">
        <v>161</v>
      </c>
    </row>
    <row r="109" spans="2:7" x14ac:dyDescent="0.25">
      <c r="B109" s="7" t="s">
        <v>189</v>
      </c>
    </row>
    <row r="110" spans="2:7" x14ac:dyDescent="0.25">
      <c r="B110" s="7"/>
    </row>
    <row r="111" spans="2:7" x14ac:dyDescent="0.25">
      <c r="B111" s="7" t="s">
        <v>190</v>
      </c>
    </row>
    <row r="112" spans="2:7" x14ac:dyDescent="0.25">
      <c r="B112" s="17" t="s">
        <v>191</v>
      </c>
      <c r="C112" s="18" t="s">
        <v>192</v>
      </c>
      <c r="D112" s="7"/>
    </row>
    <row r="113" spans="2:7" x14ac:dyDescent="0.25">
      <c r="B113" s="139" t="s">
        <v>161</v>
      </c>
      <c r="C113" s="9" t="s">
        <v>161</v>
      </c>
    </row>
    <row r="115" spans="2:7" x14ac:dyDescent="0.25">
      <c r="B115" s="17" t="s">
        <v>193</v>
      </c>
      <c r="C115" s="18" t="s">
        <v>192</v>
      </c>
    </row>
    <row r="116" spans="2:7" x14ac:dyDescent="0.25">
      <c r="B116" s="139" t="s">
        <v>161</v>
      </c>
      <c r="C116" s="9" t="s">
        <v>161</v>
      </c>
    </row>
    <row r="118" spans="2:7" x14ac:dyDescent="0.25">
      <c r="B118" s="17" t="s">
        <v>161</v>
      </c>
      <c r="C118" s="18" t="s">
        <v>161</v>
      </c>
    </row>
    <row r="119" spans="2:7" x14ac:dyDescent="0.25">
      <c r="B119" s="139" t="s">
        <v>161</v>
      </c>
      <c r="C119" s="9" t="s">
        <v>161</v>
      </c>
    </row>
    <row r="121" spans="2:7" x14ac:dyDescent="0.25">
      <c r="B121" s="34" t="s">
        <v>194</v>
      </c>
      <c r="C121" s="18" t="s">
        <v>195</v>
      </c>
    </row>
    <row r="122" spans="2:7" x14ac:dyDescent="0.25">
      <c r="B122" s="33" t="s">
        <v>161</v>
      </c>
      <c r="C122" s="9" t="s">
        <v>161</v>
      </c>
    </row>
    <row r="124" spans="2:7" x14ac:dyDescent="0.25">
      <c r="B124" s="17" t="s">
        <v>196</v>
      </c>
      <c r="C124" s="18" t="s">
        <v>161</v>
      </c>
    </row>
    <row r="126" spans="2:7" x14ac:dyDescent="0.25">
      <c r="B126" s="17" t="s">
        <v>197</v>
      </c>
      <c r="C126" s="40">
        <v>45412</v>
      </c>
      <c r="D126" s="139"/>
      <c r="E126" s="33"/>
      <c r="F126" s="39"/>
    </row>
    <row r="127" spans="2:7" x14ac:dyDescent="0.25">
      <c r="B127" s="17" t="s">
        <v>184</v>
      </c>
      <c r="C127" s="18" t="s">
        <v>185</v>
      </c>
      <c r="D127" s="17" t="s">
        <v>186</v>
      </c>
      <c r="E127" s="34" t="s">
        <v>187</v>
      </c>
      <c r="F127" s="32" t="s">
        <v>188</v>
      </c>
      <c r="G127" s="31"/>
    </row>
    <row r="128" spans="2:7" x14ac:dyDescent="0.25">
      <c r="B128" s="37" t="s">
        <v>161</v>
      </c>
      <c r="C128" s="38" t="s">
        <v>161</v>
      </c>
      <c r="D128" s="37" t="s">
        <v>161</v>
      </c>
      <c r="E128" s="36" t="s">
        <v>161</v>
      </c>
      <c r="F128" s="35" t="s">
        <v>161</v>
      </c>
    </row>
    <row r="129" spans="2:4" x14ac:dyDescent="0.25">
      <c r="B129" s="7" t="s">
        <v>189</v>
      </c>
    </row>
    <row r="130" spans="2:4" x14ac:dyDescent="0.25">
      <c r="B130" s="7"/>
    </row>
    <row r="131" spans="2:4" x14ac:dyDescent="0.25">
      <c r="B131" s="7" t="s">
        <v>190</v>
      </c>
    </row>
    <row r="132" spans="2:4" x14ac:dyDescent="0.25">
      <c r="B132" s="17" t="s">
        <v>191</v>
      </c>
      <c r="C132" s="18" t="s">
        <v>192</v>
      </c>
      <c r="D132" s="7"/>
    </row>
    <row r="133" spans="2:4" x14ac:dyDescent="0.25">
      <c r="B133" s="139" t="s">
        <v>161</v>
      </c>
      <c r="C133" s="9" t="s">
        <v>161</v>
      </c>
    </row>
    <row r="135" spans="2:4" x14ac:dyDescent="0.25">
      <c r="B135" s="17" t="s">
        <v>193</v>
      </c>
      <c r="C135" s="18" t="s">
        <v>192</v>
      </c>
    </row>
    <row r="136" spans="2:4" x14ac:dyDescent="0.25">
      <c r="B136" s="139" t="s">
        <v>161</v>
      </c>
      <c r="C136" s="9" t="s">
        <v>161</v>
      </c>
    </row>
    <row r="138" spans="2:4" x14ac:dyDescent="0.25">
      <c r="B138" s="17" t="s">
        <v>161</v>
      </c>
      <c r="C138" s="18" t="s">
        <v>161</v>
      </c>
    </row>
    <row r="139" spans="2:4" x14ac:dyDescent="0.25">
      <c r="B139" s="139" t="s">
        <v>161</v>
      </c>
      <c r="C139" s="9" t="s">
        <v>161</v>
      </c>
    </row>
    <row r="141" spans="2:4" x14ac:dyDescent="0.25">
      <c r="B141" s="34" t="s">
        <v>194</v>
      </c>
      <c r="C141" s="18" t="s">
        <v>195</v>
      </c>
    </row>
    <row r="142" spans="2:4" x14ac:dyDescent="0.25">
      <c r="B142" s="33" t="s">
        <v>161</v>
      </c>
      <c r="C142" s="9" t="s">
        <v>161</v>
      </c>
    </row>
    <row r="144" spans="2:4" x14ac:dyDescent="0.25">
      <c r="B144" s="17" t="s">
        <v>196</v>
      </c>
      <c r="C144" s="18" t="s">
        <v>161</v>
      </c>
    </row>
    <row r="147" spans="2:80" x14ac:dyDescent="0.25">
      <c r="B147" s="7" t="s">
        <v>198</v>
      </c>
    </row>
    <row r="149" spans="2:80" x14ac:dyDescent="0.25">
      <c r="B149" s="17" t="s">
        <v>184</v>
      </c>
      <c r="C149" s="18" t="s">
        <v>199</v>
      </c>
      <c r="D149" s="17" t="s">
        <v>200</v>
      </c>
      <c r="E149" s="17" t="s">
        <v>201</v>
      </c>
      <c r="F149" s="31"/>
    </row>
    <row r="150" spans="2:80" x14ac:dyDescent="0.25">
      <c r="B150" s="139" t="s">
        <v>161</v>
      </c>
      <c r="C150" s="9" t="s">
        <v>161</v>
      </c>
      <c r="D150" s="139" t="s">
        <v>161</v>
      </c>
      <c r="E150" s="139" t="s">
        <v>161</v>
      </c>
    </row>
    <row r="153" spans="2:80" x14ac:dyDescent="0.25">
      <c r="B153" s="7" t="s">
        <v>202</v>
      </c>
      <c r="C153" s="8" t="s">
        <v>161</v>
      </c>
      <c r="D153" s="7"/>
      <c r="E153" s="7"/>
      <c r="F153" s="31"/>
      <c r="G153" s="31"/>
      <c r="H153" s="31"/>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5" spans="2:80" x14ac:dyDescent="0.25">
      <c r="B155" s="7" t="s">
        <v>203</v>
      </c>
    </row>
    <row r="157" spans="2:80" x14ac:dyDescent="0.25">
      <c r="B157" s="17" t="s">
        <v>204</v>
      </c>
      <c r="C157" s="18" t="s">
        <v>192</v>
      </c>
      <c r="D157" s="7"/>
    </row>
    <row r="158" spans="2:80" x14ac:dyDescent="0.25">
      <c r="B158" s="139" t="s">
        <v>161</v>
      </c>
      <c r="C158" s="9" t="s">
        <v>161</v>
      </c>
    </row>
    <row r="161" spans="2:80" x14ac:dyDescent="0.25">
      <c r="B161" s="17" t="s">
        <v>205</v>
      </c>
      <c r="C161" s="18" t="s">
        <v>206</v>
      </c>
      <c r="D161" s="7"/>
    </row>
    <row r="162" spans="2:80" x14ac:dyDescent="0.25">
      <c r="B162" s="139" t="s">
        <v>161</v>
      </c>
      <c r="C162" s="9" t="s">
        <v>161</v>
      </c>
    </row>
    <row r="165" spans="2:80" x14ac:dyDescent="0.25">
      <c r="B165" s="7" t="s">
        <v>207</v>
      </c>
    </row>
    <row r="168" spans="2:80" x14ac:dyDescent="0.25">
      <c r="B168" s="7" t="s">
        <v>208</v>
      </c>
    </row>
    <row r="170" spans="2:80" x14ac:dyDescent="0.25">
      <c r="B170" s="17" t="s">
        <v>184</v>
      </c>
      <c r="C170" s="18" t="s">
        <v>209</v>
      </c>
      <c r="D170" s="17" t="s">
        <v>199</v>
      </c>
      <c r="E170" s="17" t="s">
        <v>200</v>
      </c>
      <c r="F170" s="32" t="s">
        <v>201</v>
      </c>
      <c r="G170" s="31"/>
    </row>
    <row r="171" spans="2:80" x14ac:dyDescent="0.25">
      <c r="B171" s="139" t="s">
        <v>161</v>
      </c>
      <c r="C171" s="9" t="s">
        <v>161</v>
      </c>
      <c r="D171" s="139" t="s">
        <v>161</v>
      </c>
      <c r="E171" s="139" t="s">
        <v>161</v>
      </c>
      <c r="F171" s="30" t="s">
        <v>161</v>
      </c>
    </row>
    <row r="174" spans="2:80" x14ac:dyDescent="0.25">
      <c r="B174" s="7" t="s">
        <v>202</v>
      </c>
      <c r="C174" s="8" t="s">
        <v>161</v>
      </c>
      <c r="D174" s="7"/>
      <c r="E174" s="7"/>
      <c r="F174" s="31"/>
      <c r="G174" s="31"/>
      <c r="H174" s="31"/>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6" spans="2:80" x14ac:dyDescent="0.25">
      <c r="B176" s="7" t="s">
        <v>203</v>
      </c>
    </row>
    <row r="178" spans="2:7" x14ac:dyDescent="0.25">
      <c r="B178" s="17" t="s">
        <v>204</v>
      </c>
      <c r="C178" s="18" t="s">
        <v>192</v>
      </c>
      <c r="D178" s="7"/>
    </row>
    <row r="179" spans="2:7" x14ac:dyDescent="0.25">
      <c r="B179" s="139" t="s">
        <v>161</v>
      </c>
      <c r="C179" s="9" t="s">
        <v>161</v>
      </c>
    </row>
    <row r="182" spans="2:7" x14ac:dyDescent="0.25">
      <c r="B182" s="17" t="s">
        <v>205</v>
      </c>
      <c r="C182" s="18" t="s">
        <v>206</v>
      </c>
      <c r="D182" s="7"/>
    </row>
    <row r="183" spans="2:7" x14ac:dyDescent="0.25">
      <c r="B183" s="139" t="s">
        <v>161</v>
      </c>
      <c r="C183" s="9" t="s">
        <v>161</v>
      </c>
    </row>
    <row r="186" spans="2:7" x14ac:dyDescent="0.25">
      <c r="B186" s="7" t="s">
        <v>207</v>
      </c>
    </row>
    <row r="189" spans="2:7" x14ac:dyDescent="0.25">
      <c r="B189" s="7" t="s">
        <v>210</v>
      </c>
    </row>
    <row r="190" spans="2:7" x14ac:dyDescent="0.25">
      <c r="B190" s="17" t="s">
        <v>184</v>
      </c>
      <c r="C190" s="18" t="s">
        <v>211</v>
      </c>
      <c r="D190" s="17" t="s">
        <v>212</v>
      </c>
      <c r="E190" s="17" t="s">
        <v>213</v>
      </c>
      <c r="F190" s="32" t="s">
        <v>214</v>
      </c>
      <c r="G190" s="31"/>
    </row>
    <row r="191" spans="2:7" x14ac:dyDescent="0.25">
      <c r="B191" s="139" t="s">
        <v>161</v>
      </c>
      <c r="C191" s="9" t="s">
        <v>161</v>
      </c>
      <c r="D191" s="139" t="s">
        <v>161</v>
      </c>
      <c r="E191" s="139" t="s">
        <v>161</v>
      </c>
      <c r="F191" s="30" t="s">
        <v>161</v>
      </c>
    </row>
    <row r="192" spans="2:7" x14ac:dyDescent="0.25">
      <c r="B192" s="2" t="s">
        <v>215</v>
      </c>
    </row>
  </sheetData>
  <mergeCells count="3">
    <mergeCell ref="B1:E1"/>
    <mergeCell ref="C3:C7"/>
    <mergeCell ref="D3:D7"/>
  </mergeCells>
  <hyperlinks>
    <hyperlink ref="A1" location="Index!A1" display="Index" xr:uid="{3C4E9896-D85F-49BA-BE3C-D2FCF2280EAE}"/>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0C6D-CFB9-4EB4-AC2C-43C7D0989714}">
  <sheetPr codeName="Sheet40"/>
  <dimension ref="A1:CB221"/>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81</v>
      </c>
      <c r="C1" s="212"/>
      <c r="D1" s="212"/>
      <c r="E1" s="212"/>
    </row>
    <row r="3" spans="1:9" ht="15" customHeight="1" x14ac:dyDescent="0.25">
      <c r="B3" s="1" t="s">
        <v>81</v>
      </c>
      <c r="C3" s="213"/>
      <c r="D3" s="214"/>
    </row>
    <row r="4" spans="1:9" ht="15" customHeight="1" x14ac:dyDescent="0.25">
      <c r="B4" s="12" t="s">
        <v>931</v>
      </c>
      <c r="C4" s="213"/>
      <c r="D4" s="214"/>
    </row>
    <row r="5" spans="1:9" ht="15" customHeight="1" x14ac:dyDescent="0.25">
      <c r="B5" s="12" t="s">
        <v>130</v>
      </c>
      <c r="C5" s="213"/>
      <c r="D5" s="214"/>
    </row>
    <row r="6" spans="1:9" ht="15" customHeight="1" x14ac:dyDescent="0.25">
      <c r="B6" s="12" t="s">
        <v>932</v>
      </c>
      <c r="C6" s="213"/>
      <c r="D6" s="214"/>
    </row>
    <row r="7" spans="1:9" ht="15" customHeight="1" x14ac:dyDescent="0.25">
      <c r="B7" s="142" t="s">
        <v>933</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2084</v>
      </c>
      <c r="C15" s="4" t="s">
        <v>142</v>
      </c>
      <c r="D15" s="2" t="s">
        <v>350</v>
      </c>
      <c r="E15" s="2" t="s">
        <v>351</v>
      </c>
      <c r="F15" s="24">
        <v>420000</v>
      </c>
      <c r="G15" s="24">
        <v>12322.8</v>
      </c>
      <c r="H15" s="24">
        <v>4.2</v>
      </c>
    </row>
    <row r="16" spans="1:9" x14ac:dyDescent="0.25">
      <c r="B16" s="2" t="s">
        <v>2085</v>
      </c>
      <c r="C16" s="4" t="s">
        <v>142</v>
      </c>
      <c r="D16" s="2" t="s">
        <v>347</v>
      </c>
      <c r="E16" s="2" t="s">
        <v>348</v>
      </c>
      <c r="F16" s="24">
        <v>766000</v>
      </c>
      <c r="G16" s="24">
        <v>11643.97</v>
      </c>
      <c r="H16" s="24">
        <v>3.97</v>
      </c>
    </row>
    <row r="17" spans="2:8" x14ac:dyDescent="0.25">
      <c r="B17" s="2" t="s">
        <v>517</v>
      </c>
      <c r="C17" s="4" t="s">
        <v>142</v>
      </c>
      <c r="D17" s="2" t="s">
        <v>347</v>
      </c>
      <c r="E17" s="2" t="s">
        <v>518</v>
      </c>
      <c r="F17" s="24">
        <v>1400000</v>
      </c>
      <c r="G17" s="24">
        <v>11567.5</v>
      </c>
      <c r="H17" s="24">
        <v>3.94</v>
      </c>
    </row>
    <row r="18" spans="2:8" x14ac:dyDescent="0.25">
      <c r="B18" s="2" t="s">
        <v>2050</v>
      </c>
      <c r="C18" s="4" t="s">
        <v>142</v>
      </c>
      <c r="D18" s="2" t="s">
        <v>423</v>
      </c>
      <c r="E18" s="2" t="s">
        <v>524</v>
      </c>
      <c r="F18" s="24">
        <v>2600000</v>
      </c>
      <c r="G18" s="24">
        <v>9443.2000000000007</v>
      </c>
      <c r="H18" s="24">
        <v>3.22</v>
      </c>
    </row>
    <row r="19" spans="2:8" x14ac:dyDescent="0.25">
      <c r="B19" s="2" t="s">
        <v>2772</v>
      </c>
      <c r="C19" s="4" t="s">
        <v>142</v>
      </c>
      <c r="D19" s="2" t="s">
        <v>347</v>
      </c>
      <c r="E19" s="2" t="s">
        <v>358</v>
      </c>
      <c r="F19" s="24">
        <v>750000</v>
      </c>
      <c r="G19" s="24">
        <v>8744.25</v>
      </c>
      <c r="H19" s="24">
        <v>2.98</v>
      </c>
    </row>
    <row r="20" spans="2:8" x14ac:dyDescent="0.25">
      <c r="B20" s="2" t="s">
        <v>2845</v>
      </c>
      <c r="C20" s="4" t="s">
        <v>142</v>
      </c>
      <c r="D20" s="2" t="s">
        <v>412</v>
      </c>
      <c r="E20" s="2" t="s">
        <v>516</v>
      </c>
      <c r="F20" s="24">
        <v>625000</v>
      </c>
      <c r="G20" s="24">
        <v>8264.3799999999992</v>
      </c>
      <c r="H20" s="24">
        <v>2.82</v>
      </c>
    </row>
    <row r="21" spans="2:8" x14ac:dyDescent="0.25">
      <c r="B21" s="2" t="s">
        <v>2986</v>
      </c>
      <c r="C21" s="4" t="s">
        <v>142</v>
      </c>
      <c r="D21" s="2" t="s">
        <v>347</v>
      </c>
      <c r="E21" s="2" t="s">
        <v>806</v>
      </c>
      <c r="F21" s="24">
        <v>4000000</v>
      </c>
      <c r="G21" s="24">
        <v>6504</v>
      </c>
      <c r="H21" s="24">
        <v>2.2200000000000002</v>
      </c>
    </row>
    <row r="22" spans="2:8" x14ac:dyDescent="0.25">
      <c r="B22" s="2" t="s">
        <v>843</v>
      </c>
      <c r="C22" s="4" t="s">
        <v>142</v>
      </c>
      <c r="D22" s="2" t="s">
        <v>347</v>
      </c>
      <c r="E22" s="2" t="s">
        <v>844</v>
      </c>
      <c r="F22" s="24">
        <v>1150000</v>
      </c>
      <c r="G22" s="24">
        <v>6304.88</v>
      </c>
      <c r="H22" s="24">
        <v>2.15</v>
      </c>
    </row>
    <row r="23" spans="2:8" x14ac:dyDescent="0.25">
      <c r="B23" s="2" t="s">
        <v>2904</v>
      </c>
      <c r="C23" s="4" t="s">
        <v>142</v>
      </c>
      <c r="D23" s="2" t="s">
        <v>366</v>
      </c>
      <c r="E23" s="2" t="s">
        <v>686</v>
      </c>
      <c r="F23" s="24">
        <v>840000</v>
      </c>
      <c r="G23" s="24">
        <v>6199.2</v>
      </c>
      <c r="H23" s="24">
        <v>2.11</v>
      </c>
    </row>
    <row r="24" spans="2:8" x14ac:dyDescent="0.25">
      <c r="B24" s="2" t="s">
        <v>3034</v>
      </c>
      <c r="C24" s="4" t="s">
        <v>142</v>
      </c>
      <c r="D24" s="2" t="s">
        <v>366</v>
      </c>
      <c r="E24" s="2" t="s">
        <v>909</v>
      </c>
      <c r="F24" s="24">
        <v>4600000</v>
      </c>
      <c r="G24" s="24">
        <v>6035.2</v>
      </c>
      <c r="H24" s="24">
        <v>2.06</v>
      </c>
    </row>
    <row r="25" spans="2:8" x14ac:dyDescent="0.25">
      <c r="B25" s="2" t="s">
        <v>2915</v>
      </c>
      <c r="C25" s="4" t="s">
        <v>142</v>
      </c>
      <c r="D25" s="2" t="s">
        <v>544</v>
      </c>
      <c r="E25" s="2" t="s">
        <v>711</v>
      </c>
      <c r="F25" s="24">
        <v>3025000</v>
      </c>
      <c r="G25" s="24">
        <v>5827.66</v>
      </c>
      <c r="H25" s="24">
        <v>1.99</v>
      </c>
    </row>
    <row r="26" spans="2:8" x14ac:dyDescent="0.25">
      <c r="B26" s="2" t="s">
        <v>2771</v>
      </c>
      <c r="C26" s="4" t="s">
        <v>142</v>
      </c>
      <c r="D26" s="2" t="s">
        <v>352</v>
      </c>
      <c r="E26" s="2" t="s">
        <v>353</v>
      </c>
      <c r="F26" s="24">
        <v>400000</v>
      </c>
      <c r="G26" s="24">
        <v>5682.2</v>
      </c>
      <c r="H26" s="24">
        <v>1.94</v>
      </c>
    </row>
    <row r="27" spans="2:8" x14ac:dyDescent="0.25">
      <c r="B27" s="2" t="s">
        <v>2773</v>
      </c>
      <c r="C27" s="4" t="s">
        <v>142</v>
      </c>
      <c r="D27" s="2" t="s">
        <v>361</v>
      </c>
      <c r="E27" s="2" t="s">
        <v>362</v>
      </c>
      <c r="F27" s="24">
        <v>158015</v>
      </c>
      <c r="G27" s="24">
        <v>5679.53</v>
      </c>
      <c r="H27" s="24">
        <v>1.94</v>
      </c>
    </row>
    <row r="28" spans="2:8" x14ac:dyDescent="0.25">
      <c r="B28" s="2" t="s">
        <v>3037</v>
      </c>
      <c r="C28" s="4" t="s">
        <v>142</v>
      </c>
      <c r="D28" s="2" t="s">
        <v>384</v>
      </c>
      <c r="E28" s="2" t="s">
        <v>934</v>
      </c>
      <c r="F28" s="24">
        <v>682444</v>
      </c>
      <c r="G28" s="24">
        <v>5430.89</v>
      </c>
      <c r="H28" s="24">
        <v>1.85</v>
      </c>
    </row>
    <row r="29" spans="2:8" x14ac:dyDescent="0.25">
      <c r="B29" s="2" t="s">
        <v>2912</v>
      </c>
      <c r="C29" s="4" t="s">
        <v>142</v>
      </c>
      <c r="D29" s="2" t="s">
        <v>382</v>
      </c>
      <c r="E29" s="2" t="s">
        <v>708</v>
      </c>
      <c r="F29" s="24">
        <v>161000</v>
      </c>
      <c r="G29" s="24">
        <v>5273.47</v>
      </c>
      <c r="H29" s="24">
        <v>1.8</v>
      </c>
    </row>
    <row r="30" spans="2:8" x14ac:dyDescent="0.25">
      <c r="B30" s="2" t="s">
        <v>2076</v>
      </c>
      <c r="C30" s="4" t="s">
        <v>142</v>
      </c>
      <c r="D30" s="2" t="s">
        <v>370</v>
      </c>
      <c r="E30" s="2" t="s">
        <v>450</v>
      </c>
      <c r="F30" s="24">
        <v>300000</v>
      </c>
      <c r="G30" s="24">
        <v>5271.3</v>
      </c>
      <c r="H30" s="24">
        <v>1.8</v>
      </c>
    </row>
    <row r="31" spans="2:8" x14ac:dyDescent="0.25">
      <c r="B31" s="2" t="s">
        <v>3038</v>
      </c>
      <c r="C31" s="4" t="s">
        <v>142</v>
      </c>
      <c r="D31" s="2" t="s">
        <v>384</v>
      </c>
      <c r="E31" s="2" t="s">
        <v>935</v>
      </c>
      <c r="F31" s="24">
        <v>680000</v>
      </c>
      <c r="G31" s="24">
        <v>5186.0200000000004</v>
      </c>
      <c r="H31" s="24">
        <v>1.77</v>
      </c>
    </row>
    <row r="32" spans="2:8" x14ac:dyDescent="0.25">
      <c r="B32" s="2" t="s">
        <v>2923</v>
      </c>
      <c r="C32" s="4" t="s">
        <v>142</v>
      </c>
      <c r="D32" s="2" t="s">
        <v>433</v>
      </c>
      <c r="E32" s="2" t="s">
        <v>719</v>
      </c>
      <c r="F32" s="24">
        <v>475200</v>
      </c>
      <c r="G32" s="24">
        <v>4908.34</v>
      </c>
      <c r="H32" s="24">
        <v>1.67</v>
      </c>
    </row>
    <row r="33" spans="2:8" x14ac:dyDescent="0.25">
      <c r="B33" s="2" t="s">
        <v>936</v>
      </c>
      <c r="C33" s="4" t="s">
        <v>142</v>
      </c>
      <c r="D33" s="2" t="s">
        <v>428</v>
      </c>
      <c r="E33" s="2" t="s">
        <v>937</v>
      </c>
      <c r="F33" s="24">
        <v>3300000</v>
      </c>
      <c r="G33" s="24">
        <v>4905.45</v>
      </c>
      <c r="H33" s="24">
        <v>1.67</v>
      </c>
    </row>
    <row r="34" spans="2:8" x14ac:dyDescent="0.25">
      <c r="B34" s="2" t="s">
        <v>2850</v>
      </c>
      <c r="C34" s="4" t="s">
        <v>142</v>
      </c>
      <c r="D34" s="2" t="s">
        <v>352</v>
      </c>
      <c r="E34" s="2" t="s">
        <v>526</v>
      </c>
      <c r="F34" s="24">
        <v>350000</v>
      </c>
      <c r="G34" s="24">
        <v>4783.1000000000004</v>
      </c>
      <c r="H34" s="24">
        <v>1.63</v>
      </c>
    </row>
    <row r="35" spans="2:8" x14ac:dyDescent="0.25">
      <c r="B35" s="2" t="s">
        <v>2956</v>
      </c>
      <c r="C35" s="4" t="s">
        <v>142</v>
      </c>
      <c r="D35" s="2" t="s">
        <v>483</v>
      </c>
      <c r="E35" s="2" t="s">
        <v>760</v>
      </c>
      <c r="F35" s="24">
        <v>130000</v>
      </c>
      <c r="G35" s="24">
        <v>4750.33</v>
      </c>
      <c r="H35" s="24">
        <v>1.62</v>
      </c>
    </row>
    <row r="36" spans="2:8" x14ac:dyDescent="0.25">
      <c r="B36" s="2" t="s">
        <v>2905</v>
      </c>
      <c r="C36" s="4" t="s">
        <v>142</v>
      </c>
      <c r="D36" s="2" t="s">
        <v>389</v>
      </c>
      <c r="E36" s="2" t="s">
        <v>687</v>
      </c>
      <c r="F36" s="24">
        <v>120000</v>
      </c>
      <c r="G36" s="24">
        <v>4673.58</v>
      </c>
      <c r="H36" s="24">
        <v>1.59</v>
      </c>
    </row>
    <row r="37" spans="2:8" x14ac:dyDescent="0.25">
      <c r="B37" s="2" t="s">
        <v>2894</v>
      </c>
      <c r="C37" s="4" t="s">
        <v>142</v>
      </c>
      <c r="D37" s="2" t="s">
        <v>394</v>
      </c>
      <c r="E37" s="2" t="s">
        <v>676</v>
      </c>
      <c r="F37" s="24">
        <v>325000</v>
      </c>
      <c r="G37" s="24">
        <v>4668.79</v>
      </c>
      <c r="H37" s="24">
        <v>1.59</v>
      </c>
    </row>
    <row r="38" spans="2:8" x14ac:dyDescent="0.25">
      <c r="B38" s="2" t="s">
        <v>3039</v>
      </c>
      <c r="C38" s="4" t="s">
        <v>142</v>
      </c>
      <c r="D38" s="2" t="s">
        <v>366</v>
      </c>
      <c r="E38" s="2" t="s">
        <v>938</v>
      </c>
      <c r="F38" s="24">
        <v>100000</v>
      </c>
      <c r="G38" s="24">
        <v>4426.3999999999996</v>
      </c>
      <c r="H38" s="24">
        <v>1.51</v>
      </c>
    </row>
    <row r="39" spans="2:8" x14ac:dyDescent="0.25">
      <c r="B39" s="2" t="s">
        <v>2874</v>
      </c>
      <c r="C39" s="4" t="s">
        <v>142</v>
      </c>
      <c r="D39" s="2" t="s">
        <v>418</v>
      </c>
      <c r="E39" s="2" t="s">
        <v>641</v>
      </c>
      <c r="F39" s="24">
        <v>1985000</v>
      </c>
      <c r="G39" s="24">
        <v>4150.6400000000003</v>
      </c>
      <c r="H39" s="24">
        <v>1.41</v>
      </c>
    </row>
    <row r="40" spans="2:8" x14ac:dyDescent="0.25">
      <c r="B40" s="2" t="s">
        <v>3040</v>
      </c>
      <c r="C40" s="4" t="s">
        <v>142</v>
      </c>
      <c r="D40" s="2" t="s">
        <v>359</v>
      </c>
      <c r="E40" s="2" t="s">
        <v>939</v>
      </c>
      <c r="F40" s="24">
        <v>334000</v>
      </c>
      <c r="G40" s="24">
        <v>4022.86</v>
      </c>
      <c r="H40" s="24">
        <v>1.37</v>
      </c>
    </row>
    <row r="41" spans="2:8" x14ac:dyDescent="0.25">
      <c r="B41" s="2" t="s">
        <v>2954</v>
      </c>
      <c r="C41" s="4" t="s">
        <v>142</v>
      </c>
      <c r="D41" s="2" t="s">
        <v>359</v>
      </c>
      <c r="E41" s="2" t="s">
        <v>758</v>
      </c>
      <c r="F41" s="24">
        <v>270000</v>
      </c>
      <c r="G41" s="24">
        <v>3981.83</v>
      </c>
      <c r="H41" s="24">
        <v>1.36</v>
      </c>
    </row>
    <row r="42" spans="2:8" x14ac:dyDescent="0.25">
      <c r="B42" s="2" t="s">
        <v>2881</v>
      </c>
      <c r="C42" s="4" t="s">
        <v>142</v>
      </c>
      <c r="D42" s="2" t="s">
        <v>374</v>
      </c>
      <c r="E42" s="2" t="s">
        <v>651</v>
      </c>
      <c r="F42" s="24">
        <v>500000</v>
      </c>
      <c r="G42" s="24">
        <v>3973</v>
      </c>
      <c r="H42" s="24">
        <v>1.35</v>
      </c>
    </row>
    <row r="43" spans="2:8" x14ac:dyDescent="0.25">
      <c r="B43" s="2" t="s">
        <v>3041</v>
      </c>
      <c r="C43" s="4" t="s">
        <v>142</v>
      </c>
      <c r="D43" s="2" t="s">
        <v>347</v>
      </c>
      <c r="E43" s="2" t="s">
        <v>940</v>
      </c>
      <c r="F43" s="24">
        <v>4000000</v>
      </c>
      <c r="G43" s="24">
        <v>3882</v>
      </c>
      <c r="H43" s="24">
        <v>1.32</v>
      </c>
    </row>
    <row r="44" spans="2:8" x14ac:dyDescent="0.25">
      <c r="B44" s="2" t="s">
        <v>3000</v>
      </c>
      <c r="C44" s="4" t="s">
        <v>142</v>
      </c>
      <c r="D44" s="2" t="s">
        <v>384</v>
      </c>
      <c r="E44" s="2" t="s">
        <v>830</v>
      </c>
      <c r="F44" s="24">
        <v>755000</v>
      </c>
      <c r="G44" s="24">
        <v>3828.98</v>
      </c>
      <c r="H44" s="24">
        <v>1.31</v>
      </c>
    </row>
    <row r="45" spans="2:8" x14ac:dyDescent="0.25">
      <c r="B45" s="2" t="s">
        <v>2952</v>
      </c>
      <c r="C45" s="4" t="s">
        <v>142</v>
      </c>
      <c r="D45" s="2" t="s">
        <v>372</v>
      </c>
      <c r="E45" s="2" t="s">
        <v>756</v>
      </c>
      <c r="F45" s="24">
        <v>231000</v>
      </c>
      <c r="G45" s="24">
        <v>3802.03</v>
      </c>
      <c r="H45" s="24">
        <v>1.3</v>
      </c>
    </row>
    <row r="46" spans="2:8" x14ac:dyDescent="0.25">
      <c r="B46" s="2" t="s">
        <v>2895</v>
      </c>
      <c r="C46" s="4" t="s">
        <v>142</v>
      </c>
      <c r="D46" s="2" t="s">
        <v>372</v>
      </c>
      <c r="E46" s="2" t="s">
        <v>677</v>
      </c>
      <c r="F46" s="24">
        <v>270000</v>
      </c>
      <c r="G46" s="24">
        <v>3780</v>
      </c>
      <c r="H46" s="24">
        <v>1.29</v>
      </c>
    </row>
    <row r="47" spans="2:8" x14ac:dyDescent="0.25">
      <c r="B47" s="2" t="s">
        <v>2055</v>
      </c>
      <c r="C47" s="4" t="s">
        <v>142</v>
      </c>
      <c r="D47" s="2" t="s">
        <v>347</v>
      </c>
      <c r="E47" s="2" t="s">
        <v>560</v>
      </c>
      <c r="F47" s="24">
        <v>1982600</v>
      </c>
      <c r="G47" s="24">
        <v>3733.24</v>
      </c>
      <c r="H47" s="24">
        <v>1.27</v>
      </c>
    </row>
    <row r="48" spans="2:8" x14ac:dyDescent="0.25">
      <c r="B48" s="2" t="s">
        <v>2869</v>
      </c>
      <c r="C48" s="4" t="s">
        <v>142</v>
      </c>
      <c r="D48" s="2" t="s">
        <v>374</v>
      </c>
      <c r="E48" s="2" t="s">
        <v>634</v>
      </c>
      <c r="F48" s="24">
        <v>590000</v>
      </c>
      <c r="G48" s="24">
        <v>3657.41</v>
      </c>
      <c r="H48" s="24">
        <v>1.25</v>
      </c>
    </row>
    <row r="49" spans="2:8" x14ac:dyDescent="0.25">
      <c r="B49" s="2" t="s">
        <v>2837</v>
      </c>
      <c r="C49" s="4" t="s">
        <v>142</v>
      </c>
      <c r="D49" s="2" t="s">
        <v>416</v>
      </c>
      <c r="E49" s="2" t="s">
        <v>488</v>
      </c>
      <c r="F49" s="24">
        <v>400000</v>
      </c>
      <c r="G49" s="24">
        <v>3509.2</v>
      </c>
      <c r="H49" s="24">
        <v>1.2</v>
      </c>
    </row>
    <row r="50" spans="2:8" x14ac:dyDescent="0.25">
      <c r="B50" s="2" t="s">
        <v>2844</v>
      </c>
      <c r="C50" s="4" t="s">
        <v>142</v>
      </c>
      <c r="D50" s="2" t="s">
        <v>382</v>
      </c>
      <c r="E50" s="2" t="s">
        <v>502</v>
      </c>
      <c r="F50" s="24">
        <v>920000</v>
      </c>
      <c r="G50" s="24">
        <v>3468.86</v>
      </c>
      <c r="H50" s="24">
        <v>1.18</v>
      </c>
    </row>
    <row r="51" spans="2:8" x14ac:dyDescent="0.25">
      <c r="B51" s="2" t="s">
        <v>2774</v>
      </c>
      <c r="C51" s="4" t="s">
        <v>142</v>
      </c>
      <c r="D51" s="2" t="s">
        <v>347</v>
      </c>
      <c r="E51" s="2" t="s">
        <v>363</v>
      </c>
      <c r="F51" s="24">
        <v>210000</v>
      </c>
      <c r="G51" s="24">
        <v>3410.3</v>
      </c>
      <c r="H51" s="24">
        <v>1.1599999999999999</v>
      </c>
    </row>
    <row r="52" spans="2:8" x14ac:dyDescent="0.25">
      <c r="B52" s="2" t="s">
        <v>3042</v>
      </c>
      <c r="C52" s="4" t="s">
        <v>142</v>
      </c>
      <c r="D52" s="2" t="s">
        <v>941</v>
      </c>
      <c r="E52" s="2" t="s">
        <v>942</v>
      </c>
      <c r="F52" s="24">
        <v>670000</v>
      </c>
      <c r="G52" s="24">
        <v>3401.93</v>
      </c>
      <c r="H52" s="24">
        <v>1.1599999999999999</v>
      </c>
    </row>
    <row r="53" spans="2:8" x14ac:dyDescent="0.25">
      <c r="B53" s="2" t="s">
        <v>3025</v>
      </c>
      <c r="C53" s="4" t="s">
        <v>142</v>
      </c>
      <c r="D53" s="2" t="s">
        <v>352</v>
      </c>
      <c r="E53" s="2" t="s">
        <v>879</v>
      </c>
      <c r="F53" s="24">
        <v>520000</v>
      </c>
      <c r="G53" s="24">
        <v>3380.52</v>
      </c>
      <c r="H53" s="24">
        <v>1.1499999999999999</v>
      </c>
    </row>
    <row r="54" spans="2:8" x14ac:dyDescent="0.25">
      <c r="B54" s="2" t="s">
        <v>3043</v>
      </c>
      <c r="C54" s="4" t="s">
        <v>142</v>
      </c>
      <c r="D54" s="2" t="s">
        <v>396</v>
      </c>
      <c r="E54" s="2" t="s">
        <v>943</v>
      </c>
      <c r="F54" s="24">
        <v>1275000</v>
      </c>
      <c r="G54" s="24">
        <v>3353.25</v>
      </c>
      <c r="H54" s="24">
        <v>1.1399999999999999</v>
      </c>
    </row>
    <row r="55" spans="2:8" x14ac:dyDescent="0.25">
      <c r="B55" s="2" t="s">
        <v>3044</v>
      </c>
      <c r="C55" s="4" t="s">
        <v>142</v>
      </c>
      <c r="D55" s="2" t="s">
        <v>366</v>
      </c>
      <c r="E55" s="2" t="s">
        <v>944</v>
      </c>
      <c r="F55" s="24">
        <v>800000</v>
      </c>
      <c r="G55" s="24">
        <v>3316.4</v>
      </c>
      <c r="H55" s="24">
        <v>1.1299999999999999</v>
      </c>
    </row>
    <row r="56" spans="2:8" x14ac:dyDescent="0.25">
      <c r="B56" s="2" t="s">
        <v>2980</v>
      </c>
      <c r="C56" s="4" t="s">
        <v>142</v>
      </c>
      <c r="D56" s="2" t="s">
        <v>433</v>
      </c>
      <c r="E56" s="2" t="s">
        <v>792</v>
      </c>
      <c r="F56" s="24">
        <v>370000</v>
      </c>
      <c r="G56" s="24">
        <v>3299.85</v>
      </c>
      <c r="H56" s="24">
        <v>1.1200000000000001</v>
      </c>
    </row>
    <row r="57" spans="2:8" x14ac:dyDescent="0.25">
      <c r="B57" s="2" t="s">
        <v>3045</v>
      </c>
      <c r="C57" s="4" t="s">
        <v>142</v>
      </c>
      <c r="D57" s="2" t="s">
        <v>402</v>
      </c>
      <c r="E57" s="2" t="s">
        <v>945</v>
      </c>
      <c r="F57" s="24">
        <v>240000</v>
      </c>
      <c r="G57" s="24">
        <v>3266.76</v>
      </c>
      <c r="H57" s="24">
        <v>1.1100000000000001</v>
      </c>
    </row>
    <row r="58" spans="2:8" x14ac:dyDescent="0.25">
      <c r="B58" s="2" t="s">
        <v>3046</v>
      </c>
      <c r="C58" s="4" t="s">
        <v>142</v>
      </c>
      <c r="D58" s="2" t="s">
        <v>428</v>
      </c>
      <c r="E58" s="2" t="s">
        <v>946</v>
      </c>
      <c r="F58" s="24">
        <v>694440</v>
      </c>
      <c r="G58" s="24">
        <v>3229.84</v>
      </c>
      <c r="H58" s="24">
        <v>1.1000000000000001</v>
      </c>
    </row>
    <row r="59" spans="2:8" x14ac:dyDescent="0.25">
      <c r="B59" s="2" t="s">
        <v>3014</v>
      </c>
      <c r="C59" s="4" t="s">
        <v>142</v>
      </c>
      <c r="D59" s="2" t="s">
        <v>463</v>
      </c>
      <c r="E59" s="2" t="s">
        <v>855</v>
      </c>
      <c r="F59" s="24">
        <v>380198</v>
      </c>
      <c r="G59" s="24">
        <v>3219.71</v>
      </c>
      <c r="H59" s="24">
        <v>1.1000000000000001</v>
      </c>
    </row>
    <row r="60" spans="2:8" x14ac:dyDescent="0.25">
      <c r="B60" s="2" t="s">
        <v>3003</v>
      </c>
      <c r="C60" s="4" t="s">
        <v>142</v>
      </c>
      <c r="D60" s="2" t="s">
        <v>382</v>
      </c>
      <c r="E60" s="2" t="s">
        <v>833</v>
      </c>
      <c r="F60" s="24">
        <v>60000</v>
      </c>
      <c r="G60" s="24">
        <v>3037.26</v>
      </c>
      <c r="H60" s="24">
        <v>1.04</v>
      </c>
    </row>
    <row r="61" spans="2:8" x14ac:dyDescent="0.25">
      <c r="B61" s="2" t="s">
        <v>2916</v>
      </c>
      <c r="C61" s="4" t="s">
        <v>142</v>
      </c>
      <c r="D61" s="2" t="s">
        <v>387</v>
      </c>
      <c r="E61" s="2" t="s">
        <v>712</v>
      </c>
      <c r="F61" s="24">
        <v>50000</v>
      </c>
      <c r="G61" s="24">
        <v>2973.55</v>
      </c>
      <c r="H61" s="24">
        <v>1.01</v>
      </c>
    </row>
    <row r="62" spans="2:8" x14ac:dyDescent="0.25">
      <c r="B62" s="2" t="s">
        <v>2885</v>
      </c>
      <c r="C62" s="4" t="s">
        <v>142</v>
      </c>
      <c r="D62" s="2" t="s">
        <v>382</v>
      </c>
      <c r="E62" s="2" t="s">
        <v>655</v>
      </c>
      <c r="F62" s="24">
        <v>447376</v>
      </c>
      <c r="G62" s="24">
        <v>2909.06</v>
      </c>
      <c r="H62" s="24">
        <v>0.99</v>
      </c>
    </row>
    <row r="63" spans="2:8" x14ac:dyDescent="0.25">
      <c r="B63" s="2" t="s">
        <v>2790</v>
      </c>
      <c r="C63" s="4" t="s">
        <v>142</v>
      </c>
      <c r="D63" s="2" t="s">
        <v>394</v>
      </c>
      <c r="E63" s="2" t="s">
        <v>395</v>
      </c>
      <c r="F63" s="24">
        <v>170000</v>
      </c>
      <c r="G63" s="24">
        <v>2908.11</v>
      </c>
      <c r="H63" s="24">
        <v>0.99</v>
      </c>
    </row>
    <row r="64" spans="2:8" x14ac:dyDescent="0.25">
      <c r="B64" s="2" t="s">
        <v>2775</v>
      </c>
      <c r="C64" s="4" t="s">
        <v>142</v>
      </c>
      <c r="D64" s="2" t="s">
        <v>364</v>
      </c>
      <c r="E64" s="2" t="s">
        <v>365</v>
      </c>
      <c r="F64" s="24">
        <v>62000</v>
      </c>
      <c r="G64" s="24">
        <v>2895.15</v>
      </c>
      <c r="H64" s="24">
        <v>0.99</v>
      </c>
    </row>
    <row r="65" spans="2:8" x14ac:dyDescent="0.25">
      <c r="B65" s="2" t="s">
        <v>2769</v>
      </c>
      <c r="C65" s="4" t="s">
        <v>142</v>
      </c>
      <c r="D65" s="2" t="s">
        <v>428</v>
      </c>
      <c r="E65" s="2" t="s">
        <v>947</v>
      </c>
      <c r="F65" s="24">
        <v>520000</v>
      </c>
      <c r="G65" s="24">
        <v>2877.16</v>
      </c>
      <c r="H65" s="24">
        <v>0.98</v>
      </c>
    </row>
    <row r="66" spans="2:8" x14ac:dyDescent="0.25">
      <c r="B66" s="2" t="s">
        <v>3047</v>
      </c>
      <c r="C66" s="4" t="s">
        <v>142</v>
      </c>
      <c r="D66" s="2" t="s">
        <v>366</v>
      </c>
      <c r="E66" s="2" t="s">
        <v>948</v>
      </c>
      <c r="F66" s="24">
        <v>2000000</v>
      </c>
      <c r="G66" s="24">
        <v>2788</v>
      </c>
      <c r="H66" s="24">
        <v>0.95</v>
      </c>
    </row>
    <row r="67" spans="2:8" x14ac:dyDescent="0.25">
      <c r="B67" s="2" t="s">
        <v>2779</v>
      </c>
      <c r="C67" s="4" t="s">
        <v>142</v>
      </c>
      <c r="D67" s="2" t="s">
        <v>374</v>
      </c>
      <c r="E67" s="2" t="s">
        <v>375</v>
      </c>
      <c r="F67" s="24">
        <v>27950</v>
      </c>
      <c r="G67" s="24">
        <v>2787.13</v>
      </c>
      <c r="H67" s="24">
        <v>0.95</v>
      </c>
    </row>
    <row r="68" spans="2:8" x14ac:dyDescent="0.25">
      <c r="B68" s="2" t="s">
        <v>3048</v>
      </c>
      <c r="C68" s="4" t="s">
        <v>142</v>
      </c>
      <c r="D68" s="2" t="s">
        <v>361</v>
      </c>
      <c r="E68" s="2" t="s">
        <v>949</v>
      </c>
      <c r="F68" s="24">
        <v>1000000</v>
      </c>
      <c r="G68" s="24">
        <v>2657</v>
      </c>
      <c r="H68" s="24">
        <v>0.91</v>
      </c>
    </row>
    <row r="69" spans="2:8" x14ac:dyDescent="0.25">
      <c r="B69" s="2" t="s">
        <v>3049</v>
      </c>
      <c r="C69" s="4" t="s">
        <v>142</v>
      </c>
      <c r="D69" s="2" t="s">
        <v>359</v>
      </c>
      <c r="E69" s="2" t="s">
        <v>950</v>
      </c>
      <c r="F69" s="24">
        <v>1150000</v>
      </c>
      <c r="G69" s="24">
        <v>2512.1799999999998</v>
      </c>
      <c r="H69" s="24">
        <v>0.86</v>
      </c>
    </row>
    <row r="70" spans="2:8" x14ac:dyDescent="0.25">
      <c r="B70" s="2" t="s">
        <v>951</v>
      </c>
      <c r="C70" s="4" t="s">
        <v>142</v>
      </c>
      <c r="D70" s="2" t="s">
        <v>428</v>
      </c>
      <c r="E70" s="2" t="s">
        <v>952</v>
      </c>
      <c r="F70" s="24">
        <v>2410000</v>
      </c>
      <c r="G70" s="24">
        <v>2407.59</v>
      </c>
      <c r="H70" s="24">
        <v>0.82</v>
      </c>
    </row>
    <row r="71" spans="2:8" x14ac:dyDescent="0.25">
      <c r="B71" s="2" t="s">
        <v>3012</v>
      </c>
      <c r="C71" s="4" t="s">
        <v>142</v>
      </c>
      <c r="D71" s="2" t="s">
        <v>382</v>
      </c>
      <c r="E71" s="2" t="s">
        <v>849</v>
      </c>
      <c r="F71" s="24">
        <v>63000</v>
      </c>
      <c r="G71" s="24">
        <v>2392.2399999999998</v>
      </c>
      <c r="H71" s="24">
        <v>0.82</v>
      </c>
    </row>
    <row r="72" spans="2:8" x14ac:dyDescent="0.25">
      <c r="B72" s="2" t="s">
        <v>2886</v>
      </c>
      <c r="C72" s="4" t="s">
        <v>142</v>
      </c>
      <c r="D72" s="2" t="s">
        <v>418</v>
      </c>
      <c r="E72" s="2" t="s">
        <v>656</v>
      </c>
      <c r="F72" s="24">
        <v>432500</v>
      </c>
      <c r="G72" s="24">
        <v>2364.0500000000002</v>
      </c>
      <c r="H72" s="24">
        <v>0.81</v>
      </c>
    </row>
    <row r="73" spans="2:8" x14ac:dyDescent="0.25">
      <c r="B73" s="2" t="s">
        <v>2984</v>
      </c>
      <c r="C73" s="4" t="s">
        <v>142</v>
      </c>
      <c r="D73" s="2" t="s">
        <v>433</v>
      </c>
      <c r="E73" s="2" t="s">
        <v>796</v>
      </c>
      <c r="F73" s="24">
        <v>132606</v>
      </c>
      <c r="G73" s="24">
        <v>2356.08</v>
      </c>
      <c r="H73" s="24">
        <v>0.8</v>
      </c>
    </row>
    <row r="74" spans="2:8" x14ac:dyDescent="0.25">
      <c r="B74" s="2" t="s">
        <v>3050</v>
      </c>
      <c r="C74" s="4" t="s">
        <v>142</v>
      </c>
      <c r="D74" s="2" t="s">
        <v>402</v>
      </c>
      <c r="E74" s="2" t="s">
        <v>953</v>
      </c>
      <c r="F74" s="24">
        <v>1567000</v>
      </c>
      <c r="G74" s="24">
        <v>2302.71</v>
      </c>
      <c r="H74" s="24">
        <v>0.78</v>
      </c>
    </row>
    <row r="75" spans="2:8" x14ac:dyDescent="0.25">
      <c r="B75" s="2" t="s">
        <v>3051</v>
      </c>
      <c r="C75" s="4" t="s">
        <v>142</v>
      </c>
      <c r="D75" s="2" t="s">
        <v>376</v>
      </c>
      <c r="E75" s="2" t="s">
        <v>954</v>
      </c>
      <c r="F75" s="24">
        <v>118783</v>
      </c>
      <c r="G75" s="24">
        <v>1944</v>
      </c>
      <c r="H75" s="24">
        <v>0.66</v>
      </c>
    </row>
    <row r="76" spans="2:8" x14ac:dyDescent="0.25">
      <c r="B76" s="2" t="s">
        <v>3052</v>
      </c>
      <c r="C76" s="4" t="s">
        <v>142</v>
      </c>
      <c r="D76" s="2" t="s">
        <v>384</v>
      </c>
      <c r="E76" s="2" t="s">
        <v>955</v>
      </c>
      <c r="F76" s="24">
        <v>175312</v>
      </c>
      <c r="G76" s="24">
        <v>1621.11</v>
      </c>
      <c r="H76" s="24">
        <v>0.55000000000000004</v>
      </c>
    </row>
    <row r="77" spans="2:8" x14ac:dyDescent="0.25">
      <c r="B77" s="2" t="s">
        <v>3053</v>
      </c>
      <c r="C77" s="4" t="s">
        <v>142</v>
      </c>
      <c r="D77" s="2" t="s">
        <v>396</v>
      </c>
      <c r="E77" s="2" t="s">
        <v>956</v>
      </c>
      <c r="F77" s="24">
        <v>80000</v>
      </c>
      <c r="G77" s="24">
        <v>762.88</v>
      </c>
      <c r="H77" s="24">
        <v>0.26</v>
      </c>
    </row>
    <row r="78" spans="2:8" x14ac:dyDescent="0.25">
      <c r="B78" s="2" t="s">
        <v>577</v>
      </c>
      <c r="C78" s="4" t="s">
        <v>142</v>
      </c>
      <c r="D78" s="2" t="s">
        <v>384</v>
      </c>
      <c r="E78" s="2" t="s">
        <v>578</v>
      </c>
      <c r="F78" s="24">
        <v>170000</v>
      </c>
      <c r="G78" s="24">
        <v>640.9</v>
      </c>
      <c r="H78" s="24">
        <v>0.22</v>
      </c>
    </row>
    <row r="79" spans="2:8" x14ac:dyDescent="0.25">
      <c r="B79" s="2" t="s">
        <v>957</v>
      </c>
      <c r="C79" s="4" t="s">
        <v>142</v>
      </c>
      <c r="D79" s="2" t="s">
        <v>364</v>
      </c>
      <c r="E79" s="2" t="s">
        <v>958</v>
      </c>
      <c r="F79" s="24">
        <v>121648</v>
      </c>
      <c r="G79" s="24">
        <v>579.9</v>
      </c>
      <c r="H79" s="24">
        <v>0.2</v>
      </c>
    </row>
    <row r="80" spans="2:8" x14ac:dyDescent="0.25">
      <c r="B80" s="7" t="s">
        <v>3054</v>
      </c>
      <c r="C80" s="4" t="s">
        <v>142</v>
      </c>
      <c r="D80" s="2" t="s">
        <v>544</v>
      </c>
      <c r="E80" s="2" t="s">
        <v>711</v>
      </c>
      <c r="F80" s="24">
        <v>-3025000</v>
      </c>
      <c r="G80" s="24">
        <v>-5873.04</v>
      </c>
      <c r="H80" s="24">
        <v>-2</v>
      </c>
    </row>
    <row r="81" spans="2:8" x14ac:dyDescent="0.25">
      <c r="B81" s="7" t="s">
        <v>431</v>
      </c>
    </row>
    <row r="82" spans="2:8" x14ac:dyDescent="0.25">
      <c r="B82" s="2" t="s">
        <v>959</v>
      </c>
      <c r="C82" s="4" t="s">
        <v>142</v>
      </c>
      <c r="D82" s="2" t="s">
        <v>433</v>
      </c>
      <c r="E82" s="2" t="s">
        <v>960</v>
      </c>
      <c r="F82" s="24">
        <v>789718</v>
      </c>
      <c r="G82" s="24">
        <v>2840.46</v>
      </c>
      <c r="H82" s="24">
        <v>0.97</v>
      </c>
    </row>
    <row r="83" spans="2:8" x14ac:dyDescent="0.25">
      <c r="B83" s="7" t="s">
        <v>145</v>
      </c>
      <c r="C83" s="8"/>
      <c r="D83" s="7"/>
      <c r="E83" s="7"/>
      <c r="F83" s="31"/>
      <c r="G83" s="31">
        <f>SUM(G12:G79)+G82</f>
        <v>282721.57000000007</v>
      </c>
      <c r="H83" s="31">
        <f>SUM(H12:H79)+H82</f>
        <v>96.379999999999981</v>
      </c>
    </row>
    <row r="84" spans="2:8" x14ac:dyDescent="0.25">
      <c r="B84" s="7" t="s">
        <v>146</v>
      </c>
      <c r="C84" s="8"/>
      <c r="D84" s="7"/>
      <c r="E84" s="7"/>
      <c r="F84" s="31"/>
      <c r="G84" s="31">
        <v>3065.16</v>
      </c>
      <c r="H84" s="31">
        <v>1.04</v>
      </c>
    </row>
    <row r="85" spans="2:8" x14ac:dyDescent="0.25">
      <c r="B85" s="7" t="s">
        <v>147</v>
      </c>
      <c r="C85" s="8"/>
      <c r="D85" s="7"/>
      <c r="E85" s="7"/>
      <c r="F85" s="31"/>
      <c r="G85" s="31">
        <v>285786.73</v>
      </c>
      <c r="H85" s="31">
        <v>97.42</v>
      </c>
    </row>
    <row r="86" spans="2:8" x14ac:dyDescent="0.25">
      <c r="B86" s="7" t="s">
        <v>326</v>
      </c>
      <c r="C86" s="8"/>
      <c r="D86" s="7"/>
      <c r="E86" s="7"/>
      <c r="F86" s="31"/>
      <c r="G86" s="31">
        <v>7590.6769534600062</v>
      </c>
      <c r="H86" s="31">
        <v>2.5799999999999983</v>
      </c>
    </row>
    <row r="87" spans="2:8" x14ac:dyDescent="0.25">
      <c r="B87" s="7" t="s">
        <v>155</v>
      </c>
      <c r="C87" s="8"/>
      <c r="D87" s="7"/>
      <c r="E87" s="7"/>
      <c r="F87" s="31"/>
      <c r="G87" s="31">
        <v>293377.40695346001</v>
      </c>
      <c r="H87" s="31">
        <v>100</v>
      </c>
    </row>
    <row r="88" spans="2:8" x14ac:dyDescent="0.25">
      <c r="B88" s="2" t="s">
        <v>156</v>
      </c>
    </row>
    <row r="89" spans="2:8" x14ac:dyDescent="0.25">
      <c r="B89" s="7" t="s">
        <v>157</v>
      </c>
    </row>
    <row r="90" spans="2:8" x14ac:dyDescent="0.25">
      <c r="B90" s="7" t="s">
        <v>158</v>
      </c>
      <c r="C90" s="4" t="s">
        <v>159</v>
      </c>
    </row>
    <row r="91" spans="2:8" x14ac:dyDescent="0.25">
      <c r="B91" s="7" t="s">
        <v>162</v>
      </c>
      <c r="C91" s="4" t="s">
        <v>161</v>
      </c>
    </row>
    <row r="92" spans="2:8" x14ac:dyDescent="0.25">
      <c r="B92" s="7" t="s">
        <v>163</v>
      </c>
      <c r="C92" s="4" t="s">
        <v>161</v>
      </c>
    </row>
    <row r="93" spans="2:8" x14ac:dyDescent="0.25">
      <c r="B93" s="7" t="s">
        <v>164</v>
      </c>
      <c r="C93" s="4" t="s">
        <v>165</v>
      </c>
    </row>
    <row r="94" spans="2:8" x14ac:dyDescent="0.25">
      <c r="B94" s="7" t="s">
        <v>961</v>
      </c>
      <c r="C94" s="8"/>
    </row>
    <row r="95" spans="2:8" x14ac:dyDescent="0.25">
      <c r="B95" s="7" t="s">
        <v>962</v>
      </c>
      <c r="C95" s="8"/>
    </row>
    <row r="96" spans="2:8" x14ac:dyDescent="0.25">
      <c r="B96" s="7" t="s">
        <v>963</v>
      </c>
      <c r="C96" s="8"/>
    </row>
    <row r="97" spans="2:3" x14ac:dyDescent="0.25">
      <c r="B97" s="7" t="s">
        <v>964</v>
      </c>
      <c r="C97" s="8"/>
    </row>
    <row r="98" spans="2:3" x14ac:dyDescent="0.25">
      <c r="B98" s="7" t="s">
        <v>965</v>
      </c>
      <c r="C98" s="8"/>
    </row>
    <row r="99" spans="2:3" x14ac:dyDescent="0.25">
      <c r="B99" s="7" t="s">
        <v>966</v>
      </c>
      <c r="C99" s="8"/>
    </row>
    <row r="100" spans="2:3" x14ac:dyDescent="0.25">
      <c r="B100" s="7" t="s">
        <v>967</v>
      </c>
      <c r="C100" s="8"/>
    </row>
    <row r="101" spans="2:3" x14ac:dyDescent="0.25">
      <c r="B101" s="7" t="s">
        <v>968</v>
      </c>
      <c r="C101" s="8"/>
    </row>
    <row r="102" spans="2:3" x14ac:dyDescent="0.25">
      <c r="B102" s="7" t="s">
        <v>2759</v>
      </c>
      <c r="C102" s="8"/>
    </row>
    <row r="103" spans="2:3" x14ac:dyDescent="0.25">
      <c r="B103" s="2" t="s">
        <v>170</v>
      </c>
    </row>
    <row r="104" spans="2:3" x14ac:dyDescent="0.25">
      <c r="B104" s="2" t="s">
        <v>328</v>
      </c>
    </row>
    <row r="107" spans="2:3" x14ac:dyDescent="0.25">
      <c r="B107" s="17" t="s">
        <v>3741</v>
      </c>
      <c r="C107" s="18"/>
    </row>
    <row r="108" spans="2:3" ht="30" x14ac:dyDescent="0.25">
      <c r="B108" s="17" t="s">
        <v>329</v>
      </c>
      <c r="C108" s="19" t="s">
        <v>330</v>
      </c>
    </row>
    <row r="109" spans="2:3" x14ac:dyDescent="0.25">
      <c r="B109" s="139" t="s">
        <v>331</v>
      </c>
      <c r="C109" s="170">
        <v>2500</v>
      </c>
    </row>
    <row r="110" spans="2:3" x14ac:dyDescent="0.25">
      <c r="B110" s="139" t="s">
        <v>332</v>
      </c>
      <c r="C110" s="170">
        <v>0</v>
      </c>
    </row>
    <row r="111" spans="2:3" x14ac:dyDescent="0.25">
      <c r="B111" s="139" t="s">
        <v>333</v>
      </c>
      <c r="C111" s="170">
        <v>0</v>
      </c>
    </row>
    <row r="112" spans="2:3" x14ac:dyDescent="0.25">
      <c r="B112" s="139" t="s">
        <v>334</v>
      </c>
      <c r="C112" s="170">
        <v>0</v>
      </c>
    </row>
    <row r="113" spans="2:7" x14ac:dyDescent="0.25">
      <c r="B113" s="139" t="s">
        <v>335</v>
      </c>
      <c r="C113" s="170">
        <v>0</v>
      </c>
    </row>
    <row r="114" spans="2:7" x14ac:dyDescent="0.25">
      <c r="B114" s="139" t="s">
        <v>336</v>
      </c>
      <c r="C114" s="170">
        <v>0</v>
      </c>
    </row>
    <row r="115" spans="2:7" x14ac:dyDescent="0.25">
      <c r="B115" s="17" t="s">
        <v>337</v>
      </c>
      <c r="C115" s="170">
        <v>2500</v>
      </c>
    </row>
    <row r="117" spans="2:7" x14ac:dyDescent="0.25">
      <c r="B117" s="139" t="s">
        <v>179</v>
      </c>
      <c r="C117" s="9"/>
      <c r="D117" s="139"/>
    </row>
    <row r="118" spans="2:7" ht="30" x14ac:dyDescent="0.25">
      <c r="B118" s="11" t="s">
        <v>180</v>
      </c>
      <c r="C118" s="10" t="s">
        <v>181</v>
      </c>
      <c r="D118" s="11" t="s">
        <v>182</v>
      </c>
    </row>
    <row r="119" spans="2:7" x14ac:dyDescent="0.25">
      <c r="B119" s="139" t="s">
        <v>161</v>
      </c>
      <c r="C119" s="9" t="s">
        <v>161</v>
      </c>
      <c r="D119" s="139" t="s">
        <v>161</v>
      </c>
    </row>
    <row r="121" spans="2:7" x14ac:dyDescent="0.25">
      <c r="B121" s="7" t="s">
        <v>183</v>
      </c>
      <c r="C121" s="171">
        <v>45412</v>
      </c>
    </row>
    <row r="122" spans="2:7" x14ac:dyDescent="0.25">
      <c r="B122" s="17" t="s">
        <v>184</v>
      </c>
      <c r="C122" s="18" t="s">
        <v>185</v>
      </c>
      <c r="D122" s="17" t="s">
        <v>186</v>
      </c>
      <c r="E122" s="34" t="s">
        <v>187</v>
      </c>
      <c r="F122" s="172" t="s">
        <v>188</v>
      </c>
      <c r="G122" s="31"/>
    </row>
    <row r="123" spans="2:7" x14ac:dyDescent="0.25">
      <c r="B123" s="139" t="s">
        <v>3055</v>
      </c>
      <c r="C123" s="9">
        <v>-3025000</v>
      </c>
      <c r="D123" s="139">
        <v>175.61</v>
      </c>
      <c r="E123" s="33">
        <v>194.15</v>
      </c>
      <c r="F123" s="30">
        <f>C115</f>
        <v>2500</v>
      </c>
    </row>
    <row r="126" spans="2:7" x14ac:dyDescent="0.25">
      <c r="B126" s="7" t="s">
        <v>189</v>
      </c>
      <c r="C126" s="174">
        <v>0.02</v>
      </c>
    </row>
    <row r="127" spans="2:7" x14ac:dyDescent="0.25">
      <c r="B127" s="7"/>
    </row>
    <row r="128" spans="2:7" x14ac:dyDescent="0.25">
      <c r="B128" s="7" t="s">
        <v>190</v>
      </c>
    </row>
    <row r="129" spans="2:4" x14ac:dyDescent="0.25">
      <c r="B129" s="34" t="s">
        <v>191</v>
      </c>
      <c r="C129" s="18" t="s">
        <v>192</v>
      </c>
      <c r="D129" s="7"/>
    </row>
    <row r="130" spans="2:4" x14ac:dyDescent="0.25">
      <c r="B130" s="155" t="s">
        <v>3056</v>
      </c>
      <c r="C130" s="156">
        <v>605</v>
      </c>
    </row>
    <row r="131" spans="2:4" x14ac:dyDescent="0.25">
      <c r="B131" s="155" t="s">
        <v>3057</v>
      </c>
      <c r="C131" s="156">
        <v>231</v>
      </c>
    </row>
    <row r="132" spans="2:4" x14ac:dyDescent="0.25">
      <c r="B132" s="155" t="s">
        <v>3058</v>
      </c>
      <c r="C132" s="156">
        <v>218</v>
      </c>
    </row>
    <row r="134" spans="2:4" x14ac:dyDescent="0.25">
      <c r="B134" s="34" t="s">
        <v>193</v>
      </c>
      <c r="C134" s="18" t="s">
        <v>192</v>
      </c>
    </row>
    <row r="135" spans="2:4" x14ac:dyDescent="0.25">
      <c r="B135" s="155" t="s">
        <v>3056</v>
      </c>
      <c r="C135" s="156">
        <v>605</v>
      </c>
    </row>
    <row r="136" spans="2:4" x14ac:dyDescent="0.25">
      <c r="B136" s="155" t="s">
        <v>3057</v>
      </c>
      <c r="C136" s="156">
        <v>231</v>
      </c>
    </row>
    <row r="137" spans="2:4" x14ac:dyDescent="0.25">
      <c r="B137" s="155" t="s">
        <v>3058</v>
      </c>
      <c r="C137" s="156">
        <v>218</v>
      </c>
    </row>
    <row r="140" spans="2:4" x14ac:dyDescent="0.25">
      <c r="B140" s="34" t="s">
        <v>669</v>
      </c>
      <c r="C140" s="18" t="s">
        <v>195</v>
      </c>
    </row>
    <row r="141" spans="2:4" x14ac:dyDescent="0.25">
      <c r="B141" s="155" t="s">
        <v>3056</v>
      </c>
      <c r="C141" s="157">
        <v>528147705</v>
      </c>
    </row>
    <row r="142" spans="2:4" x14ac:dyDescent="0.25">
      <c r="B142" s="155" t="s">
        <v>3057</v>
      </c>
      <c r="C142" s="157">
        <v>142896493.74000001</v>
      </c>
    </row>
    <row r="143" spans="2:4" x14ac:dyDescent="0.25">
      <c r="B143" s="155" t="s">
        <v>3058</v>
      </c>
      <c r="C143" s="157">
        <v>186703920</v>
      </c>
    </row>
    <row r="144" spans="2:4" x14ac:dyDescent="0.25">
      <c r="C144" s="18">
        <f>SUM(C140:C143)</f>
        <v>857748118.74000001</v>
      </c>
    </row>
    <row r="146" spans="2:7" x14ac:dyDescent="0.25">
      <c r="B146" s="34" t="s">
        <v>194</v>
      </c>
      <c r="C146" s="18" t="s">
        <v>195</v>
      </c>
    </row>
    <row r="147" spans="2:7" x14ac:dyDescent="0.25">
      <c r="B147" s="155" t="s">
        <v>3056</v>
      </c>
      <c r="C147" s="158">
        <v>518422987.5</v>
      </c>
    </row>
    <row r="148" spans="2:7" x14ac:dyDescent="0.25">
      <c r="B148" s="155" t="s">
        <v>3057</v>
      </c>
      <c r="C148" s="158">
        <v>124308344.94000001</v>
      </c>
    </row>
    <row r="149" spans="2:7" x14ac:dyDescent="0.25">
      <c r="B149" s="155" t="s">
        <v>3058</v>
      </c>
      <c r="C149" s="158">
        <v>144195149.52000001</v>
      </c>
    </row>
    <row r="150" spans="2:7" x14ac:dyDescent="0.25">
      <c r="C150" s="18">
        <f>SUM(C146:C149)</f>
        <v>786926481.96000004</v>
      </c>
    </row>
    <row r="153" spans="2:7" x14ac:dyDescent="0.25">
      <c r="B153" s="17" t="s">
        <v>196</v>
      </c>
      <c r="C153" s="18">
        <f xml:space="preserve"> C150-C144</f>
        <v>-70821636.779999971</v>
      </c>
    </row>
    <row r="155" spans="2:7" x14ac:dyDescent="0.25">
      <c r="B155" s="17" t="s">
        <v>197</v>
      </c>
      <c r="C155" s="40">
        <v>45412</v>
      </c>
      <c r="D155" s="139"/>
      <c r="E155" s="33"/>
      <c r="F155" s="39"/>
    </row>
    <row r="156" spans="2:7" x14ac:dyDescent="0.25">
      <c r="B156" s="17" t="s">
        <v>184</v>
      </c>
      <c r="C156" s="18" t="s">
        <v>185</v>
      </c>
      <c r="D156" s="17" t="s">
        <v>186</v>
      </c>
      <c r="E156" s="34" t="s">
        <v>187</v>
      </c>
      <c r="F156" s="32" t="s">
        <v>188</v>
      </c>
      <c r="G156" s="31"/>
    </row>
    <row r="157" spans="2:7" x14ac:dyDescent="0.25">
      <c r="B157" s="37" t="s">
        <v>161</v>
      </c>
      <c r="C157" s="38" t="s">
        <v>161</v>
      </c>
      <c r="D157" s="37" t="s">
        <v>161</v>
      </c>
      <c r="E157" s="36" t="s">
        <v>161</v>
      </c>
      <c r="F157" s="35" t="s">
        <v>161</v>
      </c>
    </row>
    <row r="158" spans="2:7" x14ac:dyDescent="0.25">
      <c r="B158" s="7" t="s">
        <v>189</v>
      </c>
    </row>
    <row r="159" spans="2:7" x14ac:dyDescent="0.25">
      <c r="B159" s="7"/>
    </row>
    <row r="160" spans="2:7" x14ac:dyDescent="0.25">
      <c r="B160" s="7" t="s">
        <v>190</v>
      </c>
    </row>
    <row r="161" spans="2:4" x14ac:dyDescent="0.25">
      <c r="B161" s="17" t="s">
        <v>191</v>
      </c>
      <c r="C161" s="18" t="s">
        <v>192</v>
      </c>
      <c r="D161" s="7"/>
    </row>
    <row r="162" spans="2:4" x14ac:dyDescent="0.25">
      <c r="B162" s="139" t="s">
        <v>161</v>
      </c>
      <c r="C162" s="9" t="s">
        <v>161</v>
      </c>
    </row>
    <row r="164" spans="2:4" x14ac:dyDescent="0.25">
      <c r="B164" s="17" t="s">
        <v>193</v>
      </c>
      <c r="C164" s="18" t="s">
        <v>192</v>
      </c>
    </row>
    <row r="165" spans="2:4" x14ac:dyDescent="0.25">
      <c r="B165" s="139" t="s">
        <v>161</v>
      </c>
      <c r="C165" s="9" t="s">
        <v>161</v>
      </c>
    </row>
    <row r="167" spans="2:4" x14ac:dyDescent="0.25">
      <c r="B167" s="17" t="s">
        <v>161</v>
      </c>
      <c r="C167" s="18" t="s">
        <v>161</v>
      </c>
    </row>
    <row r="168" spans="2:4" x14ac:dyDescent="0.25">
      <c r="B168" s="139" t="s">
        <v>161</v>
      </c>
      <c r="C168" s="9" t="s">
        <v>161</v>
      </c>
    </row>
    <row r="170" spans="2:4" x14ac:dyDescent="0.25">
      <c r="B170" s="34" t="s">
        <v>194</v>
      </c>
      <c r="C170" s="18" t="s">
        <v>195</v>
      </c>
    </row>
    <row r="171" spans="2:4" x14ac:dyDescent="0.25">
      <c r="B171" s="33" t="s">
        <v>161</v>
      </c>
      <c r="C171" s="9" t="s">
        <v>161</v>
      </c>
    </row>
    <row r="173" spans="2:4" x14ac:dyDescent="0.25">
      <c r="B173" s="17" t="s">
        <v>196</v>
      </c>
      <c r="C173" s="18" t="s">
        <v>161</v>
      </c>
    </row>
    <row r="176" spans="2:4" x14ac:dyDescent="0.25">
      <c r="B176" s="7" t="s">
        <v>198</v>
      </c>
    </row>
    <row r="178" spans="2:80" x14ac:dyDescent="0.25">
      <c r="B178" s="17" t="s">
        <v>184</v>
      </c>
      <c r="C178" s="18" t="s">
        <v>199</v>
      </c>
      <c r="D178" s="17" t="s">
        <v>200</v>
      </c>
      <c r="E178" s="17" t="s">
        <v>201</v>
      </c>
      <c r="F178" s="31"/>
    </row>
    <row r="179" spans="2:80" x14ac:dyDescent="0.25">
      <c r="B179" s="139" t="s">
        <v>161</v>
      </c>
      <c r="C179" s="9" t="s">
        <v>161</v>
      </c>
      <c r="D179" s="139" t="s">
        <v>161</v>
      </c>
      <c r="E179" s="139" t="s">
        <v>161</v>
      </c>
    </row>
    <row r="182" spans="2:80" x14ac:dyDescent="0.25">
      <c r="B182" s="7" t="s">
        <v>202</v>
      </c>
      <c r="C182" s="8" t="s">
        <v>161</v>
      </c>
      <c r="D182" s="7"/>
      <c r="E182" s="7"/>
      <c r="F182" s="31"/>
      <c r="G182" s="31"/>
      <c r="H182" s="31"/>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row>
    <row r="184" spans="2:80" x14ac:dyDescent="0.25">
      <c r="B184" s="7" t="s">
        <v>203</v>
      </c>
    </row>
    <row r="186" spans="2:80" x14ac:dyDescent="0.25">
      <c r="B186" s="17" t="s">
        <v>204</v>
      </c>
      <c r="C186" s="18" t="s">
        <v>192</v>
      </c>
      <c r="D186" s="7"/>
    </row>
    <row r="187" spans="2:80" x14ac:dyDescent="0.25">
      <c r="B187" s="139" t="s">
        <v>161</v>
      </c>
      <c r="C187" s="9" t="s">
        <v>161</v>
      </c>
    </row>
    <row r="190" spans="2:80" x14ac:dyDescent="0.25">
      <c r="B190" s="17" t="s">
        <v>205</v>
      </c>
      <c r="C190" s="18" t="s">
        <v>206</v>
      </c>
      <c r="D190" s="7"/>
    </row>
    <row r="191" spans="2:80" x14ac:dyDescent="0.25">
      <c r="B191" s="139" t="s">
        <v>161</v>
      </c>
      <c r="C191" s="9" t="s">
        <v>161</v>
      </c>
    </row>
    <row r="194" spans="2:80" x14ac:dyDescent="0.25">
      <c r="B194" s="7" t="s">
        <v>207</v>
      </c>
    </row>
    <row r="197" spans="2:80" x14ac:dyDescent="0.25">
      <c r="B197" s="7" t="s">
        <v>208</v>
      </c>
    </row>
    <row r="199" spans="2:80" x14ac:dyDescent="0.25">
      <c r="B199" s="17" t="s">
        <v>184</v>
      </c>
      <c r="C199" s="18" t="s">
        <v>209</v>
      </c>
      <c r="D199" s="17" t="s">
        <v>199</v>
      </c>
      <c r="E199" s="17" t="s">
        <v>200</v>
      </c>
      <c r="F199" s="32" t="s">
        <v>201</v>
      </c>
      <c r="G199" s="31"/>
    </row>
    <row r="200" spans="2:80" x14ac:dyDescent="0.25">
      <c r="B200" s="139" t="s">
        <v>161</v>
      </c>
      <c r="C200" s="9" t="s">
        <v>161</v>
      </c>
      <c r="D200" s="139" t="s">
        <v>161</v>
      </c>
      <c r="E200" s="139" t="s">
        <v>161</v>
      </c>
      <c r="F200" s="30" t="s">
        <v>161</v>
      </c>
    </row>
    <row r="203" spans="2:80" x14ac:dyDescent="0.25">
      <c r="B203" s="7" t="s">
        <v>202</v>
      </c>
      <c r="C203" s="8" t="s">
        <v>161</v>
      </c>
      <c r="D203" s="7"/>
      <c r="E203" s="7"/>
      <c r="F203" s="31"/>
      <c r="G203" s="31"/>
      <c r="H203" s="31"/>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row>
    <row r="205" spans="2:80" x14ac:dyDescent="0.25">
      <c r="B205" s="7" t="s">
        <v>203</v>
      </c>
    </row>
    <row r="207" spans="2:80" x14ac:dyDescent="0.25">
      <c r="B207" s="17" t="s">
        <v>204</v>
      </c>
      <c r="C207" s="18" t="s">
        <v>192</v>
      </c>
      <c r="D207" s="7"/>
    </row>
    <row r="208" spans="2:80" x14ac:dyDescent="0.25">
      <c r="B208" s="139" t="s">
        <v>161</v>
      </c>
      <c r="C208" s="9" t="s">
        <v>161</v>
      </c>
    </row>
    <row r="211" spans="2:7" x14ac:dyDescent="0.25">
      <c r="B211" s="17" t="s">
        <v>205</v>
      </c>
      <c r="C211" s="18" t="s">
        <v>206</v>
      </c>
      <c r="D211" s="7"/>
    </row>
    <row r="212" spans="2:7" x14ac:dyDescent="0.25">
      <c r="B212" s="139" t="s">
        <v>161</v>
      </c>
      <c r="C212" s="9" t="s">
        <v>161</v>
      </c>
    </row>
    <row r="215" spans="2:7" x14ac:dyDescent="0.25">
      <c r="B215" s="7" t="s">
        <v>207</v>
      </c>
    </row>
    <row r="218" spans="2:7" x14ac:dyDescent="0.25">
      <c r="B218" s="7" t="s">
        <v>210</v>
      </c>
    </row>
    <row r="219" spans="2:7" x14ac:dyDescent="0.25">
      <c r="B219" s="17" t="s">
        <v>184</v>
      </c>
      <c r="C219" s="18" t="s">
        <v>211</v>
      </c>
      <c r="D219" s="17" t="s">
        <v>212</v>
      </c>
      <c r="E219" s="17" t="s">
        <v>213</v>
      </c>
      <c r="F219" s="32" t="s">
        <v>214</v>
      </c>
      <c r="G219" s="31"/>
    </row>
    <row r="220" spans="2:7" x14ac:dyDescent="0.25">
      <c r="B220" s="139" t="s">
        <v>161</v>
      </c>
      <c r="C220" s="9" t="s">
        <v>161</v>
      </c>
      <c r="D220" s="139" t="s">
        <v>161</v>
      </c>
      <c r="E220" s="139" t="s">
        <v>161</v>
      </c>
      <c r="F220" s="30" t="s">
        <v>161</v>
      </c>
    </row>
    <row r="221" spans="2:7" x14ac:dyDescent="0.25">
      <c r="B221" s="2" t="s">
        <v>215</v>
      </c>
    </row>
  </sheetData>
  <mergeCells count="3">
    <mergeCell ref="B1:E1"/>
    <mergeCell ref="C3:C7"/>
    <mergeCell ref="D3:D7"/>
  </mergeCells>
  <conditionalFormatting sqref="C130:C132">
    <cfRule type="expression" dxfId="830" priority="8">
      <formula>#REF!="Total"</formula>
    </cfRule>
  </conditionalFormatting>
  <conditionalFormatting sqref="C130:C132">
    <cfRule type="expression" dxfId="829" priority="6">
      <formula>$B129="Total"</formula>
    </cfRule>
    <cfRule type="expression" dxfId="828" priority="7">
      <formula>#REF!="Total"</formula>
    </cfRule>
  </conditionalFormatting>
  <conditionalFormatting sqref="C135:C137">
    <cfRule type="expression" dxfId="827" priority="5">
      <formula>#REF!="Total"</formula>
    </cfRule>
  </conditionalFormatting>
  <conditionalFormatting sqref="C135:C137">
    <cfRule type="expression" dxfId="826" priority="3">
      <formula>$B134="Total"</formula>
    </cfRule>
    <cfRule type="expression" dxfId="825" priority="4">
      <formula>#REF!="Total"</formula>
    </cfRule>
  </conditionalFormatting>
  <conditionalFormatting sqref="C141:C143">
    <cfRule type="expression" dxfId="824" priority="1">
      <formula>$B140="Total"</formula>
    </cfRule>
    <cfRule type="expression" dxfId="823" priority="2">
      <formula>#REF!="Total"</formula>
    </cfRule>
  </conditionalFormatting>
  <hyperlinks>
    <hyperlink ref="A1" location="Index!A1" display="Index" xr:uid="{E46C6E4A-509A-40D4-AF94-F67787440FC9}"/>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EAE2D-35C0-405D-A6A0-5B7BE113D627}">
  <sheetPr codeName="Sheet39"/>
  <dimension ref="A1:CB460"/>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79</v>
      </c>
      <c r="C1" s="212"/>
      <c r="D1" s="212"/>
      <c r="E1" s="212"/>
    </row>
    <row r="3" spans="1:9" ht="15" customHeight="1" x14ac:dyDescent="0.25">
      <c r="B3" s="1" t="s">
        <v>970</v>
      </c>
      <c r="C3" s="213"/>
      <c r="D3" s="214"/>
    </row>
    <row r="4" spans="1:9" ht="30" customHeight="1" x14ac:dyDescent="0.25">
      <c r="B4" s="142" t="s">
        <v>971</v>
      </c>
      <c r="C4" s="213"/>
      <c r="D4" s="214"/>
    </row>
    <row r="5" spans="1:9" ht="15" customHeight="1" x14ac:dyDescent="0.25">
      <c r="B5" s="142" t="s">
        <v>130</v>
      </c>
      <c r="C5" s="213"/>
      <c r="D5" s="214"/>
    </row>
    <row r="6" spans="1:9" ht="15" customHeight="1" x14ac:dyDescent="0.25">
      <c r="B6" s="142" t="s">
        <v>442</v>
      </c>
      <c r="C6" s="213"/>
      <c r="D6" s="214"/>
    </row>
    <row r="7" spans="1:9" ht="30" customHeight="1" x14ac:dyDescent="0.25">
      <c r="B7" s="142" t="s">
        <v>972</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899164</v>
      </c>
      <c r="G15" s="24">
        <v>13668.19</v>
      </c>
      <c r="H15" s="24">
        <v>4.96</v>
      </c>
    </row>
    <row r="16" spans="1:9" x14ac:dyDescent="0.25">
      <c r="B16" s="2" t="s">
        <v>2079</v>
      </c>
      <c r="C16" s="4" t="s">
        <v>142</v>
      </c>
      <c r="D16" s="2" t="s">
        <v>347</v>
      </c>
      <c r="E16" s="2" t="s">
        <v>349</v>
      </c>
      <c r="F16" s="24">
        <v>933775</v>
      </c>
      <c r="G16" s="24">
        <v>10742.15</v>
      </c>
      <c r="H16" s="24">
        <v>3.9</v>
      </c>
    </row>
    <row r="17" spans="2:8" x14ac:dyDescent="0.25">
      <c r="B17" s="2" t="s">
        <v>517</v>
      </c>
      <c r="C17" s="4" t="s">
        <v>142</v>
      </c>
      <c r="D17" s="2" t="s">
        <v>347</v>
      </c>
      <c r="E17" s="2" t="s">
        <v>518</v>
      </c>
      <c r="F17" s="24">
        <v>1132500</v>
      </c>
      <c r="G17" s="24">
        <v>9357.2800000000007</v>
      </c>
      <c r="H17" s="24">
        <v>3.4</v>
      </c>
    </row>
    <row r="18" spans="2:8" x14ac:dyDescent="0.25">
      <c r="B18" s="2" t="s">
        <v>2084</v>
      </c>
      <c r="C18" s="4" t="s">
        <v>142</v>
      </c>
      <c r="D18" s="2" t="s">
        <v>350</v>
      </c>
      <c r="E18" s="2" t="s">
        <v>351</v>
      </c>
      <c r="F18" s="24">
        <v>317426</v>
      </c>
      <c r="G18" s="24">
        <v>9313.2800000000007</v>
      </c>
      <c r="H18" s="24">
        <v>3.38</v>
      </c>
    </row>
    <row r="19" spans="2:8" x14ac:dyDescent="0.25">
      <c r="B19" s="2" t="s">
        <v>2773</v>
      </c>
      <c r="C19" s="4" t="s">
        <v>142</v>
      </c>
      <c r="D19" s="2" t="s">
        <v>361</v>
      </c>
      <c r="E19" s="2" t="s">
        <v>362</v>
      </c>
      <c r="F19" s="24">
        <v>253773</v>
      </c>
      <c r="G19" s="24">
        <v>9121.36</v>
      </c>
      <c r="H19" s="24">
        <v>3.31</v>
      </c>
    </row>
    <row r="20" spans="2:8" x14ac:dyDescent="0.25">
      <c r="B20" s="2" t="s">
        <v>2772</v>
      </c>
      <c r="C20" s="4" t="s">
        <v>142</v>
      </c>
      <c r="D20" s="2" t="s">
        <v>347</v>
      </c>
      <c r="E20" s="2" t="s">
        <v>358</v>
      </c>
      <c r="F20" s="24">
        <v>695025</v>
      </c>
      <c r="G20" s="24">
        <v>8103.3</v>
      </c>
      <c r="H20" s="24">
        <v>2.94</v>
      </c>
    </row>
    <row r="21" spans="2:8" x14ac:dyDescent="0.25">
      <c r="B21" s="2" t="s">
        <v>2845</v>
      </c>
      <c r="C21" s="4" t="s">
        <v>142</v>
      </c>
      <c r="D21" s="2" t="s">
        <v>412</v>
      </c>
      <c r="E21" s="2" t="s">
        <v>516</v>
      </c>
      <c r="F21" s="24">
        <v>463926</v>
      </c>
      <c r="G21" s="24">
        <v>6134.49</v>
      </c>
      <c r="H21" s="24">
        <v>2.23</v>
      </c>
    </row>
    <row r="22" spans="2:8" x14ac:dyDescent="0.25">
      <c r="B22" s="2" t="s">
        <v>2081</v>
      </c>
      <c r="C22" s="4" t="s">
        <v>142</v>
      </c>
      <c r="D22" s="2" t="s">
        <v>352</v>
      </c>
      <c r="E22" s="2" t="s">
        <v>355</v>
      </c>
      <c r="F22" s="24">
        <v>153900</v>
      </c>
      <c r="G22" s="24">
        <v>5879.98</v>
      </c>
      <c r="H22" s="24">
        <v>2.13</v>
      </c>
    </row>
    <row r="23" spans="2:8" x14ac:dyDescent="0.25">
      <c r="B23" s="2" t="s">
        <v>2980</v>
      </c>
      <c r="C23" s="4" t="s">
        <v>142</v>
      </c>
      <c r="D23" s="2" t="s">
        <v>433</v>
      </c>
      <c r="E23" s="2" t="s">
        <v>792</v>
      </c>
      <c r="F23" s="24">
        <v>536200</v>
      </c>
      <c r="G23" s="24">
        <v>4782.1000000000004</v>
      </c>
      <c r="H23" s="24">
        <v>1.74</v>
      </c>
    </row>
    <row r="24" spans="2:8" x14ac:dyDescent="0.25">
      <c r="B24" s="2" t="s">
        <v>2050</v>
      </c>
      <c r="C24" s="4" t="s">
        <v>142</v>
      </c>
      <c r="D24" s="2" t="s">
        <v>423</v>
      </c>
      <c r="E24" s="2" t="s">
        <v>524</v>
      </c>
      <c r="F24" s="24">
        <v>1290000</v>
      </c>
      <c r="G24" s="24">
        <v>4685.28</v>
      </c>
      <c r="H24" s="24">
        <v>1.7</v>
      </c>
    </row>
    <row r="25" spans="2:8" x14ac:dyDescent="0.25">
      <c r="B25" s="2" t="s">
        <v>2875</v>
      </c>
      <c r="C25" s="4" t="s">
        <v>142</v>
      </c>
      <c r="D25" s="2" t="s">
        <v>642</v>
      </c>
      <c r="E25" s="2" t="s">
        <v>643</v>
      </c>
      <c r="F25" s="24">
        <v>645900</v>
      </c>
      <c r="G25" s="24">
        <v>4162.18</v>
      </c>
      <c r="H25" s="24">
        <v>1.51</v>
      </c>
    </row>
    <row r="26" spans="2:8" x14ac:dyDescent="0.25">
      <c r="B26" s="2" t="s">
        <v>2851</v>
      </c>
      <c r="C26" s="4" t="s">
        <v>142</v>
      </c>
      <c r="D26" s="2" t="s">
        <v>423</v>
      </c>
      <c r="E26" s="2" t="s">
        <v>527</v>
      </c>
      <c r="F26" s="24">
        <v>1324888</v>
      </c>
      <c r="G26" s="24">
        <v>3999.17</v>
      </c>
      <c r="H26" s="24">
        <v>1.45</v>
      </c>
    </row>
    <row r="27" spans="2:8" x14ac:dyDescent="0.25">
      <c r="B27" s="2" t="s">
        <v>2771</v>
      </c>
      <c r="C27" s="4" t="s">
        <v>142</v>
      </c>
      <c r="D27" s="2" t="s">
        <v>352</v>
      </c>
      <c r="E27" s="2" t="s">
        <v>353</v>
      </c>
      <c r="F27" s="24">
        <v>266600</v>
      </c>
      <c r="G27" s="24">
        <v>3787.19</v>
      </c>
      <c r="H27" s="24">
        <v>1.37</v>
      </c>
    </row>
    <row r="28" spans="2:8" x14ac:dyDescent="0.25">
      <c r="B28" s="2" t="s">
        <v>2912</v>
      </c>
      <c r="C28" s="4" t="s">
        <v>142</v>
      </c>
      <c r="D28" s="2" t="s">
        <v>382</v>
      </c>
      <c r="E28" s="2" t="s">
        <v>708</v>
      </c>
      <c r="F28" s="24">
        <v>107622</v>
      </c>
      <c r="G28" s="24">
        <v>3525.1</v>
      </c>
      <c r="H28" s="24">
        <v>1.28</v>
      </c>
    </row>
    <row r="29" spans="2:8" x14ac:dyDescent="0.25">
      <c r="B29" s="2" t="s">
        <v>2072</v>
      </c>
      <c r="C29" s="4" t="s">
        <v>142</v>
      </c>
      <c r="D29" s="2" t="s">
        <v>368</v>
      </c>
      <c r="E29" s="2" t="s">
        <v>547</v>
      </c>
      <c r="F29" s="24">
        <v>254500</v>
      </c>
      <c r="G29" s="24">
        <v>3371.87</v>
      </c>
      <c r="H29" s="24">
        <v>1.22</v>
      </c>
    </row>
    <row r="30" spans="2:8" x14ac:dyDescent="0.25">
      <c r="B30" s="2" t="s">
        <v>974</v>
      </c>
      <c r="C30" s="4" t="s">
        <v>142</v>
      </c>
      <c r="D30" s="2" t="s">
        <v>347</v>
      </c>
      <c r="E30" s="2" t="s">
        <v>975</v>
      </c>
      <c r="F30" s="24">
        <v>1165000</v>
      </c>
      <c r="G30" s="24">
        <v>3279.48</v>
      </c>
      <c r="H30" s="24">
        <v>1.19</v>
      </c>
    </row>
    <row r="31" spans="2:8" x14ac:dyDescent="0.25">
      <c r="B31" s="2" t="s">
        <v>2933</v>
      </c>
      <c r="C31" s="4" t="s">
        <v>142</v>
      </c>
      <c r="D31" s="2" t="s">
        <v>364</v>
      </c>
      <c r="E31" s="2" t="s">
        <v>729</v>
      </c>
      <c r="F31" s="24">
        <v>429742</v>
      </c>
      <c r="G31" s="24">
        <v>3217.91</v>
      </c>
      <c r="H31" s="24">
        <v>1.17</v>
      </c>
    </row>
    <row r="32" spans="2:8" x14ac:dyDescent="0.25">
      <c r="B32" s="2" t="s">
        <v>2846</v>
      </c>
      <c r="C32" s="4" t="s">
        <v>142</v>
      </c>
      <c r="D32" s="2" t="s">
        <v>519</v>
      </c>
      <c r="E32" s="2" t="s">
        <v>520</v>
      </c>
      <c r="F32" s="24">
        <v>145000</v>
      </c>
      <c r="G32" s="24">
        <v>3126.71</v>
      </c>
      <c r="H32" s="24">
        <v>1.1399999999999999</v>
      </c>
    </row>
    <row r="33" spans="2:8" x14ac:dyDescent="0.25">
      <c r="B33" s="2" t="s">
        <v>2779</v>
      </c>
      <c r="C33" s="4" t="s">
        <v>142</v>
      </c>
      <c r="D33" s="2" t="s">
        <v>374</v>
      </c>
      <c r="E33" s="2" t="s">
        <v>375</v>
      </c>
      <c r="F33" s="24">
        <v>29000</v>
      </c>
      <c r="G33" s="24">
        <v>2891.84</v>
      </c>
      <c r="H33" s="24">
        <v>1.05</v>
      </c>
    </row>
    <row r="34" spans="2:8" x14ac:dyDescent="0.25">
      <c r="B34" s="2" t="s">
        <v>2923</v>
      </c>
      <c r="C34" s="4" t="s">
        <v>142</v>
      </c>
      <c r="D34" s="2" t="s">
        <v>433</v>
      </c>
      <c r="E34" s="2" t="s">
        <v>719</v>
      </c>
      <c r="F34" s="24">
        <v>256102</v>
      </c>
      <c r="G34" s="24">
        <v>2645.28</v>
      </c>
      <c r="H34" s="24">
        <v>0.96</v>
      </c>
    </row>
    <row r="35" spans="2:8" x14ac:dyDescent="0.25">
      <c r="B35" s="2" t="s">
        <v>2775</v>
      </c>
      <c r="C35" s="4" t="s">
        <v>142</v>
      </c>
      <c r="D35" s="2" t="s">
        <v>364</v>
      </c>
      <c r="E35" s="2" t="s">
        <v>365</v>
      </c>
      <c r="F35" s="24">
        <v>55371</v>
      </c>
      <c r="G35" s="24">
        <v>2585.6</v>
      </c>
      <c r="H35" s="24">
        <v>0.94</v>
      </c>
    </row>
    <row r="36" spans="2:8" x14ac:dyDescent="0.25">
      <c r="B36" s="2" t="s">
        <v>976</v>
      </c>
      <c r="C36" s="4" t="s">
        <v>142</v>
      </c>
      <c r="D36" s="2" t="s">
        <v>469</v>
      </c>
      <c r="E36" s="2" t="s">
        <v>977</v>
      </c>
      <c r="F36" s="24">
        <v>171462</v>
      </c>
      <c r="G36" s="24">
        <v>2568.59</v>
      </c>
      <c r="H36" s="24">
        <v>0.93</v>
      </c>
    </row>
    <row r="37" spans="2:8" x14ac:dyDescent="0.25">
      <c r="B37" s="2" t="s">
        <v>2874</v>
      </c>
      <c r="C37" s="4" t="s">
        <v>142</v>
      </c>
      <c r="D37" s="2" t="s">
        <v>418</v>
      </c>
      <c r="E37" s="2" t="s">
        <v>641</v>
      </c>
      <c r="F37" s="24">
        <v>1175000</v>
      </c>
      <c r="G37" s="24">
        <v>2456.9299999999998</v>
      </c>
      <c r="H37" s="24">
        <v>0.89</v>
      </c>
    </row>
    <row r="38" spans="2:8" x14ac:dyDescent="0.25">
      <c r="B38" s="2" t="s">
        <v>2849</v>
      </c>
      <c r="C38" s="4" t="s">
        <v>142</v>
      </c>
      <c r="D38" s="2" t="s">
        <v>372</v>
      </c>
      <c r="E38" s="2" t="s">
        <v>525</v>
      </c>
      <c r="F38" s="24">
        <v>155000</v>
      </c>
      <c r="G38" s="24">
        <v>2328.2600000000002</v>
      </c>
      <c r="H38" s="24">
        <v>0.85</v>
      </c>
    </row>
    <row r="39" spans="2:8" x14ac:dyDescent="0.25">
      <c r="B39" s="2" t="s">
        <v>2916</v>
      </c>
      <c r="C39" s="4" t="s">
        <v>142</v>
      </c>
      <c r="D39" s="2" t="s">
        <v>387</v>
      </c>
      <c r="E39" s="2" t="s">
        <v>712</v>
      </c>
      <c r="F39" s="24">
        <v>36949</v>
      </c>
      <c r="G39" s="24">
        <v>2197.39</v>
      </c>
      <c r="H39" s="24">
        <v>0.8</v>
      </c>
    </row>
    <row r="40" spans="2:8" x14ac:dyDescent="0.25">
      <c r="B40" s="2" t="s">
        <v>2071</v>
      </c>
      <c r="C40" s="4" t="s">
        <v>142</v>
      </c>
      <c r="D40" s="2" t="s">
        <v>372</v>
      </c>
      <c r="E40" s="2" t="s">
        <v>558</v>
      </c>
      <c r="F40" s="24">
        <v>178583</v>
      </c>
      <c r="G40" s="24">
        <v>2059.9499999999998</v>
      </c>
      <c r="H40" s="24">
        <v>0.75</v>
      </c>
    </row>
    <row r="41" spans="2:8" x14ac:dyDescent="0.25">
      <c r="B41" s="2" t="s">
        <v>2854</v>
      </c>
      <c r="C41" s="4" t="s">
        <v>142</v>
      </c>
      <c r="D41" s="2" t="s">
        <v>347</v>
      </c>
      <c r="E41" s="2" t="s">
        <v>530</v>
      </c>
      <c r="F41" s="24">
        <v>134338</v>
      </c>
      <c r="G41" s="24">
        <v>2036.16</v>
      </c>
      <c r="H41" s="24">
        <v>0.74</v>
      </c>
    </row>
    <row r="42" spans="2:8" x14ac:dyDescent="0.25">
      <c r="B42" s="2" t="s">
        <v>649</v>
      </c>
      <c r="C42" s="4" t="s">
        <v>142</v>
      </c>
      <c r="D42" s="2" t="s">
        <v>483</v>
      </c>
      <c r="E42" s="2" t="s">
        <v>650</v>
      </c>
      <c r="F42" s="24">
        <v>2858100</v>
      </c>
      <c r="G42" s="24">
        <v>1996.38</v>
      </c>
      <c r="H42" s="24">
        <v>0.72</v>
      </c>
    </row>
    <row r="43" spans="2:8" x14ac:dyDescent="0.25">
      <c r="B43" s="2" t="s">
        <v>3046</v>
      </c>
      <c r="C43" s="4" t="s">
        <v>142</v>
      </c>
      <c r="D43" s="2" t="s">
        <v>428</v>
      </c>
      <c r="E43" s="2" t="s">
        <v>946</v>
      </c>
      <c r="F43" s="24">
        <v>416680</v>
      </c>
      <c r="G43" s="24">
        <v>1937.98</v>
      </c>
      <c r="H43" s="24">
        <v>0.7</v>
      </c>
    </row>
    <row r="44" spans="2:8" x14ac:dyDescent="0.25">
      <c r="B44" s="2" t="s">
        <v>2894</v>
      </c>
      <c r="C44" s="4" t="s">
        <v>142</v>
      </c>
      <c r="D44" s="2" t="s">
        <v>394</v>
      </c>
      <c r="E44" s="2" t="s">
        <v>676</v>
      </c>
      <c r="F44" s="24">
        <v>131250</v>
      </c>
      <c r="G44" s="24">
        <v>1885.47</v>
      </c>
      <c r="H44" s="24">
        <v>0.68</v>
      </c>
    </row>
    <row r="45" spans="2:8" x14ac:dyDescent="0.25">
      <c r="B45" s="2" t="s">
        <v>2848</v>
      </c>
      <c r="C45" s="4" t="s">
        <v>142</v>
      </c>
      <c r="D45" s="2" t="s">
        <v>519</v>
      </c>
      <c r="E45" s="2" t="s">
        <v>522</v>
      </c>
      <c r="F45" s="24">
        <v>187025</v>
      </c>
      <c r="G45" s="24">
        <v>1885.02</v>
      </c>
      <c r="H45" s="24">
        <v>0.68</v>
      </c>
    </row>
    <row r="46" spans="2:8" x14ac:dyDescent="0.25">
      <c r="B46" s="2" t="s">
        <v>2850</v>
      </c>
      <c r="C46" s="4" t="s">
        <v>142</v>
      </c>
      <c r="D46" s="2" t="s">
        <v>352</v>
      </c>
      <c r="E46" s="2" t="s">
        <v>526</v>
      </c>
      <c r="F46" s="24">
        <v>136100</v>
      </c>
      <c r="G46" s="24">
        <v>1859.94</v>
      </c>
      <c r="H46" s="24">
        <v>0.68</v>
      </c>
    </row>
    <row r="47" spans="2:8" x14ac:dyDescent="0.25">
      <c r="B47" s="2" t="s">
        <v>2857</v>
      </c>
      <c r="C47" s="4" t="s">
        <v>142</v>
      </c>
      <c r="D47" s="2" t="s">
        <v>352</v>
      </c>
      <c r="E47" s="2" t="s">
        <v>535</v>
      </c>
      <c r="F47" s="24">
        <v>139000</v>
      </c>
      <c r="G47" s="24">
        <v>1756.27</v>
      </c>
      <c r="H47" s="24">
        <v>0.64</v>
      </c>
    </row>
    <row r="48" spans="2:8" x14ac:dyDescent="0.25">
      <c r="B48" s="2" t="s">
        <v>3059</v>
      </c>
      <c r="C48" s="4" t="s">
        <v>142</v>
      </c>
      <c r="D48" s="2" t="s">
        <v>372</v>
      </c>
      <c r="E48" s="2" t="s">
        <v>978</v>
      </c>
      <c r="F48" s="24">
        <v>156964</v>
      </c>
      <c r="G48" s="24">
        <v>1693.09</v>
      </c>
      <c r="H48" s="24">
        <v>0.61</v>
      </c>
    </row>
    <row r="49" spans="2:8" x14ac:dyDescent="0.25">
      <c r="B49" s="2" t="s">
        <v>2785</v>
      </c>
      <c r="C49" s="4" t="s">
        <v>142</v>
      </c>
      <c r="D49" s="2" t="s">
        <v>356</v>
      </c>
      <c r="E49" s="2" t="s">
        <v>386</v>
      </c>
      <c r="F49" s="24">
        <v>75300</v>
      </c>
      <c r="G49" s="24">
        <v>1679.53</v>
      </c>
      <c r="H49" s="24">
        <v>0.61</v>
      </c>
    </row>
    <row r="50" spans="2:8" x14ac:dyDescent="0.25">
      <c r="B50" s="2" t="s">
        <v>2083</v>
      </c>
      <c r="C50" s="4" t="s">
        <v>142</v>
      </c>
      <c r="D50" s="2" t="s">
        <v>356</v>
      </c>
      <c r="E50" s="2" t="s">
        <v>357</v>
      </c>
      <c r="F50" s="24">
        <v>382600</v>
      </c>
      <c r="G50" s="24">
        <v>1666.8</v>
      </c>
      <c r="H50" s="24">
        <v>0.61</v>
      </c>
    </row>
    <row r="51" spans="2:8" x14ac:dyDescent="0.25">
      <c r="B51" s="2" t="s">
        <v>2905</v>
      </c>
      <c r="C51" s="4" t="s">
        <v>142</v>
      </c>
      <c r="D51" s="2" t="s">
        <v>389</v>
      </c>
      <c r="E51" s="2" t="s">
        <v>687</v>
      </c>
      <c r="F51" s="24">
        <v>40500</v>
      </c>
      <c r="G51" s="24">
        <v>1577.33</v>
      </c>
      <c r="H51" s="24">
        <v>0.56999999999999995</v>
      </c>
    </row>
    <row r="52" spans="2:8" x14ac:dyDescent="0.25">
      <c r="B52" s="2" t="s">
        <v>2869</v>
      </c>
      <c r="C52" s="4" t="s">
        <v>142</v>
      </c>
      <c r="D52" s="2" t="s">
        <v>374</v>
      </c>
      <c r="E52" s="2" t="s">
        <v>634</v>
      </c>
      <c r="F52" s="24">
        <v>253200</v>
      </c>
      <c r="G52" s="24">
        <v>1569.59</v>
      </c>
      <c r="H52" s="24">
        <v>0.56999999999999995</v>
      </c>
    </row>
    <row r="53" spans="2:8" x14ac:dyDescent="0.25">
      <c r="B53" s="2" t="s">
        <v>2956</v>
      </c>
      <c r="C53" s="4" t="s">
        <v>142</v>
      </c>
      <c r="D53" s="2" t="s">
        <v>483</v>
      </c>
      <c r="E53" s="2" t="s">
        <v>760</v>
      </c>
      <c r="F53" s="24">
        <v>42689</v>
      </c>
      <c r="G53" s="24">
        <v>1559.9</v>
      </c>
      <c r="H53" s="24">
        <v>0.56999999999999995</v>
      </c>
    </row>
    <row r="54" spans="2:8" x14ac:dyDescent="0.25">
      <c r="B54" s="2" t="s">
        <v>979</v>
      </c>
      <c r="C54" s="4" t="s">
        <v>142</v>
      </c>
      <c r="D54" s="2" t="s">
        <v>384</v>
      </c>
      <c r="E54" s="2" t="s">
        <v>980</v>
      </c>
      <c r="F54" s="24">
        <v>205479</v>
      </c>
      <c r="G54" s="24">
        <v>1558.15</v>
      </c>
      <c r="H54" s="24">
        <v>0.56999999999999995</v>
      </c>
    </row>
    <row r="55" spans="2:8" x14ac:dyDescent="0.25">
      <c r="B55" s="2" t="s">
        <v>2868</v>
      </c>
      <c r="C55" s="4" t="s">
        <v>142</v>
      </c>
      <c r="D55" s="2" t="s">
        <v>423</v>
      </c>
      <c r="E55" s="2" t="s">
        <v>633</v>
      </c>
      <c r="F55" s="24">
        <v>344928</v>
      </c>
      <c r="G55" s="24">
        <v>1549.59</v>
      </c>
      <c r="H55" s="24">
        <v>0.56000000000000005</v>
      </c>
    </row>
    <row r="56" spans="2:8" x14ac:dyDescent="0.25">
      <c r="B56" s="2" t="s">
        <v>2986</v>
      </c>
      <c r="C56" s="4" t="s">
        <v>142</v>
      </c>
      <c r="D56" s="2" t="s">
        <v>347</v>
      </c>
      <c r="E56" s="2" t="s">
        <v>806</v>
      </c>
      <c r="F56" s="24">
        <v>902821</v>
      </c>
      <c r="G56" s="24">
        <v>1467.99</v>
      </c>
      <c r="H56" s="24">
        <v>0.53</v>
      </c>
    </row>
    <row r="57" spans="2:8" x14ac:dyDescent="0.25">
      <c r="B57" s="2" t="s">
        <v>2955</v>
      </c>
      <c r="C57" s="4" t="s">
        <v>142</v>
      </c>
      <c r="D57" s="2" t="s">
        <v>382</v>
      </c>
      <c r="E57" s="2" t="s">
        <v>759</v>
      </c>
      <c r="F57" s="24">
        <v>111600</v>
      </c>
      <c r="G57" s="24">
        <v>1418.66</v>
      </c>
      <c r="H57" s="24">
        <v>0.51</v>
      </c>
    </row>
    <row r="58" spans="2:8" x14ac:dyDescent="0.25">
      <c r="B58" s="2" t="s">
        <v>2790</v>
      </c>
      <c r="C58" s="4" t="s">
        <v>142</v>
      </c>
      <c r="D58" s="2" t="s">
        <v>394</v>
      </c>
      <c r="E58" s="2" t="s">
        <v>395</v>
      </c>
      <c r="F58" s="24">
        <v>82000</v>
      </c>
      <c r="G58" s="24">
        <v>1402.73</v>
      </c>
      <c r="H58" s="24">
        <v>0.51</v>
      </c>
    </row>
    <row r="59" spans="2:8" x14ac:dyDescent="0.25">
      <c r="B59" s="2" t="s">
        <v>2041</v>
      </c>
      <c r="C59" s="4" t="s">
        <v>142</v>
      </c>
      <c r="D59" s="2" t="s">
        <v>433</v>
      </c>
      <c r="E59" s="2" t="s">
        <v>580</v>
      </c>
      <c r="F59" s="24">
        <v>222000</v>
      </c>
      <c r="G59" s="24">
        <v>1377.29</v>
      </c>
      <c r="H59" s="24">
        <v>0.5</v>
      </c>
    </row>
    <row r="60" spans="2:8" x14ac:dyDescent="0.25">
      <c r="B60" s="2" t="s">
        <v>2778</v>
      </c>
      <c r="C60" s="4" t="s">
        <v>142</v>
      </c>
      <c r="D60" s="2" t="s">
        <v>372</v>
      </c>
      <c r="E60" s="2" t="s">
        <v>373</v>
      </c>
      <c r="F60" s="24">
        <v>22150</v>
      </c>
      <c r="G60" s="24">
        <v>1374.25</v>
      </c>
      <c r="H60" s="24">
        <v>0.5</v>
      </c>
    </row>
    <row r="61" spans="2:8" x14ac:dyDescent="0.25">
      <c r="B61" s="2" t="s">
        <v>2903</v>
      </c>
      <c r="C61" s="4" t="s">
        <v>142</v>
      </c>
      <c r="D61" s="2" t="s">
        <v>394</v>
      </c>
      <c r="E61" s="2" t="s">
        <v>685</v>
      </c>
      <c r="F61" s="24">
        <v>226000</v>
      </c>
      <c r="G61" s="24">
        <v>1294.75</v>
      </c>
      <c r="H61" s="24">
        <v>0.47</v>
      </c>
    </row>
    <row r="62" spans="2:8" x14ac:dyDescent="0.25">
      <c r="B62" s="2" t="s">
        <v>2070</v>
      </c>
      <c r="C62" s="4" t="s">
        <v>142</v>
      </c>
      <c r="D62" s="2" t="s">
        <v>374</v>
      </c>
      <c r="E62" s="2" t="s">
        <v>400</v>
      </c>
      <c r="F62" s="24">
        <v>50900</v>
      </c>
      <c r="G62" s="24">
        <v>1288.69</v>
      </c>
      <c r="H62" s="24">
        <v>0.47</v>
      </c>
    </row>
    <row r="63" spans="2:8" x14ac:dyDescent="0.25">
      <c r="B63" s="2" t="s">
        <v>3045</v>
      </c>
      <c r="C63" s="4" t="s">
        <v>142</v>
      </c>
      <c r="D63" s="2" t="s">
        <v>402</v>
      </c>
      <c r="E63" s="2" t="s">
        <v>945</v>
      </c>
      <c r="F63" s="24">
        <v>92564</v>
      </c>
      <c r="G63" s="24">
        <v>1259.93</v>
      </c>
      <c r="H63" s="24">
        <v>0.46</v>
      </c>
    </row>
    <row r="64" spans="2:8" x14ac:dyDescent="0.25">
      <c r="B64" s="2" t="s">
        <v>2795</v>
      </c>
      <c r="C64" s="4" t="s">
        <v>142</v>
      </c>
      <c r="D64" s="2" t="s">
        <v>372</v>
      </c>
      <c r="E64" s="2" t="s">
        <v>408</v>
      </c>
      <c r="F64" s="24">
        <v>31400</v>
      </c>
      <c r="G64" s="24">
        <v>1256.75</v>
      </c>
      <c r="H64" s="24">
        <v>0.46</v>
      </c>
    </row>
    <row r="65" spans="2:8" x14ac:dyDescent="0.25">
      <c r="B65" s="2" t="s">
        <v>2799</v>
      </c>
      <c r="C65" s="4" t="s">
        <v>142</v>
      </c>
      <c r="D65" s="2" t="s">
        <v>412</v>
      </c>
      <c r="E65" s="2" t="s">
        <v>413</v>
      </c>
      <c r="F65" s="24">
        <v>350000</v>
      </c>
      <c r="G65" s="24">
        <v>1241.8</v>
      </c>
      <c r="H65" s="24">
        <v>0.45</v>
      </c>
    </row>
    <row r="66" spans="2:8" x14ac:dyDescent="0.25">
      <c r="B66" s="2" t="s">
        <v>984</v>
      </c>
      <c r="C66" s="4" t="s">
        <v>142</v>
      </c>
      <c r="D66" s="2" t="s">
        <v>416</v>
      </c>
      <c r="E66" s="2" t="s">
        <v>985</v>
      </c>
      <c r="F66" s="24">
        <v>637640</v>
      </c>
      <c r="G66" s="24">
        <v>1137.23</v>
      </c>
      <c r="H66" s="24">
        <v>0.41</v>
      </c>
    </row>
    <row r="67" spans="2:8" x14ac:dyDescent="0.25">
      <c r="B67" s="2" t="s">
        <v>2988</v>
      </c>
      <c r="C67" s="4" t="s">
        <v>142</v>
      </c>
      <c r="D67" s="2" t="s">
        <v>347</v>
      </c>
      <c r="E67" s="2" t="s">
        <v>808</v>
      </c>
      <c r="F67" s="24">
        <v>416583</v>
      </c>
      <c r="G67" s="24">
        <v>1084.3699999999999</v>
      </c>
      <c r="H67" s="24">
        <v>0.39</v>
      </c>
    </row>
    <row r="68" spans="2:8" x14ac:dyDescent="0.25">
      <c r="B68" s="2" t="s">
        <v>2881</v>
      </c>
      <c r="C68" s="4" t="s">
        <v>142</v>
      </c>
      <c r="D68" s="2" t="s">
        <v>374</v>
      </c>
      <c r="E68" s="2" t="s">
        <v>651</v>
      </c>
      <c r="F68" s="24">
        <v>134177</v>
      </c>
      <c r="G68" s="24">
        <v>1066.17</v>
      </c>
      <c r="H68" s="24">
        <v>0.39</v>
      </c>
    </row>
    <row r="69" spans="2:8" x14ac:dyDescent="0.25">
      <c r="B69" s="2" t="s">
        <v>2078</v>
      </c>
      <c r="C69" s="4" t="s">
        <v>142</v>
      </c>
      <c r="D69" s="2" t="s">
        <v>544</v>
      </c>
      <c r="E69" s="2" t="s">
        <v>545</v>
      </c>
      <c r="F69" s="24">
        <v>241970</v>
      </c>
      <c r="G69" s="24">
        <v>988.33</v>
      </c>
      <c r="H69" s="24">
        <v>0.36</v>
      </c>
    </row>
    <row r="70" spans="2:8" x14ac:dyDescent="0.25">
      <c r="B70" s="2" t="s">
        <v>3060</v>
      </c>
      <c r="C70" s="4" t="s">
        <v>142</v>
      </c>
      <c r="D70" s="2" t="s">
        <v>364</v>
      </c>
      <c r="E70" s="2" t="s">
        <v>986</v>
      </c>
      <c r="F70" s="24">
        <v>73876</v>
      </c>
      <c r="G70" s="24">
        <v>982.44</v>
      </c>
      <c r="H70" s="24">
        <v>0.36</v>
      </c>
    </row>
    <row r="71" spans="2:8" x14ac:dyDescent="0.25">
      <c r="B71" s="2" t="s">
        <v>2037</v>
      </c>
      <c r="C71" s="4" t="s">
        <v>142</v>
      </c>
      <c r="D71" s="2" t="s">
        <v>519</v>
      </c>
      <c r="E71" s="2" t="s">
        <v>523</v>
      </c>
      <c r="F71" s="24">
        <v>7500</v>
      </c>
      <c r="G71" s="24">
        <v>961.31</v>
      </c>
      <c r="H71" s="24">
        <v>0.35</v>
      </c>
    </row>
    <row r="72" spans="2:8" x14ac:dyDescent="0.25">
      <c r="B72" s="2" t="s">
        <v>2073</v>
      </c>
      <c r="C72" s="4" t="s">
        <v>142</v>
      </c>
      <c r="D72" s="2" t="s">
        <v>398</v>
      </c>
      <c r="E72" s="2" t="s">
        <v>561</v>
      </c>
      <c r="F72" s="24">
        <v>50670</v>
      </c>
      <c r="G72" s="24">
        <v>931.8</v>
      </c>
      <c r="H72" s="24">
        <v>0.34</v>
      </c>
    </row>
    <row r="73" spans="2:8" x14ac:dyDescent="0.25">
      <c r="B73" s="2" t="s">
        <v>2895</v>
      </c>
      <c r="C73" s="4" t="s">
        <v>142</v>
      </c>
      <c r="D73" s="2" t="s">
        <v>372</v>
      </c>
      <c r="E73" s="2" t="s">
        <v>677</v>
      </c>
      <c r="F73" s="24">
        <v>60250</v>
      </c>
      <c r="G73" s="24">
        <v>843.5</v>
      </c>
      <c r="H73" s="24">
        <v>0.31</v>
      </c>
    </row>
    <row r="74" spans="2:8" x14ac:dyDescent="0.25">
      <c r="B74" s="2" t="s">
        <v>2842</v>
      </c>
      <c r="C74" s="4" t="s">
        <v>142</v>
      </c>
      <c r="D74" s="2" t="s">
        <v>463</v>
      </c>
      <c r="E74" s="2" t="s">
        <v>499</v>
      </c>
      <c r="F74" s="24">
        <v>65000</v>
      </c>
      <c r="G74" s="24">
        <v>700.47</v>
      </c>
      <c r="H74" s="24">
        <v>0.25</v>
      </c>
    </row>
    <row r="75" spans="2:8" x14ac:dyDescent="0.25">
      <c r="B75" s="2" t="s">
        <v>2044</v>
      </c>
      <c r="C75" s="4" t="s">
        <v>142</v>
      </c>
      <c r="D75" s="2" t="s">
        <v>492</v>
      </c>
      <c r="E75" s="2" t="s">
        <v>570</v>
      </c>
      <c r="F75" s="24">
        <v>75000</v>
      </c>
      <c r="G75" s="24">
        <v>697.24</v>
      </c>
      <c r="H75" s="24">
        <v>0.25</v>
      </c>
    </row>
    <row r="76" spans="2:8" x14ac:dyDescent="0.25">
      <c r="B76" s="2" t="s">
        <v>2867</v>
      </c>
      <c r="C76" s="4" t="s">
        <v>142</v>
      </c>
      <c r="D76" s="2" t="s">
        <v>631</v>
      </c>
      <c r="E76" s="2" t="s">
        <v>632</v>
      </c>
      <c r="F76" s="24">
        <v>150000</v>
      </c>
      <c r="G76" s="24">
        <v>681.45</v>
      </c>
      <c r="H76" s="24">
        <v>0.25</v>
      </c>
    </row>
    <row r="77" spans="2:8" x14ac:dyDescent="0.25">
      <c r="B77" s="2" t="s">
        <v>3061</v>
      </c>
      <c r="C77" s="4" t="s">
        <v>142</v>
      </c>
      <c r="D77" s="2" t="s">
        <v>412</v>
      </c>
      <c r="E77" s="2" t="s">
        <v>987</v>
      </c>
      <c r="F77" s="24">
        <v>36562</v>
      </c>
      <c r="G77" s="24">
        <v>342.38</v>
      </c>
      <c r="H77" s="24">
        <v>0.12</v>
      </c>
    </row>
    <row r="78" spans="2:8" x14ac:dyDescent="0.25">
      <c r="B78" s="2" t="s">
        <v>2058</v>
      </c>
      <c r="C78" s="4" t="s">
        <v>142</v>
      </c>
      <c r="D78" s="2" t="s">
        <v>359</v>
      </c>
      <c r="E78" s="2" t="s">
        <v>360</v>
      </c>
      <c r="F78" s="24">
        <v>7875</v>
      </c>
      <c r="G78" s="24">
        <v>282.64999999999998</v>
      </c>
      <c r="H78" s="24">
        <v>0.1</v>
      </c>
    </row>
    <row r="79" spans="2:8" x14ac:dyDescent="0.25">
      <c r="B79" s="2" t="s">
        <v>3062</v>
      </c>
      <c r="C79" s="4" t="s">
        <v>142</v>
      </c>
      <c r="D79" s="2" t="s">
        <v>374</v>
      </c>
      <c r="E79" s="2" t="s">
        <v>375</v>
      </c>
      <c r="F79" s="24">
        <v>-2100</v>
      </c>
      <c r="G79" s="24">
        <v>-210.34</v>
      </c>
      <c r="H79" s="24">
        <v>-0.08</v>
      </c>
    </row>
    <row r="80" spans="2:8" x14ac:dyDescent="0.25">
      <c r="B80" s="2" t="s">
        <v>3063</v>
      </c>
      <c r="C80" s="4" t="s">
        <v>142</v>
      </c>
      <c r="D80" s="2" t="s">
        <v>352</v>
      </c>
      <c r="E80" s="2" t="s">
        <v>535</v>
      </c>
      <c r="F80" s="24">
        <v>-21000</v>
      </c>
      <c r="G80" s="24">
        <v>-267.36</v>
      </c>
      <c r="H80" s="24">
        <v>-0.1</v>
      </c>
    </row>
    <row r="81" spans="2:8" x14ac:dyDescent="0.25">
      <c r="B81" s="2" t="s">
        <v>3064</v>
      </c>
      <c r="C81" s="4" t="s">
        <v>142</v>
      </c>
      <c r="D81" s="2" t="s">
        <v>359</v>
      </c>
      <c r="E81" s="2" t="s">
        <v>360</v>
      </c>
      <c r="F81" s="24">
        <v>-7875</v>
      </c>
      <c r="G81" s="24">
        <v>-283.7</v>
      </c>
      <c r="H81" s="24">
        <v>-0.1</v>
      </c>
    </row>
    <row r="82" spans="2:8" x14ac:dyDescent="0.25">
      <c r="B82" s="2" t="s">
        <v>3065</v>
      </c>
      <c r="C82" s="4" t="s">
        <v>142</v>
      </c>
      <c r="D82" s="2" t="s">
        <v>352</v>
      </c>
      <c r="E82" s="2" t="s">
        <v>353</v>
      </c>
      <c r="F82" s="24">
        <v>-23600</v>
      </c>
      <c r="G82" s="24">
        <v>-337.74</v>
      </c>
      <c r="H82" s="24">
        <v>-0.12</v>
      </c>
    </row>
    <row r="83" spans="2:8" x14ac:dyDescent="0.25">
      <c r="B83" s="2" t="s">
        <v>3066</v>
      </c>
      <c r="C83" s="4" t="s">
        <v>142</v>
      </c>
      <c r="D83" s="2" t="s">
        <v>350</v>
      </c>
      <c r="E83" s="2" t="s">
        <v>351</v>
      </c>
      <c r="F83" s="24">
        <v>-11500</v>
      </c>
      <c r="G83" s="24">
        <v>-339.69</v>
      </c>
      <c r="H83" s="24">
        <v>-0.12</v>
      </c>
    </row>
    <row r="84" spans="2:8" x14ac:dyDescent="0.25">
      <c r="B84" s="2" t="s">
        <v>3067</v>
      </c>
      <c r="C84" s="4" t="s">
        <v>142</v>
      </c>
      <c r="D84" s="2" t="s">
        <v>347</v>
      </c>
      <c r="E84" s="2" t="s">
        <v>530</v>
      </c>
      <c r="F84" s="24">
        <v>-35500</v>
      </c>
      <c r="G84" s="24">
        <v>-541.52</v>
      </c>
      <c r="H84" s="24">
        <v>-0.2</v>
      </c>
    </row>
    <row r="85" spans="2:8" x14ac:dyDescent="0.25">
      <c r="B85" s="2" t="s">
        <v>3068</v>
      </c>
      <c r="C85" s="4" t="s">
        <v>142</v>
      </c>
      <c r="D85" s="2" t="s">
        <v>368</v>
      </c>
      <c r="E85" s="2" t="s">
        <v>547</v>
      </c>
      <c r="F85" s="24">
        <v>-44800</v>
      </c>
      <c r="G85" s="24">
        <v>-596.47</v>
      </c>
      <c r="H85" s="24">
        <v>-0.22</v>
      </c>
    </row>
    <row r="86" spans="2:8" x14ac:dyDescent="0.25">
      <c r="B86" s="2" t="s">
        <v>3069</v>
      </c>
      <c r="C86" s="4" t="s">
        <v>142</v>
      </c>
      <c r="D86" s="2" t="s">
        <v>519</v>
      </c>
      <c r="E86" s="2" t="s">
        <v>523</v>
      </c>
      <c r="F86" s="24">
        <v>-7500</v>
      </c>
      <c r="G86" s="24">
        <v>-965.8</v>
      </c>
      <c r="H86" s="24">
        <v>-0.35</v>
      </c>
    </row>
    <row r="87" spans="2:8" x14ac:dyDescent="0.25">
      <c r="B87" s="2" t="s">
        <v>3070</v>
      </c>
      <c r="C87" s="4" t="s">
        <v>142</v>
      </c>
      <c r="D87" s="2" t="s">
        <v>352</v>
      </c>
      <c r="E87" s="2" t="s">
        <v>355</v>
      </c>
      <c r="F87" s="24">
        <v>-30625</v>
      </c>
      <c r="G87" s="24">
        <v>-1170.81</v>
      </c>
      <c r="H87" s="24">
        <v>-0.43</v>
      </c>
    </row>
    <row r="88" spans="2:8" x14ac:dyDescent="0.25">
      <c r="B88" s="2" t="s">
        <v>3071</v>
      </c>
      <c r="C88" s="4" t="s">
        <v>142</v>
      </c>
      <c r="D88" s="2" t="s">
        <v>372</v>
      </c>
      <c r="E88" s="2" t="s">
        <v>408</v>
      </c>
      <c r="F88" s="24">
        <v>-31400</v>
      </c>
      <c r="G88" s="24">
        <v>-1266.3800000000001</v>
      </c>
      <c r="H88" s="24">
        <v>-0.46</v>
      </c>
    </row>
    <row r="89" spans="2:8" x14ac:dyDescent="0.25">
      <c r="B89" s="2" t="s">
        <v>3072</v>
      </c>
      <c r="C89" s="4" t="s">
        <v>142</v>
      </c>
      <c r="D89" s="2" t="s">
        <v>433</v>
      </c>
      <c r="E89" s="2" t="s">
        <v>792</v>
      </c>
      <c r="F89" s="24">
        <v>-166650</v>
      </c>
      <c r="G89" s="24">
        <v>-1494.02</v>
      </c>
      <c r="H89" s="24">
        <v>-0.54</v>
      </c>
    </row>
    <row r="90" spans="2:8" x14ac:dyDescent="0.25">
      <c r="B90" s="2" t="s">
        <v>3073</v>
      </c>
      <c r="C90" s="4" t="s">
        <v>142</v>
      </c>
      <c r="D90" s="2" t="s">
        <v>356</v>
      </c>
      <c r="E90" s="2" t="s">
        <v>386</v>
      </c>
      <c r="F90" s="24">
        <v>-75300</v>
      </c>
      <c r="G90" s="24">
        <v>-1691.43</v>
      </c>
      <c r="H90" s="24">
        <v>-0.61</v>
      </c>
    </row>
    <row r="91" spans="2:8" x14ac:dyDescent="0.25">
      <c r="B91" s="2" t="s">
        <v>3074</v>
      </c>
      <c r="C91" s="4" t="s">
        <v>142</v>
      </c>
      <c r="D91" s="2" t="s">
        <v>394</v>
      </c>
      <c r="E91" s="2" t="s">
        <v>676</v>
      </c>
      <c r="F91" s="24">
        <v>-131250</v>
      </c>
      <c r="G91" s="24">
        <v>-1899.19</v>
      </c>
      <c r="H91" s="24">
        <v>-0.69</v>
      </c>
    </row>
    <row r="92" spans="2:8" x14ac:dyDescent="0.25">
      <c r="B92" s="2" t="s">
        <v>996</v>
      </c>
      <c r="C92" s="4" t="s">
        <v>142</v>
      </c>
      <c r="D92" s="2" t="s">
        <v>347</v>
      </c>
      <c r="E92" s="2" t="s">
        <v>518</v>
      </c>
      <c r="F92" s="24">
        <v>-325500</v>
      </c>
      <c r="G92" s="24">
        <v>-2683.75</v>
      </c>
      <c r="H92" s="24">
        <v>-0.97</v>
      </c>
    </row>
    <row r="93" spans="2:8" x14ac:dyDescent="0.25">
      <c r="B93" s="2" t="s">
        <v>3075</v>
      </c>
      <c r="C93" s="4" t="s">
        <v>142</v>
      </c>
      <c r="D93" s="2" t="s">
        <v>347</v>
      </c>
      <c r="E93" s="2" t="s">
        <v>348</v>
      </c>
      <c r="F93" s="24">
        <v>-183700</v>
      </c>
      <c r="G93" s="24">
        <v>-2779.75</v>
      </c>
      <c r="H93" s="24">
        <v>-1.01</v>
      </c>
    </row>
    <row r="94" spans="2:8" x14ac:dyDescent="0.25">
      <c r="B94" s="2" t="s">
        <v>3076</v>
      </c>
      <c r="C94" s="4" t="s">
        <v>142</v>
      </c>
      <c r="D94" s="2" t="s">
        <v>642</v>
      </c>
      <c r="E94" s="2" t="s">
        <v>643</v>
      </c>
      <c r="F94" s="24">
        <v>-491400</v>
      </c>
      <c r="G94" s="24">
        <v>-3189.19</v>
      </c>
      <c r="H94" s="24">
        <v>-1.1599999999999999</v>
      </c>
    </row>
    <row r="95" spans="2:8" x14ac:dyDescent="0.25">
      <c r="B95" s="2" t="s">
        <v>3077</v>
      </c>
      <c r="C95" s="4" t="s">
        <v>142</v>
      </c>
      <c r="D95" s="2" t="s">
        <v>347</v>
      </c>
      <c r="E95" s="2" t="s">
        <v>349</v>
      </c>
      <c r="F95" s="24">
        <v>-277200</v>
      </c>
      <c r="G95" s="24">
        <v>-3209.28</v>
      </c>
      <c r="H95" s="24">
        <v>-1.1599999999999999</v>
      </c>
    </row>
    <row r="96" spans="2:8" x14ac:dyDescent="0.25">
      <c r="B96" s="2" t="s">
        <v>3078</v>
      </c>
      <c r="C96" s="4" t="s">
        <v>142</v>
      </c>
      <c r="D96" s="2" t="s">
        <v>361</v>
      </c>
      <c r="E96" s="2" t="s">
        <v>362</v>
      </c>
      <c r="F96" s="24">
        <v>-96300</v>
      </c>
      <c r="G96" s="24">
        <v>-3483.7</v>
      </c>
      <c r="H96" s="24">
        <v>-1.26</v>
      </c>
    </row>
    <row r="97" spans="2:10" x14ac:dyDescent="0.25">
      <c r="B97" s="2" t="s">
        <v>3079</v>
      </c>
      <c r="C97" s="4" t="s">
        <v>142</v>
      </c>
      <c r="D97" s="2" t="s">
        <v>347</v>
      </c>
      <c r="E97" s="2" t="s">
        <v>358</v>
      </c>
      <c r="F97" s="24">
        <v>-308125</v>
      </c>
      <c r="G97" s="24">
        <v>-3613.69</v>
      </c>
      <c r="H97" s="24">
        <v>-1.31</v>
      </c>
    </row>
    <row r="98" spans="2:10" x14ac:dyDescent="0.25">
      <c r="B98" s="7" t="s">
        <v>145</v>
      </c>
      <c r="C98" s="8"/>
      <c r="D98" s="7"/>
      <c r="E98" s="7"/>
      <c r="F98" s="31"/>
      <c r="G98" s="31">
        <f>SUM(G12:G78)</f>
        <v>180284.23999999993</v>
      </c>
      <c r="H98" s="31">
        <f>SUM(H12:H78)</f>
        <v>65.44</v>
      </c>
    </row>
    <row r="99" spans="2:10" x14ac:dyDescent="0.25">
      <c r="B99" s="7" t="s">
        <v>2592</v>
      </c>
      <c r="C99" s="8"/>
      <c r="D99" s="7"/>
      <c r="E99" s="7"/>
      <c r="F99" s="31"/>
      <c r="G99" s="31"/>
      <c r="H99" s="31"/>
    </row>
    <row r="100" spans="2:10" s="147" customFormat="1" x14ac:dyDescent="0.25">
      <c r="B100" s="147" t="s">
        <v>981</v>
      </c>
      <c r="C100" s="146" t="s">
        <v>142</v>
      </c>
      <c r="D100" s="147" t="s">
        <v>982</v>
      </c>
      <c r="E100" s="147" t="s">
        <v>983</v>
      </c>
      <c r="F100" s="148">
        <v>180000</v>
      </c>
      <c r="G100" s="148">
        <v>1549.62</v>
      </c>
      <c r="H100" s="148">
        <v>0.56000000000000005</v>
      </c>
    </row>
    <row r="101" spans="2:10" s="147" customFormat="1" x14ac:dyDescent="0.25">
      <c r="B101" s="147" t="s">
        <v>973</v>
      </c>
      <c r="C101" s="146" t="s">
        <v>142</v>
      </c>
      <c r="D101" s="147" t="s">
        <v>143</v>
      </c>
      <c r="F101" s="148">
        <v>25950</v>
      </c>
      <c r="G101" s="148">
        <v>20619.580000000002</v>
      </c>
      <c r="H101" s="148">
        <v>7.48</v>
      </c>
    </row>
    <row r="102" spans="2:10" s="147" customFormat="1" x14ac:dyDescent="0.25">
      <c r="B102" s="145" t="s">
        <v>2593</v>
      </c>
      <c r="C102" s="146"/>
      <c r="F102" s="148"/>
      <c r="G102" s="148"/>
      <c r="H102" s="148"/>
    </row>
    <row r="103" spans="2:10" s="147" customFormat="1" x14ac:dyDescent="0.25">
      <c r="B103" s="147" t="s">
        <v>988</v>
      </c>
      <c r="C103" s="146" t="s">
        <v>142</v>
      </c>
      <c r="D103" s="147" t="s">
        <v>143</v>
      </c>
      <c r="F103" s="148">
        <v>33800</v>
      </c>
      <c r="G103" s="148">
        <v>23832.720000000001</v>
      </c>
      <c r="H103" s="148">
        <v>8.65</v>
      </c>
    </row>
    <row r="104" spans="2:10" s="147" customFormat="1" x14ac:dyDescent="0.25">
      <c r="B104" s="147" t="s">
        <v>989</v>
      </c>
      <c r="C104" s="146" t="s">
        <v>142</v>
      </c>
      <c r="D104" s="147" t="s">
        <v>143</v>
      </c>
      <c r="F104" s="148">
        <v>6240</v>
      </c>
      <c r="G104" s="148">
        <v>4961.3</v>
      </c>
      <c r="H104" s="148">
        <v>1.8</v>
      </c>
    </row>
    <row r="105" spans="2:10" s="147" customFormat="1" x14ac:dyDescent="0.25">
      <c r="B105" s="147" t="s">
        <v>990</v>
      </c>
      <c r="C105" s="146" t="s">
        <v>142</v>
      </c>
      <c r="D105" s="147" t="s">
        <v>991</v>
      </c>
      <c r="F105" s="148">
        <v>18600</v>
      </c>
      <c r="G105" s="148">
        <v>1271.8699999999999</v>
      </c>
      <c r="H105" s="148">
        <v>0.46</v>
      </c>
    </row>
    <row r="106" spans="2:10" s="147" customFormat="1" x14ac:dyDescent="0.25">
      <c r="B106" s="147" t="s">
        <v>992</v>
      </c>
      <c r="C106" s="146" t="s">
        <v>142</v>
      </c>
      <c r="D106" s="147" t="s">
        <v>982</v>
      </c>
      <c r="F106" s="148">
        <v>350000</v>
      </c>
      <c r="G106" s="148">
        <v>900.2</v>
      </c>
      <c r="H106" s="148">
        <v>0.33</v>
      </c>
    </row>
    <row r="107" spans="2:10" s="147" customFormat="1" x14ac:dyDescent="0.25">
      <c r="B107" s="147" t="s">
        <v>993</v>
      </c>
      <c r="C107" s="146" t="s">
        <v>142</v>
      </c>
      <c r="D107" s="147" t="s">
        <v>982</v>
      </c>
      <c r="E107" s="147" t="s">
        <v>983</v>
      </c>
      <c r="F107" s="148">
        <v>100000</v>
      </c>
      <c r="G107" s="148">
        <v>864.3</v>
      </c>
      <c r="H107" s="148">
        <v>0.31</v>
      </c>
    </row>
    <row r="108" spans="2:10" s="147" customFormat="1" x14ac:dyDescent="0.25">
      <c r="B108" s="147" t="s">
        <v>994</v>
      </c>
      <c r="C108" s="146" t="s">
        <v>142</v>
      </c>
      <c r="D108" s="147" t="s">
        <v>982</v>
      </c>
      <c r="E108" s="147" t="s">
        <v>995</v>
      </c>
      <c r="F108" s="148">
        <v>300000</v>
      </c>
      <c r="G108" s="148">
        <v>709.2</v>
      </c>
      <c r="H108" s="148">
        <v>0.26</v>
      </c>
    </row>
    <row r="109" spans="2:10" s="147" customFormat="1" x14ac:dyDescent="0.25">
      <c r="B109" s="147" t="s">
        <v>993</v>
      </c>
      <c r="C109" s="146" t="s">
        <v>142</v>
      </c>
      <c r="D109" s="147" t="s">
        <v>982</v>
      </c>
      <c r="E109" s="147" t="s">
        <v>983</v>
      </c>
      <c r="F109" s="148">
        <v>-180000</v>
      </c>
      <c r="G109" s="148">
        <v>-1548.9</v>
      </c>
      <c r="H109" s="148">
        <v>-0.56000000000000005</v>
      </c>
    </row>
    <row r="110" spans="2:10" s="147" customFormat="1" x14ac:dyDescent="0.25">
      <c r="B110" s="147" t="s">
        <v>988</v>
      </c>
      <c r="C110" s="146" t="s">
        <v>142</v>
      </c>
      <c r="D110" s="147" t="s">
        <v>143</v>
      </c>
      <c r="F110" s="148">
        <v>-6800</v>
      </c>
      <c r="G110" s="148">
        <v>-4788.22</v>
      </c>
      <c r="H110" s="148">
        <v>-1.74</v>
      </c>
    </row>
    <row r="111" spans="2:10" s="147" customFormat="1" x14ac:dyDescent="0.25">
      <c r="B111" s="147" t="s">
        <v>989</v>
      </c>
      <c r="C111" s="146" t="s">
        <v>142</v>
      </c>
      <c r="D111" s="147" t="s">
        <v>143</v>
      </c>
      <c r="F111" s="148">
        <v>-32190</v>
      </c>
      <c r="G111" s="148">
        <v>-26025.94</v>
      </c>
      <c r="H111" s="148">
        <v>-9.4499999999999993</v>
      </c>
    </row>
    <row r="112" spans="2:10" x14ac:dyDescent="0.25">
      <c r="B112" s="7" t="s">
        <v>2594</v>
      </c>
      <c r="C112" s="8"/>
      <c r="D112" s="7"/>
      <c r="E112" s="7"/>
      <c r="F112" s="31"/>
      <c r="G112" s="31">
        <f>SUM(G100:G108)</f>
        <v>54708.79</v>
      </c>
      <c r="H112" s="31">
        <f>SUM(H100:H108)</f>
        <v>19.850000000000001</v>
      </c>
      <c r="J112" s="4"/>
    </row>
    <row r="113" spans="2:8" x14ac:dyDescent="0.25">
      <c r="B113" s="7" t="s">
        <v>888</v>
      </c>
    </row>
    <row r="114" spans="2:8" x14ac:dyDescent="0.25">
      <c r="B114" s="2" t="s">
        <v>32</v>
      </c>
      <c r="C114" s="4" t="s">
        <v>142</v>
      </c>
      <c r="D114" s="2" t="s">
        <v>889</v>
      </c>
      <c r="E114" s="2" t="s">
        <v>997</v>
      </c>
      <c r="F114" s="24">
        <v>72434.116999999998</v>
      </c>
      <c r="G114" s="24">
        <v>2675.28</v>
      </c>
      <c r="H114" s="24">
        <v>0.97</v>
      </c>
    </row>
    <row r="115" spans="2:8" x14ac:dyDescent="0.25">
      <c r="B115" s="7" t="s">
        <v>145</v>
      </c>
      <c r="C115" s="8"/>
      <c r="D115" s="7"/>
      <c r="E115" s="7"/>
      <c r="F115" s="31"/>
      <c r="G115" s="31">
        <f>SUM(G113:G114)</f>
        <v>2675.28</v>
      </c>
      <c r="H115" s="31">
        <f>SUM(H113:H114)</f>
        <v>0.97</v>
      </c>
    </row>
    <row r="116" spans="2:8" x14ac:dyDescent="0.25">
      <c r="B116" s="5" t="s">
        <v>136</v>
      </c>
      <c r="C116" s="6" t="s">
        <v>137</v>
      </c>
      <c r="D116" s="5" t="s">
        <v>238</v>
      </c>
      <c r="E116" s="5" t="s">
        <v>139</v>
      </c>
      <c r="F116" s="46" t="s">
        <v>149</v>
      </c>
      <c r="G116" s="46" t="s">
        <v>150</v>
      </c>
      <c r="H116" s="46" t="s">
        <v>151</v>
      </c>
    </row>
    <row r="117" spans="2:8" x14ac:dyDescent="0.25">
      <c r="B117" s="7" t="s">
        <v>239</v>
      </c>
    </row>
    <row r="118" spans="2:8" x14ac:dyDescent="0.25">
      <c r="B118" s="7" t="s">
        <v>141</v>
      </c>
    </row>
    <row r="119" spans="2:8" x14ac:dyDescent="0.25">
      <c r="B119" s="7" t="s">
        <v>240</v>
      </c>
    </row>
    <row r="120" spans="2:8" x14ac:dyDescent="0.25">
      <c r="B120" s="2" t="s">
        <v>998</v>
      </c>
      <c r="C120" s="4">
        <v>7.24</v>
      </c>
      <c r="D120" s="2" t="s">
        <v>242</v>
      </c>
      <c r="E120" s="2" t="s">
        <v>999</v>
      </c>
      <c r="F120" s="24">
        <v>2547800</v>
      </c>
      <c r="G120" s="24">
        <v>2535.5</v>
      </c>
      <c r="H120" s="24">
        <v>0.92</v>
      </c>
    </row>
    <row r="121" spans="2:8" x14ac:dyDescent="0.25">
      <c r="B121" s="2" t="s">
        <v>1000</v>
      </c>
      <c r="C121" s="4">
        <v>7.14</v>
      </c>
      <c r="D121" s="2" t="s">
        <v>242</v>
      </c>
      <c r="E121" s="2" t="s">
        <v>1001</v>
      </c>
      <c r="F121" s="24">
        <v>2500000</v>
      </c>
      <c r="G121" s="24">
        <v>2432.41</v>
      </c>
      <c r="H121" s="24">
        <v>0.88</v>
      </c>
    </row>
    <row r="122" spans="2:8" x14ac:dyDescent="0.25">
      <c r="B122" s="2" t="s">
        <v>1002</v>
      </c>
      <c r="C122" s="4">
        <v>7.22</v>
      </c>
      <c r="D122" s="2" t="s">
        <v>242</v>
      </c>
      <c r="E122" s="2" t="s">
        <v>1003</v>
      </c>
      <c r="F122" s="24">
        <v>2000000</v>
      </c>
      <c r="G122" s="24">
        <v>2005.34</v>
      </c>
      <c r="H122" s="24">
        <v>0.73</v>
      </c>
    </row>
    <row r="123" spans="2:8" x14ac:dyDescent="0.25">
      <c r="B123" s="2" t="s">
        <v>1004</v>
      </c>
      <c r="C123" s="4">
        <v>7.2</v>
      </c>
      <c r="D123" s="2" t="s">
        <v>242</v>
      </c>
      <c r="E123" s="2" t="s">
        <v>1005</v>
      </c>
      <c r="F123" s="24">
        <v>2000000</v>
      </c>
      <c r="G123" s="24">
        <v>1997.67</v>
      </c>
      <c r="H123" s="24">
        <v>0.73</v>
      </c>
    </row>
    <row r="124" spans="2:8" x14ac:dyDescent="0.25">
      <c r="B124" s="2" t="s">
        <v>592</v>
      </c>
      <c r="C124" s="4">
        <v>7.14</v>
      </c>
      <c r="D124" s="2" t="s">
        <v>242</v>
      </c>
      <c r="E124" s="2" t="s">
        <v>593</v>
      </c>
      <c r="F124" s="24">
        <v>1800000</v>
      </c>
      <c r="G124" s="24">
        <v>1803.9</v>
      </c>
      <c r="H124" s="24">
        <v>0.65</v>
      </c>
    </row>
    <row r="125" spans="2:8" x14ac:dyDescent="0.25">
      <c r="B125" s="2" t="s">
        <v>1006</v>
      </c>
      <c r="C125" s="4">
        <v>7.5</v>
      </c>
      <c r="D125" s="2" t="s">
        <v>242</v>
      </c>
      <c r="E125" s="2" t="s">
        <v>1007</v>
      </c>
      <c r="F125" s="24">
        <v>1000000</v>
      </c>
      <c r="G125" s="24">
        <v>997.83</v>
      </c>
      <c r="H125" s="24">
        <v>0.36</v>
      </c>
    </row>
    <row r="126" spans="2:8" x14ac:dyDescent="0.25">
      <c r="B126" s="2" t="s">
        <v>1008</v>
      </c>
      <c r="C126" s="4">
        <v>7.47</v>
      </c>
      <c r="D126" s="2" t="s">
        <v>242</v>
      </c>
      <c r="E126" s="2" t="s">
        <v>1009</v>
      </c>
      <c r="F126" s="24">
        <v>670200</v>
      </c>
      <c r="G126" s="24">
        <v>670.58</v>
      </c>
      <c r="H126" s="24">
        <v>0.24</v>
      </c>
    </row>
    <row r="127" spans="2:8" x14ac:dyDescent="0.25">
      <c r="B127" s="2" t="s">
        <v>1010</v>
      </c>
      <c r="C127" s="4">
        <v>7.48</v>
      </c>
      <c r="D127" s="2" t="s">
        <v>242</v>
      </c>
      <c r="E127" s="2" t="s">
        <v>1011</v>
      </c>
      <c r="F127" s="24">
        <v>454160</v>
      </c>
      <c r="G127" s="24">
        <v>454.43</v>
      </c>
      <c r="H127" s="24">
        <v>0.16</v>
      </c>
    </row>
    <row r="128" spans="2:8" x14ac:dyDescent="0.25">
      <c r="B128" s="2" t="s">
        <v>1012</v>
      </c>
      <c r="C128" s="4">
        <v>7.51</v>
      </c>
      <c r="D128" s="2" t="s">
        <v>242</v>
      </c>
      <c r="E128" s="2" t="s">
        <v>1013</v>
      </c>
      <c r="F128" s="24">
        <v>399500</v>
      </c>
      <c r="G128" s="24">
        <v>398.23</v>
      </c>
      <c r="H128" s="24">
        <v>0.14000000000000001</v>
      </c>
    </row>
    <row r="129" spans="2:8" x14ac:dyDescent="0.25">
      <c r="B129" s="2" t="s">
        <v>1014</v>
      </c>
      <c r="C129" s="4">
        <v>7.51</v>
      </c>
      <c r="D129" s="2" t="s">
        <v>242</v>
      </c>
      <c r="E129" s="2" t="s">
        <v>1015</v>
      </c>
      <c r="F129" s="24">
        <v>329400</v>
      </c>
      <c r="G129" s="24">
        <v>327.84</v>
      </c>
      <c r="H129" s="24">
        <v>0.12</v>
      </c>
    </row>
    <row r="130" spans="2:8" x14ac:dyDescent="0.25">
      <c r="B130" s="2" t="s">
        <v>1016</v>
      </c>
      <c r="C130" s="4">
        <v>7.5</v>
      </c>
      <c r="D130" s="2" t="s">
        <v>242</v>
      </c>
      <c r="E130" s="2" t="s">
        <v>1017</v>
      </c>
      <c r="F130" s="24">
        <v>153100</v>
      </c>
      <c r="G130" s="24">
        <v>154.66999999999999</v>
      </c>
      <c r="H130" s="24">
        <v>0.06</v>
      </c>
    </row>
    <row r="131" spans="2:8" x14ac:dyDescent="0.25">
      <c r="B131" s="2" t="s">
        <v>1018</v>
      </c>
      <c r="C131" s="4">
        <v>7.48</v>
      </c>
      <c r="D131" s="2" t="s">
        <v>242</v>
      </c>
      <c r="E131" s="2" t="s">
        <v>1019</v>
      </c>
      <c r="F131" s="24">
        <v>107500</v>
      </c>
      <c r="G131" s="24">
        <v>108.62</v>
      </c>
      <c r="H131" s="24">
        <v>0.04</v>
      </c>
    </row>
    <row r="132" spans="2:8" x14ac:dyDescent="0.25">
      <c r="B132" s="2" t="s">
        <v>1020</v>
      </c>
      <c r="C132" s="4">
        <v>7.2</v>
      </c>
      <c r="D132" s="2" t="s">
        <v>242</v>
      </c>
      <c r="E132" s="2" t="s">
        <v>1021</v>
      </c>
      <c r="F132" s="24">
        <v>79500</v>
      </c>
      <c r="G132" s="24">
        <v>73.86</v>
      </c>
      <c r="H132" s="24">
        <v>0.03</v>
      </c>
    </row>
    <row r="133" spans="2:8" x14ac:dyDescent="0.25">
      <c r="B133" s="7" t="s">
        <v>244</v>
      </c>
      <c r="C133" s="8"/>
      <c r="D133" s="7"/>
      <c r="E133" s="7"/>
      <c r="F133" s="31"/>
      <c r="G133" s="31">
        <f>SUM(G116:G132)</f>
        <v>13960.880000000001</v>
      </c>
      <c r="H133" s="31">
        <f>SUM(H116:H132)</f>
        <v>5.0600000000000005</v>
      </c>
    </row>
    <row r="134" spans="2:8" x14ac:dyDescent="0.25">
      <c r="B134" s="7" t="s">
        <v>602</v>
      </c>
    </row>
    <row r="135" spans="2:8" x14ac:dyDescent="0.25">
      <c r="B135" s="2" t="s">
        <v>1022</v>
      </c>
      <c r="C135" s="4">
        <v>7.82</v>
      </c>
      <c r="D135" s="2" t="s">
        <v>603</v>
      </c>
      <c r="E135" s="2" t="s">
        <v>1023</v>
      </c>
      <c r="F135" s="24">
        <v>5000</v>
      </c>
      <c r="G135" s="24">
        <v>4956.96</v>
      </c>
      <c r="H135" s="24">
        <v>1.8</v>
      </c>
    </row>
    <row r="136" spans="2:8" x14ac:dyDescent="0.25">
      <c r="B136" s="2" t="s">
        <v>1860</v>
      </c>
      <c r="C136" s="4">
        <v>8.14</v>
      </c>
      <c r="D136" s="2" t="s">
        <v>603</v>
      </c>
      <c r="E136" s="2" t="s">
        <v>1024</v>
      </c>
      <c r="F136" s="24">
        <v>250</v>
      </c>
      <c r="G136" s="24">
        <v>2493.4299999999998</v>
      </c>
      <c r="H136" s="24">
        <v>0.91</v>
      </c>
    </row>
    <row r="137" spans="2:8" x14ac:dyDescent="0.25">
      <c r="B137" s="2" t="s">
        <v>3080</v>
      </c>
      <c r="C137" s="4">
        <v>7.71</v>
      </c>
      <c r="D137" s="2" t="s">
        <v>1025</v>
      </c>
      <c r="E137" s="2" t="s">
        <v>1026</v>
      </c>
      <c r="F137" s="24">
        <v>2500</v>
      </c>
      <c r="G137" s="24">
        <v>2489.9</v>
      </c>
      <c r="H137" s="24">
        <v>0.9</v>
      </c>
    </row>
    <row r="138" spans="2:8" x14ac:dyDescent="0.25">
      <c r="B138" s="2" t="s">
        <v>1027</v>
      </c>
      <c r="C138" s="4">
        <v>7.82</v>
      </c>
      <c r="D138" s="2" t="s">
        <v>603</v>
      </c>
      <c r="E138" s="2" t="s">
        <v>1028</v>
      </c>
      <c r="F138" s="24">
        <v>250</v>
      </c>
      <c r="G138" s="24">
        <v>2482.14</v>
      </c>
      <c r="H138" s="24">
        <v>0.9</v>
      </c>
    </row>
    <row r="139" spans="2:8" x14ac:dyDescent="0.25">
      <c r="B139" s="2" t="s">
        <v>1029</v>
      </c>
      <c r="C139" s="4">
        <v>8.43</v>
      </c>
      <c r="D139" s="2" t="s">
        <v>616</v>
      </c>
      <c r="E139" s="2" t="s">
        <v>1030</v>
      </c>
      <c r="F139" s="24">
        <v>2500</v>
      </c>
      <c r="G139" s="24">
        <v>2441.23</v>
      </c>
      <c r="H139" s="24">
        <v>0.89</v>
      </c>
    </row>
    <row r="140" spans="2:8" x14ac:dyDescent="0.25">
      <c r="B140" s="2" t="s">
        <v>2862</v>
      </c>
      <c r="C140" s="4">
        <v>7.78</v>
      </c>
      <c r="D140" s="2" t="s">
        <v>603</v>
      </c>
      <c r="E140" s="2" t="s">
        <v>604</v>
      </c>
      <c r="F140" s="24">
        <v>500</v>
      </c>
      <c r="G140" s="24">
        <v>500.62</v>
      </c>
      <c r="H140" s="24">
        <v>0.18</v>
      </c>
    </row>
    <row r="141" spans="2:8" x14ac:dyDescent="0.25">
      <c r="B141" s="7" t="s">
        <v>620</v>
      </c>
      <c r="C141" s="8"/>
      <c r="D141" s="7"/>
      <c r="E141" s="7"/>
      <c r="F141" s="31"/>
      <c r="G141" s="31">
        <f>SUM(G134:G140)</f>
        <v>15364.279999999999</v>
      </c>
      <c r="H141" s="31">
        <f>SUM(H134:H140)</f>
        <v>5.5799999999999992</v>
      </c>
    </row>
    <row r="142" spans="2:8" x14ac:dyDescent="0.25">
      <c r="B142" s="7" t="s">
        <v>621</v>
      </c>
      <c r="C142" s="8"/>
      <c r="D142" s="7"/>
      <c r="E142" s="7"/>
      <c r="F142" s="31"/>
      <c r="G142" s="31">
        <v>22841.45</v>
      </c>
      <c r="H142" s="31">
        <v>8.2899999999999991</v>
      </c>
    </row>
    <row r="143" spans="2:8" x14ac:dyDescent="0.25">
      <c r="B143" s="7" t="s">
        <v>147</v>
      </c>
      <c r="C143" s="8"/>
      <c r="D143" s="7"/>
      <c r="E143" s="7"/>
      <c r="F143" s="31"/>
      <c r="G143" s="31">
        <f>G142+G141+G133+G115+G112+G98</f>
        <v>289834.91999999993</v>
      </c>
      <c r="H143" s="31">
        <f>H142+H141+H133+H115+H112+H98</f>
        <v>105.19</v>
      </c>
    </row>
    <row r="144" spans="2:8" x14ac:dyDescent="0.25">
      <c r="B144" s="7" t="s">
        <v>154</v>
      </c>
      <c r="C144" s="8"/>
      <c r="D144" s="7"/>
      <c r="E144" s="7"/>
      <c r="F144" s="31"/>
      <c r="G144" s="31">
        <f>G145-G143</f>
        <v>-14356.122245099919</v>
      </c>
      <c r="H144" s="31">
        <f>H145-H143</f>
        <v>-5.1899999999999977</v>
      </c>
    </row>
    <row r="145" spans="2:8" x14ac:dyDescent="0.25">
      <c r="B145" s="7" t="s">
        <v>155</v>
      </c>
      <c r="C145" s="8"/>
      <c r="D145" s="7"/>
      <c r="E145" s="7"/>
      <c r="F145" s="31"/>
      <c r="G145" s="31">
        <v>275478.79775490001</v>
      </c>
      <c r="H145" s="31">
        <v>100</v>
      </c>
    </row>
    <row r="146" spans="2:8" x14ac:dyDescent="0.25">
      <c r="B146" s="2" t="s">
        <v>156</v>
      </c>
    </row>
    <row r="147" spans="2:8" x14ac:dyDescent="0.25">
      <c r="B147" s="7" t="s">
        <v>157</v>
      </c>
    </row>
    <row r="148" spans="2:8" x14ac:dyDescent="0.25">
      <c r="B148" s="7" t="s">
        <v>158</v>
      </c>
      <c r="C148" s="4" t="s">
        <v>159</v>
      </c>
    </row>
    <row r="149" spans="2:8" x14ac:dyDescent="0.25">
      <c r="B149" s="7" t="s">
        <v>162</v>
      </c>
      <c r="C149" s="4" t="s">
        <v>161</v>
      </c>
    </row>
    <row r="150" spans="2:8" x14ac:dyDescent="0.25">
      <c r="B150" s="7" t="s">
        <v>163</v>
      </c>
      <c r="C150" s="4" t="s">
        <v>161</v>
      </c>
    </row>
    <row r="151" spans="2:8" x14ac:dyDescent="0.25">
      <c r="B151" s="7" t="s">
        <v>164</v>
      </c>
      <c r="C151" s="4" t="s">
        <v>165</v>
      </c>
    </row>
    <row r="152" spans="2:8" x14ac:dyDescent="0.25">
      <c r="B152" s="7" t="s">
        <v>1031</v>
      </c>
      <c r="C152" s="8"/>
    </row>
    <row r="153" spans="2:8" x14ac:dyDescent="0.25">
      <c r="B153" s="7" t="s">
        <v>1032</v>
      </c>
      <c r="C153" s="8"/>
    </row>
    <row r="154" spans="2:8" x14ac:dyDescent="0.25">
      <c r="B154" s="7" t="s">
        <v>1033</v>
      </c>
      <c r="C154" s="8"/>
    </row>
    <row r="155" spans="2:8" x14ac:dyDescent="0.25">
      <c r="B155" s="7" t="s">
        <v>1034</v>
      </c>
      <c r="C155" s="8"/>
    </row>
    <row r="156" spans="2:8" x14ac:dyDescent="0.25">
      <c r="B156" s="7" t="s">
        <v>1035</v>
      </c>
      <c r="C156" s="8"/>
    </row>
    <row r="157" spans="2:8" x14ac:dyDescent="0.25">
      <c r="B157" s="7" t="s">
        <v>1036</v>
      </c>
      <c r="C157" s="8"/>
    </row>
    <row r="158" spans="2:8" x14ac:dyDescent="0.25">
      <c r="B158" s="7" t="s">
        <v>1037</v>
      </c>
      <c r="C158" s="8"/>
    </row>
    <row r="159" spans="2:8" x14ac:dyDescent="0.25">
      <c r="B159" s="7" t="s">
        <v>1038</v>
      </c>
      <c r="C159" s="8"/>
    </row>
    <row r="160" spans="2:8" x14ac:dyDescent="0.25">
      <c r="B160" s="7" t="s">
        <v>2760</v>
      </c>
      <c r="C160" s="8"/>
    </row>
    <row r="161" spans="2:8" x14ac:dyDescent="0.25">
      <c r="B161" s="2" t="s">
        <v>170</v>
      </c>
    </row>
    <row r="162" spans="2:8" x14ac:dyDescent="0.25">
      <c r="B162" s="2" t="s">
        <v>328</v>
      </c>
    </row>
    <row r="163" spans="2:8" x14ac:dyDescent="0.25">
      <c r="B163" s="7" t="s">
        <v>2749</v>
      </c>
    </row>
    <row r="165" spans="2:8" x14ac:dyDescent="0.25">
      <c r="B165" s="17" t="s">
        <v>3741</v>
      </c>
      <c r="C165" s="18"/>
    </row>
    <row r="166" spans="2:8" ht="30" x14ac:dyDescent="0.25">
      <c r="B166" s="17" t="s">
        <v>329</v>
      </c>
      <c r="C166" s="19" t="s">
        <v>330</v>
      </c>
    </row>
    <row r="167" spans="2:8" x14ac:dyDescent="0.25">
      <c r="B167" s="139" t="s">
        <v>331</v>
      </c>
      <c r="C167" s="170">
        <v>12524</v>
      </c>
    </row>
    <row r="168" spans="2:8" x14ac:dyDescent="0.25">
      <c r="B168" s="139" t="s">
        <v>332</v>
      </c>
      <c r="C168" s="170">
        <v>0</v>
      </c>
    </row>
    <row r="169" spans="2:8" x14ac:dyDescent="0.25">
      <c r="B169" s="139" t="s">
        <v>333</v>
      </c>
      <c r="C169" s="170">
        <v>6300</v>
      </c>
    </row>
    <row r="170" spans="2:8" x14ac:dyDescent="0.25">
      <c r="B170" s="139" t="s">
        <v>334</v>
      </c>
      <c r="C170" s="170">
        <v>0</v>
      </c>
    </row>
    <row r="171" spans="2:8" x14ac:dyDescent="0.25">
      <c r="B171" s="139" t="s">
        <v>335</v>
      </c>
      <c r="C171" s="170">
        <v>2499.8749978000001</v>
      </c>
    </row>
    <row r="172" spans="2:8" x14ac:dyDescent="0.25">
      <c r="B172" s="139" t="s">
        <v>336</v>
      </c>
      <c r="C172" s="170">
        <v>0</v>
      </c>
    </row>
    <row r="173" spans="2:8" x14ac:dyDescent="0.25">
      <c r="B173" s="17" t="s">
        <v>337</v>
      </c>
      <c r="C173" s="170">
        <v>21323.874997800001</v>
      </c>
    </row>
    <row r="175" spans="2:8" s="41" customFormat="1" x14ac:dyDescent="0.25">
      <c r="B175" s="223" t="s">
        <v>1649</v>
      </c>
      <c r="C175" s="223"/>
      <c r="D175" s="223"/>
      <c r="E175" s="223"/>
      <c r="F175" s="223"/>
      <c r="G175" s="42"/>
      <c r="H175" s="42"/>
    </row>
    <row r="176" spans="2:8" s="41" customFormat="1" x14ac:dyDescent="0.25">
      <c r="B176" s="223"/>
      <c r="C176" s="223"/>
      <c r="D176" s="223"/>
      <c r="E176" s="223"/>
      <c r="F176" s="223"/>
      <c r="G176" s="42"/>
      <c r="H176" s="42"/>
    </row>
    <row r="177" spans="2:8" s="41" customFormat="1" x14ac:dyDescent="0.25">
      <c r="B177" s="223"/>
      <c r="C177" s="223"/>
      <c r="D177" s="223"/>
      <c r="E177" s="223"/>
      <c r="F177" s="223"/>
      <c r="G177" s="42"/>
      <c r="H177" s="42"/>
    </row>
    <row r="178" spans="2:8" s="41" customFormat="1" x14ac:dyDescent="0.25">
      <c r="B178" s="223"/>
      <c r="C178" s="223"/>
      <c r="D178" s="223"/>
      <c r="E178" s="223"/>
      <c r="F178" s="223"/>
      <c r="G178" s="42"/>
      <c r="H178" s="42"/>
    </row>
    <row r="179" spans="2:8" s="41" customFormat="1" x14ac:dyDescent="0.25">
      <c r="B179" s="223"/>
      <c r="C179" s="223"/>
      <c r="D179" s="223"/>
      <c r="E179" s="223"/>
      <c r="F179" s="223"/>
      <c r="G179" s="42"/>
      <c r="H179" s="42"/>
    </row>
    <row r="181" spans="2:8" x14ac:dyDescent="0.25">
      <c r="B181" s="139" t="s">
        <v>179</v>
      </c>
      <c r="C181" s="9"/>
      <c r="D181" s="139"/>
    </row>
    <row r="182" spans="2:8" ht="30" x14ac:dyDescent="0.25">
      <c r="B182" s="11" t="s">
        <v>180</v>
      </c>
      <c r="C182" s="10" t="s">
        <v>181</v>
      </c>
      <c r="D182" s="11" t="s">
        <v>182</v>
      </c>
    </row>
    <row r="183" spans="2:8" x14ac:dyDescent="0.25">
      <c r="B183" s="139" t="s">
        <v>161</v>
      </c>
      <c r="C183" s="9" t="s">
        <v>161</v>
      </c>
      <c r="D183" s="139" t="s">
        <v>161</v>
      </c>
    </row>
    <row r="185" spans="2:8" x14ac:dyDescent="0.25">
      <c r="B185" s="7" t="s">
        <v>183</v>
      </c>
      <c r="C185" s="171">
        <v>45412</v>
      </c>
    </row>
    <row r="186" spans="2:8" x14ac:dyDescent="0.25">
      <c r="B186" s="17" t="s">
        <v>184</v>
      </c>
      <c r="C186" s="18" t="s">
        <v>185</v>
      </c>
      <c r="D186" s="17" t="s">
        <v>186</v>
      </c>
      <c r="E186" s="34" t="s">
        <v>187</v>
      </c>
      <c r="F186" s="172" t="s">
        <v>188</v>
      </c>
      <c r="G186" s="31"/>
    </row>
    <row r="187" spans="2:8" x14ac:dyDescent="0.25">
      <c r="B187" s="139" t="s">
        <v>3081</v>
      </c>
      <c r="C187" s="9">
        <v>-44800</v>
      </c>
      <c r="D187" s="139">
        <v>1331.08</v>
      </c>
      <c r="E187" s="33">
        <v>1331.4</v>
      </c>
      <c r="F187" s="39">
        <f>C173</f>
        <v>21323.874997800001</v>
      </c>
    </row>
    <row r="188" spans="2:8" x14ac:dyDescent="0.25">
      <c r="B188" s="139" t="s">
        <v>3082</v>
      </c>
      <c r="C188" s="9">
        <v>-308125</v>
      </c>
      <c r="D188" s="139">
        <v>1063.46</v>
      </c>
      <c r="E188" s="33">
        <v>1172.8</v>
      </c>
      <c r="F188" s="173"/>
    </row>
    <row r="189" spans="2:8" x14ac:dyDescent="0.25">
      <c r="B189" s="139" t="s">
        <v>3083</v>
      </c>
      <c r="C189" s="9">
        <v>-31400</v>
      </c>
      <c r="D189" s="139">
        <v>3761.29</v>
      </c>
      <c r="E189" s="33">
        <v>4033.05</v>
      </c>
      <c r="F189" s="173"/>
    </row>
    <row r="190" spans="2:8" x14ac:dyDescent="0.25">
      <c r="B190" s="139" t="s">
        <v>3084</v>
      </c>
      <c r="C190" s="9">
        <v>-166650</v>
      </c>
      <c r="D190" s="139">
        <v>886.92</v>
      </c>
      <c r="E190" s="33">
        <v>896.5</v>
      </c>
      <c r="F190" s="173"/>
    </row>
    <row r="191" spans="2:8" x14ac:dyDescent="0.25">
      <c r="B191" s="139" t="s">
        <v>3085</v>
      </c>
      <c r="C191" s="9">
        <v>-183700</v>
      </c>
      <c r="D191" s="139">
        <v>1508.47</v>
      </c>
      <c r="E191" s="33">
        <v>1513.2</v>
      </c>
      <c r="F191" s="173"/>
    </row>
    <row r="192" spans="2:8" x14ac:dyDescent="0.25">
      <c r="B192" s="139" t="s">
        <v>3086</v>
      </c>
      <c r="C192" s="9">
        <v>-491400</v>
      </c>
      <c r="D192" s="139">
        <v>623.24</v>
      </c>
      <c r="E192" s="33">
        <v>649</v>
      </c>
      <c r="F192" s="173"/>
    </row>
    <row r="193" spans="2:6" x14ac:dyDescent="0.25">
      <c r="B193" s="139" t="s">
        <v>3087</v>
      </c>
      <c r="C193" s="9">
        <v>-75300</v>
      </c>
      <c r="D193" s="139">
        <v>2250.85</v>
      </c>
      <c r="E193" s="33">
        <v>2246.25</v>
      </c>
      <c r="F193" s="173"/>
    </row>
    <row r="194" spans="2:6" x14ac:dyDescent="0.25">
      <c r="B194" s="139" t="s">
        <v>3088</v>
      </c>
      <c r="C194" s="9">
        <v>-277200</v>
      </c>
      <c r="D194" s="139">
        <v>1095.5999999999999</v>
      </c>
      <c r="E194" s="33">
        <v>1157.75</v>
      </c>
      <c r="F194" s="173"/>
    </row>
    <row r="195" spans="2:6" x14ac:dyDescent="0.25">
      <c r="B195" s="139" t="s">
        <v>3089</v>
      </c>
      <c r="C195" s="9">
        <v>-35500</v>
      </c>
      <c r="D195" s="139">
        <v>1503.19</v>
      </c>
      <c r="E195" s="33">
        <v>1525.4</v>
      </c>
      <c r="F195" s="173"/>
    </row>
    <row r="196" spans="2:6" x14ac:dyDescent="0.25">
      <c r="B196" s="139" t="s">
        <v>3090</v>
      </c>
      <c r="C196" s="9">
        <v>-23600</v>
      </c>
      <c r="D196" s="139">
        <v>1434.26</v>
      </c>
      <c r="E196" s="33">
        <v>1431.1</v>
      </c>
      <c r="F196" s="173"/>
    </row>
    <row r="197" spans="2:6" x14ac:dyDescent="0.25">
      <c r="B197" s="139" t="s">
        <v>3091</v>
      </c>
      <c r="C197" s="9">
        <v>-96300</v>
      </c>
      <c r="D197" s="139">
        <v>3629.26</v>
      </c>
      <c r="E197" s="33">
        <v>3617.55</v>
      </c>
      <c r="F197" s="173"/>
    </row>
    <row r="198" spans="2:6" x14ac:dyDescent="0.25">
      <c r="B198" s="139" t="s">
        <v>3092</v>
      </c>
      <c r="C198" s="9">
        <v>-7500</v>
      </c>
      <c r="D198" s="139">
        <v>12816.73</v>
      </c>
      <c r="E198" s="33">
        <v>12877.35</v>
      </c>
      <c r="F198" s="173"/>
    </row>
    <row r="199" spans="2:6" x14ac:dyDescent="0.25">
      <c r="B199" s="139" t="s">
        <v>3093</v>
      </c>
      <c r="C199" s="9">
        <v>-11500</v>
      </c>
      <c r="D199" s="139">
        <v>2950.33</v>
      </c>
      <c r="E199" s="33">
        <v>2953.85</v>
      </c>
      <c r="F199" s="173"/>
    </row>
    <row r="200" spans="2:6" x14ac:dyDescent="0.25">
      <c r="B200" s="139" t="s">
        <v>3094</v>
      </c>
      <c r="C200" s="9">
        <v>-131250</v>
      </c>
      <c r="D200" s="139">
        <v>1491.58</v>
      </c>
      <c r="E200" s="33">
        <v>1447</v>
      </c>
      <c r="F200" s="173"/>
    </row>
    <row r="201" spans="2:6" x14ac:dyDescent="0.25">
      <c r="B201" s="139" t="s">
        <v>1039</v>
      </c>
      <c r="C201" s="9">
        <v>-325500</v>
      </c>
      <c r="D201" s="139">
        <v>765.38</v>
      </c>
      <c r="E201" s="33">
        <v>824.5</v>
      </c>
      <c r="F201" s="173"/>
    </row>
    <row r="202" spans="2:6" x14ac:dyDescent="0.25">
      <c r="B202" s="139" t="s">
        <v>3095</v>
      </c>
      <c r="C202" s="9">
        <v>-30625</v>
      </c>
      <c r="D202" s="139">
        <v>3843.38</v>
      </c>
      <c r="E202" s="33">
        <v>3823.05</v>
      </c>
      <c r="F202" s="173"/>
    </row>
    <row r="203" spans="2:6" x14ac:dyDescent="0.25">
      <c r="B203" s="139" t="s">
        <v>3096</v>
      </c>
      <c r="C203" s="9">
        <v>-21000</v>
      </c>
      <c r="D203" s="139">
        <v>1206.79</v>
      </c>
      <c r="E203" s="33">
        <v>1273.1500000000001</v>
      </c>
      <c r="F203" s="173"/>
    </row>
    <row r="204" spans="2:6" x14ac:dyDescent="0.25">
      <c r="B204" s="139" t="s">
        <v>3097</v>
      </c>
      <c r="C204" s="9">
        <v>-7875</v>
      </c>
      <c r="D204" s="139">
        <v>3591.76</v>
      </c>
      <c r="E204" s="33">
        <v>3602.5</v>
      </c>
      <c r="F204" s="173"/>
    </row>
    <row r="205" spans="2:6" x14ac:dyDescent="0.25">
      <c r="B205" s="139" t="s">
        <v>3098</v>
      </c>
      <c r="C205" s="9">
        <v>-2100</v>
      </c>
      <c r="D205" s="139">
        <v>9498.32</v>
      </c>
      <c r="E205" s="33">
        <v>10016</v>
      </c>
      <c r="F205" s="35"/>
    </row>
    <row r="208" spans="2:6" x14ac:dyDescent="0.25">
      <c r="B208" s="7" t="s">
        <v>189</v>
      </c>
    </row>
    <row r="209" spans="2:4" x14ac:dyDescent="0.25">
      <c r="B209" s="7"/>
    </row>
    <row r="210" spans="2:4" x14ac:dyDescent="0.25">
      <c r="B210" s="7" t="s">
        <v>190</v>
      </c>
    </row>
    <row r="211" spans="2:4" x14ac:dyDescent="0.25">
      <c r="B211" s="34" t="s">
        <v>191</v>
      </c>
      <c r="C211" s="18" t="s">
        <v>192</v>
      </c>
      <c r="D211" s="7"/>
    </row>
    <row r="212" spans="2:4" x14ac:dyDescent="0.25">
      <c r="B212" s="155" t="s">
        <v>3099</v>
      </c>
      <c r="C212" s="156">
        <v>465</v>
      </c>
    </row>
    <row r="213" spans="2:4" x14ac:dyDescent="0.25">
      <c r="B213" s="155" t="s">
        <v>3100</v>
      </c>
      <c r="C213" s="156">
        <v>59</v>
      </c>
    </row>
    <row r="214" spans="2:4" x14ac:dyDescent="0.25">
      <c r="B214" s="155" t="s">
        <v>3101</v>
      </c>
      <c r="C214" s="156">
        <v>396</v>
      </c>
    </row>
    <row r="215" spans="2:4" x14ac:dyDescent="0.25">
      <c r="B215" s="155" t="s">
        <v>3102</v>
      </c>
      <c r="C215" s="156">
        <v>334</v>
      </c>
    </row>
    <row r="216" spans="2:4" x14ac:dyDescent="0.25">
      <c r="B216" s="155" t="s">
        <v>3103</v>
      </c>
      <c r="C216" s="156">
        <v>15</v>
      </c>
    </row>
    <row r="217" spans="2:4" x14ac:dyDescent="0.25">
      <c r="B217" s="155" t="s">
        <v>3104</v>
      </c>
      <c r="C217" s="156">
        <v>45</v>
      </c>
    </row>
    <row r="218" spans="2:4" x14ac:dyDescent="0.25">
      <c r="B218" s="155" t="s">
        <v>2623</v>
      </c>
      <c r="C218" s="156">
        <v>217</v>
      </c>
    </row>
    <row r="219" spans="2:4" x14ac:dyDescent="0.25">
      <c r="B219" s="155" t="s">
        <v>3105</v>
      </c>
      <c r="C219" s="156">
        <v>53</v>
      </c>
    </row>
    <row r="220" spans="2:4" x14ac:dyDescent="0.25">
      <c r="B220" s="155" t="s">
        <v>3106</v>
      </c>
      <c r="C220" s="156">
        <v>321</v>
      </c>
    </row>
    <row r="221" spans="2:4" x14ac:dyDescent="0.25">
      <c r="B221" s="155" t="s">
        <v>3107</v>
      </c>
      <c r="C221" s="156">
        <v>157</v>
      </c>
    </row>
    <row r="222" spans="2:4" x14ac:dyDescent="0.25">
      <c r="B222" s="155" t="s">
        <v>3108</v>
      </c>
      <c r="C222" s="156">
        <v>173</v>
      </c>
    </row>
    <row r="223" spans="2:4" x14ac:dyDescent="0.25">
      <c r="B223" s="155" t="s">
        <v>3109</v>
      </c>
      <c r="C223" s="156">
        <v>56</v>
      </c>
    </row>
    <row r="224" spans="2:4" x14ac:dyDescent="0.25">
      <c r="B224" s="155" t="s">
        <v>3110</v>
      </c>
      <c r="C224" s="156">
        <v>2</v>
      </c>
    </row>
    <row r="225" spans="2:3" x14ac:dyDescent="0.25">
      <c r="B225" s="155" t="s">
        <v>3111</v>
      </c>
      <c r="C225" s="156">
        <v>175</v>
      </c>
    </row>
    <row r="226" spans="2:3" x14ac:dyDescent="0.25">
      <c r="B226" s="155" t="s">
        <v>3112</v>
      </c>
      <c r="C226" s="156">
        <v>140</v>
      </c>
    </row>
    <row r="227" spans="2:3" x14ac:dyDescent="0.25">
      <c r="B227" s="155" t="s">
        <v>3113</v>
      </c>
      <c r="C227" s="156">
        <v>294</v>
      </c>
    </row>
    <row r="228" spans="2:3" x14ac:dyDescent="0.25">
      <c r="B228" s="155" t="s">
        <v>3114</v>
      </c>
      <c r="C228" s="156">
        <v>343</v>
      </c>
    </row>
    <row r="230" spans="2:3" x14ac:dyDescent="0.25">
      <c r="B230" s="34" t="s">
        <v>193</v>
      </c>
      <c r="C230" s="18" t="s">
        <v>192</v>
      </c>
    </row>
    <row r="231" spans="2:3" x14ac:dyDescent="0.25">
      <c r="B231" s="155" t="s">
        <v>3099</v>
      </c>
      <c r="C231" s="156">
        <v>465</v>
      </c>
    </row>
    <row r="232" spans="2:3" x14ac:dyDescent="0.25">
      <c r="B232" s="155" t="s">
        <v>3100</v>
      </c>
      <c r="C232" s="156">
        <v>59</v>
      </c>
    </row>
    <row r="233" spans="2:3" x14ac:dyDescent="0.25">
      <c r="B233" s="155" t="s">
        <v>3101</v>
      </c>
      <c r="C233" s="156">
        <v>396</v>
      </c>
    </row>
    <row r="234" spans="2:3" x14ac:dyDescent="0.25">
      <c r="B234" s="155" t="s">
        <v>3102</v>
      </c>
      <c r="C234" s="156">
        <v>334</v>
      </c>
    </row>
    <row r="235" spans="2:3" x14ac:dyDescent="0.25">
      <c r="B235" s="155" t="s">
        <v>3103</v>
      </c>
      <c r="C235" s="156">
        <v>15</v>
      </c>
    </row>
    <row r="236" spans="2:3" x14ac:dyDescent="0.25">
      <c r="B236" s="155" t="s">
        <v>3104</v>
      </c>
      <c r="C236" s="156">
        <v>45</v>
      </c>
    </row>
    <row r="237" spans="2:3" x14ac:dyDescent="0.25">
      <c r="B237" s="155" t="s">
        <v>2623</v>
      </c>
      <c r="C237" s="156">
        <v>217</v>
      </c>
    </row>
    <row r="238" spans="2:3" x14ac:dyDescent="0.25">
      <c r="B238" s="155" t="s">
        <v>3105</v>
      </c>
      <c r="C238" s="156">
        <v>53</v>
      </c>
    </row>
    <row r="239" spans="2:3" x14ac:dyDescent="0.25">
      <c r="B239" s="155" t="s">
        <v>3106</v>
      </c>
      <c r="C239" s="156">
        <v>321</v>
      </c>
    </row>
    <row r="240" spans="2:3" x14ac:dyDescent="0.25">
      <c r="B240" s="155" t="s">
        <v>3107</v>
      </c>
      <c r="C240" s="156">
        <v>157</v>
      </c>
    </row>
    <row r="241" spans="2:3" x14ac:dyDescent="0.25">
      <c r="B241" s="155" t="s">
        <v>3108</v>
      </c>
      <c r="C241" s="156">
        <v>173</v>
      </c>
    </row>
    <row r="242" spans="2:3" x14ac:dyDescent="0.25">
      <c r="B242" s="155" t="s">
        <v>3109</v>
      </c>
      <c r="C242" s="156">
        <v>56</v>
      </c>
    </row>
    <row r="243" spans="2:3" x14ac:dyDescent="0.25">
      <c r="B243" s="155" t="s">
        <v>3110</v>
      </c>
      <c r="C243" s="156">
        <v>2</v>
      </c>
    </row>
    <row r="244" spans="2:3" x14ac:dyDescent="0.25">
      <c r="B244" s="155" t="s">
        <v>3111</v>
      </c>
      <c r="C244" s="156">
        <v>175</v>
      </c>
    </row>
    <row r="245" spans="2:3" x14ac:dyDescent="0.25">
      <c r="B245" s="155" t="s">
        <v>3112</v>
      </c>
      <c r="C245" s="156">
        <v>140</v>
      </c>
    </row>
    <row r="246" spans="2:3" x14ac:dyDescent="0.25">
      <c r="B246" s="155" t="s">
        <v>3113</v>
      </c>
      <c r="C246" s="156">
        <v>294</v>
      </c>
    </row>
    <row r="247" spans="2:3" x14ac:dyDescent="0.25">
      <c r="B247" s="155" t="s">
        <v>3114</v>
      </c>
      <c r="C247" s="156">
        <v>343</v>
      </c>
    </row>
    <row r="250" spans="2:3" x14ac:dyDescent="0.25">
      <c r="B250" s="34" t="s">
        <v>669</v>
      </c>
      <c r="C250" s="18" t="s">
        <v>195</v>
      </c>
    </row>
    <row r="251" spans="2:3" x14ac:dyDescent="0.25">
      <c r="B251" s="155" t="s">
        <v>3099</v>
      </c>
      <c r="C251" s="157">
        <v>354262742.39999998</v>
      </c>
    </row>
    <row r="252" spans="2:3" x14ac:dyDescent="0.25">
      <c r="B252" s="155" t="s">
        <v>3100</v>
      </c>
      <c r="C252" s="157">
        <v>33609080.960000001</v>
      </c>
    </row>
    <row r="253" spans="2:3" x14ac:dyDescent="0.25">
      <c r="B253" s="155" t="s">
        <v>3101</v>
      </c>
      <c r="C253" s="157">
        <v>261318618</v>
      </c>
    </row>
    <row r="254" spans="2:3" x14ac:dyDescent="0.25">
      <c r="B254" s="155" t="s">
        <v>3102</v>
      </c>
      <c r="C254" s="157">
        <v>278547230.82999998</v>
      </c>
    </row>
    <row r="255" spans="2:3" x14ac:dyDescent="0.25">
      <c r="B255" s="155" t="s">
        <v>3103</v>
      </c>
      <c r="C255" s="157">
        <v>10922257.5</v>
      </c>
    </row>
    <row r="256" spans="2:3" x14ac:dyDescent="0.25">
      <c r="B256" s="155" t="s">
        <v>3104</v>
      </c>
      <c r="C256" s="157">
        <v>28072161.34</v>
      </c>
    </row>
    <row r="257" spans="2:3" x14ac:dyDescent="0.25">
      <c r="B257" s="155" t="s">
        <v>2623</v>
      </c>
      <c r="C257" s="157">
        <v>248585391.59999999</v>
      </c>
    </row>
    <row r="258" spans="2:3" x14ac:dyDescent="0.25">
      <c r="B258" s="155" t="s">
        <v>3105</v>
      </c>
      <c r="C258" s="157">
        <v>77885689.700000003</v>
      </c>
    </row>
    <row r="259" spans="2:3" x14ac:dyDescent="0.25">
      <c r="B259" s="155" t="s">
        <v>3106</v>
      </c>
      <c r="C259" s="157">
        <v>347014231.01999998</v>
      </c>
    </row>
    <row r="260" spans="2:3" x14ac:dyDescent="0.25">
      <c r="B260" s="155" t="s">
        <v>3107</v>
      </c>
      <c r="C260" s="157">
        <v>117296210.34</v>
      </c>
    </row>
    <row r="261" spans="2:3" x14ac:dyDescent="0.25">
      <c r="B261" s="155" t="s">
        <v>3108</v>
      </c>
      <c r="C261" s="157">
        <v>116426745.81</v>
      </c>
    </row>
    <row r="262" spans="2:3" x14ac:dyDescent="0.25">
      <c r="B262" s="155" t="s">
        <v>3109</v>
      </c>
      <c r="C262" s="157">
        <v>59205359.359999999</v>
      </c>
    </row>
    <row r="263" spans="2:3" x14ac:dyDescent="0.25">
      <c r="B263" s="155" t="s">
        <v>3110</v>
      </c>
      <c r="C263" s="157">
        <v>1440360</v>
      </c>
    </row>
    <row r="264" spans="2:3" x14ac:dyDescent="0.25">
      <c r="B264" s="155" t="s">
        <v>3111</v>
      </c>
      <c r="C264" s="157">
        <v>117634511.31</v>
      </c>
    </row>
    <row r="265" spans="2:3" x14ac:dyDescent="0.25">
      <c r="B265" s="155" t="s">
        <v>3112</v>
      </c>
      <c r="C265" s="157">
        <v>155472565.5</v>
      </c>
    </row>
    <row r="266" spans="2:3" x14ac:dyDescent="0.25">
      <c r="B266" s="155" t="s">
        <v>3113</v>
      </c>
      <c r="C266" s="157">
        <v>187051384.80000001</v>
      </c>
    </row>
    <row r="267" spans="2:3" x14ac:dyDescent="0.25">
      <c r="B267" s="155" t="s">
        <v>3114</v>
      </c>
      <c r="C267" s="157">
        <v>297164134.81999999</v>
      </c>
    </row>
    <row r="268" spans="2:3" x14ac:dyDescent="0.25">
      <c r="C268" s="18">
        <f>SUM(C250:C267)</f>
        <v>2691908675.29</v>
      </c>
    </row>
    <row r="270" spans="2:3" x14ac:dyDescent="0.25">
      <c r="B270" s="34" t="s">
        <v>194</v>
      </c>
      <c r="C270" s="18" t="s">
        <v>195</v>
      </c>
    </row>
    <row r="271" spans="2:3" x14ac:dyDescent="0.25">
      <c r="B271" s="155" t="s">
        <v>3099</v>
      </c>
      <c r="C271" s="158">
        <v>357208029.14999998</v>
      </c>
    </row>
    <row r="272" spans="2:3" x14ac:dyDescent="0.25">
      <c r="B272" s="155" t="s">
        <v>3100</v>
      </c>
      <c r="C272" s="158">
        <v>36253159.160000004</v>
      </c>
    </row>
    <row r="273" spans="2:3" x14ac:dyDescent="0.25">
      <c r="B273" s="155" t="s">
        <v>3101</v>
      </c>
      <c r="C273" s="158">
        <v>258158605.50999999</v>
      </c>
    </row>
    <row r="274" spans="2:3" x14ac:dyDescent="0.25">
      <c r="B274" s="155" t="s">
        <v>3102</v>
      </c>
      <c r="C274" s="158">
        <v>268426867.71999997</v>
      </c>
    </row>
    <row r="275" spans="2:3" x14ac:dyDescent="0.25">
      <c r="B275" s="155" t="s">
        <v>3103</v>
      </c>
      <c r="C275" s="158">
        <v>9752067.6799999997</v>
      </c>
    </row>
    <row r="276" spans="2:3" x14ac:dyDescent="0.25">
      <c r="B276" s="155" t="s">
        <v>3104</v>
      </c>
      <c r="C276" s="158">
        <v>29186123.399999999</v>
      </c>
    </row>
    <row r="277" spans="2:3" x14ac:dyDescent="0.25">
      <c r="B277" s="155" t="s">
        <v>2623</v>
      </c>
      <c r="C277" s="158">
        <v>245265519.44999999</v>
      </c>
    </row>
    <row r="278" spans="2:3" x14ac:dyDescent="0.25">
      <c r="B278" s="155" t="s">
        <v>3105</v>
      </c>
      <c r="C278" s="158">
        <v>76467845.359999999</v>
      </c>
    </row>
    <row r="279" spans="2:3" x14ac:dyDescent="0.25">
      <c r="B279" s="155" t="s">
        <v>3106</v>
      </c>
      <c r="C279" s="158">
        <v>353032082.81999999</v>
      </c>
    </row>
    <row r="280" spans="2:3" x14ac:dyDescent="0.25">
      <c r="B280" s="155" t="s">
        <v>3107</v>
      </c>
      <c r="C280" s="158">
        <v>107569920.78</v>
      </c>
    </row>
    <row r="281" spans="2:3" x14ac:dyDescent="0.25">
      <c r="B281" s="155" t="s">
        <v>3108</v>
      </c>
      <c r="C281" s="158">
        <v>118029046.08</v>
      </c>
    </row>
    <row r="282" spans="2:3" x14ac:dyDescent="0.25">
      <c r="B282" s="155" t="s">
        <v>3109</v>
      </c>
      <c r="C282" s="158">
        <v>58697282</v>
      </c>
    </row>
    <row r="283" spans="2:3" x14ac:dyDescent="0.25">
      <c r="B283" s="155" t="s">
        <v>3110</v>
      </c>
      <c r="C283" s="158">
        <v>1534620</v>
      </c>
    </row>
    <row r="284" spans="2:3" x14ac:dyDescent="0.25">
      <c r="B284" s="155" t="s">
        <v>3111</v>
      </c>
      <c r="C284" s="158">
        <v>122134914.65000001</v>
      </c>
    </row>
    <row r="285" spans="2:3" x14ac:dyDescent="0.25">
      <c r="B285" s="155" t="s">
        <v>3112</v>
      </c>
      <c r="C285" s="158">
        <v>157348915.5</v>
      </c>
    </row>
    <row r="286" spans="2:3" x14ac:dyDescent="0.25">
      <c r="B286" s="155" t="s">
        <v>3113</v>
      </c>
      <c r="C286" s="158">
        <v>179138129.31</v>
      </c>
    </row>
    <row r="287" spans="2:3" x14ac:dyDescent="0.25">
      <c r="B287" s="155" t="s">
        <v>3114</v>
      </c>
      <c r="C287" s="158">
        <v>273180323.07999998</v>
      </c>
    </row>
    <row r="288" spans="2:3" x14ac:dyDescent="0.25">
      <c r="C288" s="18">
        <f>SUM(C270:C287)</f>
        <v>2651383451.6499996</v>
      </c>
    </row>
    <row r="291" spans="2:8" x14ac:dyDescent="0.25">
      <c r="B291" s="17" t="s">
        <v>196</v>
      </c>
      <c r="C291" s="18">
        <f xml:space="preserve"> C288-C268</f>
        <v>-40525223.640000343</v>
      </c>
    </row>
    <row r="292" spans="2:8" x14ac:dyDescent="0.25">
      <c r="B292" s="151"/>
      <c r="C292" s="18"/>
    </row>
    <row r="293" spans="2:8" x14ac:dyDescent="0.25">
      <c r="B293" s="106" t="s">
        <v>2595</v>
      </c>
      <c r="C293" s="40">
        <v>45412</v>
      </c>
      <c r="D293" s="107"/>
      <c r="E293" s="107"/>
      <c r="F293" s="108"/>
    </row>
    <row r="294" spans="2:8" x14ac:dyDescent="0.25">
      <c r="B294" s="140" t="s">
        <v>184</v>
      </c>
      <c r="C294" s="109" t="s">
        <v>2596</v>
      </c>
      <c r="D294" s="110" t="s">
        <v>186</v>
      </c>
      <c r="E294" s="109" t="s">
        <v>2597</v>
      </c>
      <c r="F294" s="140" t="s">
        <v>188</v>
      </c>
      <c r="G294" s="2"/>
      <c r="H294" s="2"/>
    </row>
    <row r="295" spans="2:8" x14ac:dyDescent="0.25">
      <c r="B295" s="139" t="s">
        <v>2613</v>
      </c>
      <c r="C295" s="111">
        <v>40</v>
      </c>
      <c r="D295" s="112">
        <v>849.66499999999996</v>
      </c>
      <c r="E295" s="112">
        <v>864.3</v>
      </c>
      <c r="F295" s="219" t="s">
        <v>2598</v>
      </c>
      <c r="G295" s="176"/>
      <c r="H295" s="2"/>
    </row>
    <row r="296" spans="2:8" x14ac:dyDescent="0.25">
      <c r="B296" s="139" t="s">
        <v>2614</v>
      </c>
      <c r="C296" s="111">
        <v>-40</v>
      </c>
      <c r="D296" s="112">
        <v>853.34360000000004</v>
      </c>
      <c r="E296" s="112">
        <v>860.5</v>
      </c>
      <c r="F296" s="220"/>
      <c r="G296" s="13"/>
      <c r="H296" s="2"/>
    </row>
    <row r="297" spans="2:8" x14ac:dyDescent="0.25">
      <c r="B297" s="139" t="s">
        <v>2604</v>
      </c>
      <c r="C297" s="111">
        <v>-68</v>
      </c>
      <c r="D297" s="112">
        <v>70481.419099999999</v>
      </c>
      <c r="E297" s="112">
        <v>70415</v>
      </c>
      <c r="F297" s="220"/>
      <c r="G297" s="13"/>
      <c r="H297" s="2"/>
    </row>
    <row r="298" spans="2:8" x14ac:dyDescent="0.25">
      <c r="B298" s="139" t="s">
        <v>2615</v>
      </c>
      <c r="C298" s="111">
        <v>68</v>
      </c>
      <c r="D298" s="112">
        <v>70073.872799999997</v>
      </c>
      <c r="E298" s="112">
        <v>70511</v>
      </c>
      <c r="F298" s="220"/>
      <c r="G298" s="13"/>
      <c r="H298" s="2"/>
    </row>
    <row r="299" spans="2:8" x14ac:dyDescent="0.25">
      <c r="B299" s="139" t="s">
        <v>2616</v>
      </c>
      <c r="C299" s="111">
        <v>-208</v>
      </c>
      <c r="D299" s="112">
        <v>82215.006800000003</v>
      </c>
      <c r="E299" s="112">
        <v>80851</v>
      </c>
      <c r="F299" s="220"/>
      <c r="G299" s="13"/>
      <c r="H299" s="2"/>
    </row>
    <row r="300" spans="2:8" x14ac:dyDescent="0.25">
      <c r="B300" s="139" t="s">
        <v>2599</v>
      </c>
      <c r="C300" s="111">
        <v>208</v>
      </c>
      <c r="D300" s="112">
        <v>79765.672000000006</v>
      </c>
      <c r="E300" s="112">
        <v>79508</v>
      </c>
      <c r="F300" s="220"/>
      <c r="G300" s="13"/>
      <c r="H300" s="2"/>
    </row>
    <row r="301" spans="2:8" x14ac:dyDescent="0.25">
      <c r="B301" s="139" t="s">
        <v>2600</v>
      </c>
      <c r="C301" s="111">
        <v>865</v>
      </c>
      <c r="D301" s="112">
        <v>78576.991500000004</v>
      </c>
      <c r="E301" s="112">
        <v>79458.89</v>
      </c>
      <c r="F301" s="220"/>
      <c r="G301" s="13"/>
      <c r="H301" s="2"/>
    </row>
    <row r="302" spans="2:8" x14ac:dyDescent="0.25">
      <c r="B302" s="139" t="s">
        <v>2616</v>
      </c>
      <c r="C302" s="111">
        <v>-865</v>
      </c>
      <c r="D302" s="112">
        <v>82215.006800000003</v>
      </c>
      <c r="E302" s="112">
        <v>80851</v>
      </c>
      <c r="F302" s="220"/>
      <c r="G302" s="13"/>
      <c r="H302" s="2"/>
    </row>
    <row r="303" spans="2:8" x14ac:dyDescent="0.25">
      <c r="B303" s="139" t="s">
        <v>2614</v>
      </c>
      <c r="C303" s="111">
        <v>-32</v>
      </c>
      <c r="D303" s="112">
        <v>853.34360000000004</v>
      </c>
      <c r="E303" s="112">
        <v>860.5</v>
      </c>
      <c r="F303" s="220"/>
      <c r="G303" s="13"/>
      <c r="H303" s="2"/>
    </row>
    <row r="304" spans="2:8" x14ac:dyDescent="0.25">
      <c r="B304" s="139" t="s">
        <v>983</v>
      </c>
      <c r="C304" s="111">
        <v>32</v>
      </c>
      <c r="D304" s="112">
        <v>858.68889999999999</v>
      </c>
      <c r="E304" s="112">
        <v>860.9</v>
      </c>
      <c r="F304" s="221"/>
      <c r="G304" s="13"/>
      <c r="H304" s="2"/>
    </row>
    <row r="305" spans="2:8" x14ac:dyDescent="0.25">
      <c r="B305" s="113" t="s">
        <v>2620</v>
      </c>
      <c r="C305" s="114"/>
      <c r="D305" s="114"/>
      <c r="E305" s="114"/>
      <c r="F305" s="115"/>
      <c r="G305" s="2"/>
      <c r="H305" s="2"/>
    </row>
    <row r="306" spans="2:8" x14ac:dyDescent="0.25">
      <c r="G306" s="2"/>
      <c r="H306" s="2"/>
    </row>
    <row r="307" spans="2:8" x14ac:dyDescent="0.25">
      <c r="B307" s="26" t="s">
        <v>2601</v>
      </c>
      <c r="C307" s="116">
        <v>0.1158</v>
      </c>
      <c r="G307" s="2"/>
      <c r="H307" s="2"/>
    </row>
    <row r="308" spans="2:8" x14ac:dyDescent="0.25">
      <c r="G308" s="2"/>
      <c r="H308" s="2"/>
    </row>
    <row r="309" spans="2:8" x14ac:dyDescent="0.25">
      <c r="G309" s="2"/>
      <c r="H309" s="2"/>
    </row>
    <row r="310" spans="2:8" x14ac:dyDescent="0.25">
      <c r="B310" s="107" t="s">
        <v>2602</v>
      </c>
      <c r="C310" s="40">
        <v>45412</v>
      </c>
      <c r="D310" s="117"/>
      <c r="E310" s="118"/>
      <c r="F310" s="108"/>
      <c r="G310" s="2"/>
      <c r="H310" s="2"/>
    </row>
    <row r="311" spans="2:8" x14ac:dyDescent="0.25">
      <c r="B311" s="119" t="s">
        <v>184</v>
      </c>
      <c r="C311" s="119" t="s">
        <v>2603</v>
      </c>
      <c r="D311" s="120" t="s">
        <v>186</v>
      </c>
      <c r="E311" s="121" t="s">
        <v>2597</v>
      </c>
      <c r="F311" s="137" t="s">
        <v>188</v>
      </c>
      <c r="G311" s="2"/>
      <c r="H311" s="2"/>
    </row>
    <row r="312" spans="2:8" x14ac:dyDescent="0.25">
      <c r="B312" s="122" t="s">
        <v>2617</v>
      </c>
      <c r="C312" s="123">
        <v>60</v>
      </c>
      <c r="D312" s="124">
        <v>236.89670000000001</v>
      </c>
      <c r="E312" s="124">
        <v>236.4</v>
      </c>
      <c r="F312" s="222" t="s">
        <v>2598</v>
      </c>
      <c r="G312" s="176"/>
      <c r="H312" s="2"/>
    </row>
    <row r="313" spans="2:8" x14ac:dyDescent="0.25">
      <c r="B313" s="122" t="s">
        <v>2618</v>
      </c>
      <c r="C313" s="123">
        <v>186</v>
      </c>
      <c r="D313" s="124">
        <v>6977.4597000000003</v>
      </c>
      <c r="E313" s="124">
        <v>6838</v>
      </c>
      <c r="F313" s="222"/>
      <c r="G313" s="176"/>
      <c r="H313" s="2"/>
    </row>
    <row r="314" spans="2:8" x14ac:dyDescent="0.25">
      <c r="B314" s="122" t="s">
        <v>2615</v>
      </c>
      <c r="C314" s="123">
        <v>270</v>
      </c>
      <c r="D314" s="124">
        <v>70073.872799999997</v>
      </c>
      <c r="E314" s="124">
        <v>70511</v>
      </c>
      <c r="F314" s="222"/>
      <c r="G314" s="176"/>
      <c r="H314" s="2"/>
    </row>
    <row r="315" spans="2:8" x14ac:dyDescent="0.25">
      <c r="B315" s="122" t="s">
        <v>2619</v>
      </c>
      <c r="C315" s="123">
        <v>70</v>
      </c>
      <c r="D315" s="124">
        <v>244.4933</v>
      </c>
      <c r="E315" s="124">
        <v>257.2</v>
      </c>
      <c r="F315" s="222"/>
      <c r="G315" s="176"/>
      <c r="H315" s="2"/>
    </row>
    <row r="316" spans="2:8" x14ac:dyDescent="0.25">
      <c r="B316" s="122" t="s">
        <v>983</v>
      </c>
      <c r="C316" s="123">
        <v>40</v>
      </c>
      <c r="D316" s="124">
        <v>858.68889999999999</v>
      </c>
      <c r="E316" s="124">
        <v>860.9</v>
      </c>
      <c r="F316" s="144"/>
      <c r="G316" s="176"/>
      <c r="H316" s="2"/>
    </row>
    <row r="317" spans="2:8" x14ac:dyDescent="0.25">
      <c r="B317" s="113" t="s">
        <v>2620</v>
      </c>
      <c r="C317" s="114"/>
      <c r="D317" s="114"/>
      <c r="E317" s="114"/>
      <c r="F317" s="115"/>
      <c r="G317" s="2"/>
      <c r="H317" s="2"/>
    </row>
    <row r="318" spans="2:8" x14ac:dyDescent="0.25">
      <c r="G318" s="2"/>
      <c r="H318" s="2"/>
    </row>
    <row r="319" spans="2:8" x14ac:dyDescent="0.25">
      <c r="G319" s="2"/>
      <c r="H319" s="2"/>
    </row>
    <row r="320" spans="2:8" x14ac:dyDescent="0.25">
      <c r="B320" s="125" t="s">
        <v>2605</v>
      </c>
      <c r="C320" s="126">
        <v>8.2699999999999996E-2</v>
      </c>
      <c r="G320" s="2"/>
    </row>
    <row r="321" spans="2:7" x14ac:dyDescent="0.25">
      <c r="G321" s="2"/>
    </row>
    <row r="322" spans="2:7" x14ac:dyDescent="0.25">
      <c r="G322" s="2"/>
    </row>
    <row r="323" spans="2:7" x14ac:dyDescent="0.25">
      <c r="B323" s="127" t="s">
        <v>2606</v>
      </c>
      <c r="C323" s="128" t="s">
        <v>2607</v>
      </c>
      <c r="G323" s="2"/>
    </row>
    <row r="324" spans="2:7" x14ac:dyDescent="0.25">
      <c r="B324" s="155" t="s">
        <v>2630</v>
      </c>
      <c r="C324" s="156">
        <v>109</v>
      </c>
      <c r="G324" s="2"/>
    </row>
    <row r="325" spans="2:7" x14ac:dyDescent="0.25">
      <c r="B325" s="155" t="s">
        <v>2631</v>
      </c>
      <c r="C325" s="156">
        <v>170</v>
      </c>
      <c r="G325" s="2"/>
    </row>
    <row r="326" spans="2:7" x14ac:dyDescent="0.25">
      <c r="B326" s="155" t="s">
        <v>2632</v>
      </c>
      <c r="C326" s="156">
        <v>70</v>
      </c>
      <c r="G326" s="2"/>
    </row>
    <row r="327" spans="2:7" x14ac:dyDescent="0.25">
      <c r="B327" s="155" t="s">
        <v>2633</v>
      </c>
      <c r="C327" s="156">
        <v>162</v>
      </c>
      <c r="G327" s="2"/>
    </row>
    <row r="328" spans="2:7" x14ac:dyDescent="0.25">
      <c r="B328" s="155" t="s">
        <v>2629</v>
      </c>
      <c r="C328" s="156">
        <v>1801</v>
      </c>
      <c r="G328" s="2"/>
    </row>
    <row r="329" spans="2:7" x14ac:dyDescent="0.25">
      <c r="B329" s="155" t="s">
        <v>2609</v>
      </c>
      <c r="C329" s="156">
        <v>280</v>
      </c>
      <c r="G329" s="2"/>
    </row>
    <row r="330" spans="2:7" x14ac:dyDescent="0.25">
      <c r="B330" s="155" t="s">
        <v>2608</v>
      </c>
      <c r="C330" s="156">
        <v>610</v>
      </c>
      <c r="G330" s="2"/>
    </row>
    <row r="331" spans="2:7" x14ac:dyDescent="0.25">
      <c r="B331" s="155" t="s">
        <v>2634</v>
      </c>
      <c r="C331" s="156">
        <v>30</v>
      </c>
      <c r="G331" s="2"/>
    </row>
    <row r="332" spans="2:7" x14ac:dyDescent="0.25">
      <c r="B332" s="155" t="s">
        <v>2635</v>
      </c>
      <c r="C332" s="156">
        <v>103</v>
      </c>
      <c r="G332" s="2"/>
    </row>
    <row r="333" spans="2:7" x14ac:dyDescent="0.25">
      <c r="B333" s="155" t="s">
        <v>2636</v>
      </c>
      <c r="C333" s="156">
        <v>165</v>
      </c>
      <c r="G333" s="2"/>
    </row>
    <row r="334" spans="2:7" x14ac:dyDescent="0.25">
      <c r="B334" s="155" t="s">
        <v>2637</v>
      </c>
      <c r="C334" s="156">
        <v>110</v>
      </c>
      <c r="G334" s="2"/>
    </row>
    <row r="335" spans="2:7" x14ac:dyDescent="0.25">
      <c r="B335" s="155" t="s">
        <v>2638</v>
      </c>
      <c r="C335" s="156">
        <v>165</v>
      </c>
      <c r="G335" s="2"/>
    </row>
    <row r="336" spans="2:7" x14ac:dyDescent="0.25">
      <c r="B336" s="155" t="s">
        <v>2639</v>
      </c>
      <c r="C336" s="156">
        <v>40</v>
      </c>
      <c r="G336" s="2"/>
    </row>
    <row r="337" spans="2:7" x14ac:dyDescent="0.25">
      <c r="B337" s="155" t="s">
        <v>2640</v>
      </c>
      <c r="C337" s="156">
        <v>300</v>
      </c>
      <c r="G337" s="2"/>
    </row>
    <row r="338" spans="2:7" x14ac:dyDescent="0.25">
      <c r="B338" s="25"/>
      <c r="C338" s="129"/>
      <c r="G338" s="2"/>
    </row>
    <row r="339" spans="2:7" x14ac:dyDescent="0.25">
      <c r="B339" s="127" t="s">
        <v>2610</v>
      </c>
      <c r="C339" s="128" t="s">
        <v>2607</v>
      </c>
      <c r="G339" s="2"/>
    </row>
    <row r="340" spans="2:7" x14ac:dyDescent="0.25">
      <c r="B340" s="155" t="s">
        <v>2630</v>
      </c>
      <c r="C340" s="156">
        <v>109</v>
      </c>
      <c r="G340" s="2"/>
    </row>
    <row r="341" spans="2:7" x14ac:dyDescent="0.25">
      <c r="B341" s="155" t="s">
        <v>2631</v>
      </c>
      <c r="C341" s="156">
        <v>170</v>
      </c>
      <c r="G341" s="2"/>
    </row>
    <row r="342" spans="2:7" x14ac:dyDescent="0.25">
      <c r="B342" s="155" t="s">
        <v>2632</v>
      </c>
      <c r="C342" s="156">
        <v>70</v>
      </c>
      <c r="G342" s="2"/>
    </row>
    <row r="343" spans="2:7" x14ac:dyDescent="0.25">
      <c r="B343" s="155" t="s">
        <v>2633</v>
      </c>
      <c r="C343" s="156">
        <v>162</v>
      </c>
      <c r="G343" s="2"/>
    </row>
    <row r="344" spans="2:7" x14ac:dyDescent="0.25">
      <c r="B344" s="155" t="s">
        <v>2629</v>
      </c>
      <c r="C344" s="156">
        <v>1801</v>
      </c>
      <c r="G344" s="2"/>
    </row>
    <row r="345" spans="2:7" x14ac:dyDescent="0.25">
      <c r="B345" s="155" t="s">
        <v>2609</v>
      </c>
      <c r="C345" s="156">
        <v>280</v>
      </c>
      <c r="G345" s="2"/>
    </row>
    <row r="346" spans="2:7" x14ac:dyDescent="0.25">
      <c r="B346" s="155" t="s">
        <v>2608</v>
      </c>
      <c r="C346" s="156">
        <v>610</v>
      </c>
      <c r="G346" s="2"/>
    </row>
    <row r="347" spans="2:7" x14ac:dyDescent="0.25">
      <c r="B347" s="155" t="s">
        <v>2634</v>
      </c>
      <c r="C347" s="156">
        <v>30</v>
      </c>
      <c r="G347" s="2"/>
    </row>
    <row r="348" spans="2:7" x14ac:dyDescent="0.25">
      <c r="B348" s="155" t="s">
        <v>2635</v>
      </c>
      <c r="C348" s="156">
        <v>103</v>
      </c>
      <c r="G348" s="2"/>
    </row>
    <row r="349" spans="2:7" x14ac:dyDescent="0.25">
      <c r="B349" s="155" t="s">
        <v>2636</v>
      </c>
      <c r="C349" s="156">
        <v>165</v>
      </c>
      <c r="G349" s="2"/>
    </row>
    <row r="350" spans="2:7" x14ac:dyDescent="0.25">
      <c r="B350" s="155" t="s">
        <v>2637</v>
      </c>
      <c r="C350" s="156">
        <v>110</v>
      </c>
      <c r="G350" s="2"/>
    </row>
    <row r="351" spans="2:7" x14ac:dyDescent="0.25">
      <c r="B351" s="155" t="s">
        <v>2638</v>
      </c>
      <c r="C351" s="156">
        <v>165</v>
      </c>
      <c r="G351" s="2"/>
    </row>
    <row r="352" spans="2:7" x14ac:dyDescent="0.25">
      <c r="B352" s="155" t="s">
        <v>2639</v>
      </c>
      <c r="C352" s="156">
        <v>40</v>
      </c>
      <c r="G352" s="2"/>
    </row>
    <row r="353" spans="2:7" x14ac:dyDescent="0.25">
      <c r="B353" s="155" t="s">
        <v>2640</v>
      </c>
      <c r="C353" s="156">
        <v>300</v>
      </c>
      <c r="G353" s="2"/>
    </row>
    <row r="354" spans="2:7" x14ac:dyDescent="0.25">
      <c r="B354" s="7"/>
    </row>
    <row r="355" spans="2:7" x14ac:dyDescent="0.25">
      <c r="B355" s="127" t="s">
        <v>2611</v>
      </c>
      <c r="C355" s="128" t="s">
        <v>206</v>
      </c>
    </row>
    <row r="356" spans="2:7" x14ac:dyDescent="0.25">
      <c r="B356" s="155" t="s">
        <v>2630</v>
      </c>
      <c r="C356" s="157">
        <v>116705752.5</v>
      </c>
    </row>
    <row r="357" spans="2:7" x14ac:dyDescent="0.25">
      <c r="B357" s="155" t="s">
        <v>2631</v>
      </c>
      <c r="C357" s="157">
        <v>118640000</v>
      </c>
    </row>
    <row r="358" spans="2:7" x14ac:dyDescent="0.25">
      <c r="B358" s="155" t="s">
        <v>2632</v>
      </c>
      <c r="C358" s="157">
        <v>84171003</v>
      </c>
    </row>
    <row r="359" spans="2:7" x14ac:dyDescent="0.25">
      <c r="B359" s="155" t="s">
        <v>2633</v>
      </c>
      <c r="C359" s="157">
        <v>338933874.25</v>
      </c>
    </row>
    <row r="360" spans="2:7" x14ac:dyDescent="0.25">
      <c r="B360" s="155" t="s">
        <v>2629</v>
      </c>
      <c r="C360" s="157">
        <v>4417538280.1399994</v>
      </c>
    </row>
    <row r="361" spans="2:7" x14ac:dyDescent="0.25">
      <c r="B361" s="155" t="s">
        <v>2609</v>
      </c>
      <c r="C361" s="157">
        <v>1946035300</v>
      </c>
    </row>
    <row r="362" spans="2:7" x14ac:dyDescent="0.25">
      <c r="B362" s="155" t="s">
        <v>2608</v>
      </c>
      <c r="C362" s="157">
        <v>252121934.97999999</v>
      </c>
    </row>
    <row r="363" spans="2:7" x14ac:dyDescent="0.25">
      <c r="B363" s="155" t="s">
        <v>2634</v>
      </c>
      <c r="C363" s="157">
        <v>37369995</v>
      </c>
    </row>
    <row r="364" spans="2:7" x14ac:dyDescent="0.25">
      <c r="B364" s="155" t="s">
        <v>2635</v>
      </c>
      <c r="C364" s="157">
        <v>219050876.5</v>
      </c>
    </row>
    <row r="365" spans="2:7" x14ac:dyDescent="0.25">
      <c r="B365" s="155" t="s">
        <v>2636</v>
      </c>
      <c r="C365" s="157">
        <v>156362250</v>
      </c>
    </row>
    <row r="366" spans="2:7" x14ac:dyDescent="0.25">
      <c r="B366" s="155" t="s">
        <v>2637</v>
      </c>
      <c r="C366" s="157">
        <v>274280220.06</v>
      </c>
    </row>
    <row r="367" spans="2:7" x14ac:dyDescent="0.25">
      <c r="B367" s="155" t="s">
        <v>2638</v>
      </c>
      <c r="C367" s="157">
        <v>155720482.5</v>
      </c>
    </row>
    <row r="368" spans="2:7" x14ac:dyDescent="0.25">
      <c r="B368" s="155" t="s">
        <v>2639</v>
      </c>
      <c r="C368" s="157">
        <v>48042500</v>
      </c>
    </row>
    <row r="369" spans="2:3" x14ac:dyDescent="0.25">
      <c r="B369" s="155" t="s">
        <v>2640</v>
      </c>
      <c r="C369" s="157">
        <v>54136260</v>
      </c>
    </row>
    <row r="370" spans="2:3" x14ac:dyDescent="0.25">
      <c r="C370" s="130">
        <f>SUM(C356:C369)</f>
        <v>8219108728.9299994</v>
      </c>
    </row>
    <row r="373" spans="2:3" x14ac:dyDescent="0.25">
      <c r="B373" s="127" t="s">
        <v>2612</v>
      </c>
      <c r="C373" s="128" t="s">
        <v>206</v>
      </c>
    </row>
    <row r="374" spans="2:3" x14ac:dyDescent="0.25">
      <c r="B374" s="155" t="s">
        <v>2630</v>
      </c>
      <c r="C374" s="158">
        <v>113354550</v>
      </c>
    </row>
    <row r="375" spans="2:3" x14ac:dyDescent="0.25">
      <c r="B375" s="155" t="s">
        <v>2631</v>
      </c>
      <c r="C375" s="158">
        <v>118353350.14000002</v>
      </c>
    </row>
    <row r="376" spans="2:3" x14ac:dyDescent="0.25">
      <c r="B376" s="155" t="s">
        <v>2632</v>
      </c>
      <c r="C376" s="158">
        <v>90964256</v>
      </c>
    </row>
    <row r="377" spans="2:3" x14ac:dyDescent="0.25">
      <c r="B377" s="155" t="s">
        <v>2633</v>
      </c>
      <c r="C377" s="158">
        <v>345298492</v>
      </c>
    </row>
    <row r="378" spans="2:3" x14ac:dyDescent="0.25">
      <c r="B378" s="155" t="s">
        <v>2629</v>
      </c>
      <c r="C378" s="158">
        <v>4130169653.5699997</v>
      </c>
    </row>
    <row r="379" spans="2:3" x14ac:dyDescent="0.25">
      <c r="B379" s="155" t="s">
        <v>2609</v>
      </c>
      <c r="C379" s="158">
        <v>2084313670.4099998</v>
      </c>
    </row>
    <row r="380" spans="2:3" x14ac:dyDescent="0.25">
      <c r="B380" s="155" t="s">
        <v>2608</v>
      </c>
      <c r="C380" s="158">
        <v>284506843.05000001</v>
      </c>
    </row>
    <row r="381" spans="2:3" x14ac:dyDescent="0.25">
      <c r="B381" s="155" t="s">
        <v>2634</v>
      </c>
      <c r="C381" s="158">
        <v>38368632</v>
      </c>
    </row>
    <row r="382" spans="2:3" x14ac:dyDescent="0.25">
      <c r="B382" s="155" t="s">
        <v>2635</v>
      </c>
      <c r="C382" s="158">
        <v>221777393.58000001</v>
      </c>
    </row>
    <row r="383" spans="2:3" x14ac:dyDescent="0.25">
      <c r="B383" s="155" t="s">
        <v>2636</v>
      </c>
      <c r="C383" s="158">
        <v>155303731.5</v>
      </c>
    </row>
    <row r="384" spans="2:3" x14ac:dyDescent="0.25">
      <c r="B384" s="155" t="s">
        <v>2637</v>
      </c>
      <c r="C384" s="158">
        <v>278660782.42000002</v>
      </c>
    </row>
    <row r="385" spans="2:7" x14ac:dyDescent="0.25">
      <c r="B385" s="155" t="s">
        <v>2638</v>
      </c>
      <c r="C385" s="158">
        <v>158597221.5</v>
      </c>
    </row>
    <row r="386" spans="2:7" x14ac:dyDescent="0.25">
      <c r="B386" s="155" t="s">
        <v>2639</v>
      </c>
      <c r="C386" s="158">
        <v>52468250</v>
      </c>
    </row>
    <row r="387" spans="2:7" x14ac:dyDescent="0.25">
      <c r="B387" s="155" t="s">
        <v>2640</v>
      </c>
      <c r="C387" s="158">
        <v>51608895</v>
      </c>
    </row>
    <row r="388" spans="2:7" x14ac:dyDescent="0.25">
      <c r="C388" s="131">
        <f>SUM(C374:C387)</f>
        <v>8123745721.1700001</v>
      </c>
    </row>
    <row r="390" spans="2:7" x14ac:dyDescent="0.25">
      <c r="B390" s="132" t="s">
        <v>196</v>
      </c>
      <c r="C390" s="133">
        <f>C388-C370</f>
        <v>-95363007.759999275</v>
      </c>
      <c r="D390" s="134"/>
      <c r="E390" s="135"/>
      <c r="F390" s="136"/>
    </row>
    <row r="391" spans="2:7" x14ac:dyDescent="0.25">
      <c r="B391" s="7"/>
    </row>
    <row r="393" spans="2:7" x14ac:dyDescent="0.25">
      <c r="B393" s="17" t="s">
        <v>197</v>
      </c>
      <c r="C393" s="40">
        <v>45412</v>
      </c>
      <c r="D393" s="139"/>
      <c r="E393" s="33"/>
      <c r="F393" s="39"/>
    </row>
    <row r="394" spans="2:7" x14ac:dyDescent="0.25">
      <c r="B394" s="17" t="s">
        <v>184</v>
      </c>
      <c r="C394" s="18" t="s">
        <v>185</v>
      </c>
      <c r="D394" s="17" t="s">
        <v>186</v>
      </c>
      <c r="E394" s="34" t="s">
        <v>187</v>
      </c>
      <c r="F394" s="32" t="s">
        <v>188</v>
      </c>
      <c r="G394" s="31"/>
    </row>
    <row r="395" spans="2:7" x14ac:dyDescent="0.25">
      <c r="B395" s="37" t="s">
        <v>161</v>
      </c>
      <c r="C395" s="38" t="s">
        <v>161</v>
      </c>
      <c r="D395" s="37" t="s">
        <v>161</v>
      </c>
      <c r="E395" s="36" t="s">
        <v>161</v>
      </c>
      <c r="F395" s="35" t="s">
        <v>161</v>
      </c>
    </row>
    <row r="396" spans="2:7" x14ac:dyDescent="0.25">
      <c r="B396" s="177"/>
      <c r="C396" s="178"/>
      <c r="D396" s="177"/>
      <c r="E396" s="177"/>
      <c r="F396" s="179"/>
    </row>
    <row r="397" spans="2:7" x14ac:dyDescent="0.25">
      <c r="B397" s="7" t="s">
        <v>189</v>
      </c>
    </row>
    <row r="398" spans="2:7" x14ac:dyDescent="0.25">
      <c r="B398" s="7"/>
    </row>
    <row r="399" spans="2:7" x14ac:dyDescent="0.25">
      <c r="B399" s="7" t="s">
        <v>190</v>
      </c>
    </row>
    <row r="400" spans="2:7" x14ac:dyDescent="0.25">
      <c r="B400" s="17" t="s">
        <v>191</v>
      </c>
      <c r="C400" s="18" t="s">
        <v>192</v>
      </c>
      <c r="D400" s="7"/>
    </row>
    <row r="401" spans="2:3" x14ac:dyDescent="0.25">
      <c r="B401" s="139" t="s">
        <v>161</v>
      </c>
      <c r="C401" s="9" t="s">
        <v>161</v>
      </c>
    </row>
    <row r="403" spans="2:3" x14ac:dyDescent="0.25">
      <c r="B403" s="17" t="s">
        <v>193</v>
      </c>
      <c r="C403" s="18" t="s">
        <v>192</v>
      </c>
    </row>
    <row r="404" spans="2:3" x14ac:dyDescent="0.25">
      <c r="B404" s="139" t="s">
        <v>161</v>
      </c>
      <c r="C404" s="9" t="s">
        <v>161</v>
      </c>
    </row>
    <row r="406" spans="2:3" x14ac:dyDescent="0.25">
      <c r="B406" s="17" t="s">
        <v>161</v>
      </c>
      <c r="C406" s="18" t="s">
        <v>161</v>
      </c>
    </row>
    <row r="407" spans="2:3" x14ac:dyDescent="0.25">
      <c r="B407" s="139" t="s">
        <v>161</v>
      </c>
      <c r="C407" s="9" t="s">
        <v>161</v>
      </c>
    </row>
    <row r="409" spans="2:3" x14ac:dyDescent="0.25">
      <c r="B409" s="34" t="s">
        <v>194</v>
      </c>
      <c r="C409" s="18" t="s">
        <v>195</v>
      </c>
    </row>
    <row r="410" spans="2:3" x14ac:dyDescent="0.25">
      <c r="B410" s="33" t="s">
        <v>161</v>
      </c>
      <c r="C410" s="9" t="s">
        <v>161</v>
      </c>
    </row>
    <row r="412" spans="2:3" x14ac:dyDescent="0.25">
      <c r="B412" s="17" t="s">
        <v>196</v>
      </c>
      <c r="C412" s="18" t="s">
        <v>161</v>
      </c>
    </row>
    <row r="415" spans="2:3" x14ac:dyDescent="0.25">
      <c r="B415" s="7" t="s">
        <v>198</v>
      </c>
    </row>
    <row r="417" spans="2:80" x14ac:dyDescent="0.25">
      <c r="B417" s="17" t="s">
        <v>184</v>
      </c>
      <c r="C417" s="18" t="s">
        <v>199</v>
      </c>
      <c r="D417" s="17" t="s">
        <v>200</v>
      </c>
      <c r="E417" s="17" t="s">
        <v>201</v>
      </c>
      <c r="F417" s="31"/>
    </row>
    <row r="418" spans="2:80" x14ac:dyDescent="0.25">
      <c r="B418" s="139" t="s">
        <v>161</v>
      </c>
      <c r="C418" s="9" t="s">
        <v>161</v>
      </c>
      <c r="D418" s="139" t="s">
        <v>161</v>
      </c>
      <c r="E418" s="139" t="s">
        <v>161</v>
      </c>
    </row>
    <row r="421" spans="2:80" x14ac:dyDescent="0.25">
      <c r="B421" s="7" t="s">
        <v>202</v>
      </c>
      <c r="C421" s="8" t="s">
        <v>161</v>
      </c>
      <c r="D421" s="7"/>
      <c r="E421" s="7"/>
      <c r="F421" s="31"/>
      <c r="G421" s="31"/>
      <c r="H421" s="31"/>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row>
    <row r="423" spans="2:80" x14ac:dyDescent="0.25">
      <c r="B423" s="7" t="s">
        <v>203</v>
      </c>
    </row>
    <row r="425" spans="2:80" x14ac:dyDescent="0.25">
      <c r="B425" s="17" t="s">
        <v>204</v>
      </c>
      <c r="C425" s="18" t="s">
        <v>192</v>
      </c>
      <c r="D425" s="7"/>
    </row>
    <row r="426" spans="2:80" x14ac:dyDescent="0.25">
      <c r="B426" s="139" t="s">
        <v>161</v>
      </c>
      <c r="C426" s="9" t="s">
        <v>161</v>
      </c>
    </row>
    <row r="429" spans="2:80" x14ac:dyDescent="0.25">
      <c r="B429" s="17" t="s">
        <v>205</v>
      </c>
      <c r="C429" s="18" t="s">
        <v>206</v>
      </c>
      <c r="D429" s="7"/>
    </row>
    <row r="430" spans="2:80" x14ac:dyDescent="0.25">
      <c r="B430" s="139" t="s">
        <v>161</v>
      </c>
      <c r="C430" s="9" t="s">
        <v>161</v>
      </c>
    </row>
    <row r="433" spans="2:80" x14ac:dyDescent="0.25">
      <c r="B433" s="7" t="s">
        <v>207</v>
      </c>
    </row>
    <row r="436" spans="2:80" x14ac:dyDescent="0.25">
      <c r="B436" s="7" t="s">
        <v>208</v>
      </c>
    </row>
    <row r="438" spans="2:80" x14ac:dyDescent="0.25">
      <c r="B438" s="17" t="s">
        <v>184</v>
      </c>
      <c r="C438" s="18" t="s">
        <v>209</v>
      </c>
      <c r="D438" s="17" t="s">
        <v>199</v>
      </c>
      <c r="E438" s="17" t="s">
        <v>200</v>
      </c>
      <c r="F438" s="32" t="s">
        <v>201</v>
      </c>
      <c r="G438" s="31"/>
    </row>
    <row r="439" spans="2:80" x14ac:dyDescent="0.25">
      <c r="B439" s="139" t="s">
        <v>161</v>
      </c>
      <c r="C439" s="9" t="s">
        <v>161</v>
      </c>
      <c r="D439" s="139" t="s">
        <v>161</v>
      </c>
      <c r="E439" s="139" t="s">
        <v>161</v>
      </c>
      <c r="F439" s="30" t="s">
        <v>161</v>
      </c>
    </row>
    <row r="442" spans="2:80" x14ac:dyDescent="0.25">
      <c r="B442" s="7" t="s">
        <v>202</v>
      </c>
      <c r="C442" s="8" t="s">
        <v>161</v>
      </c>
      <c r="D442" s="7"/>
      <c r="E442" s="7"/>
      <c r="F442" s="31"/>
      <c r="G442" s="31"/>
      <c r="H442" s="31"/>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row>
    <row r="444" spans="2:80" x14ac:dyDescent="0.25">
      <c r="B444" s="7" t="s">
        <v>203</v>
      </c>
    </row>
    <row r="446" spans="2:80" x14ac:dyDescent="0.25">
      <c r="B446" s="17" t="s">
        <v>204</v>
      </c>
      <c r="C446" s="18" t="s">
        <v>192</v>
      </c>
      <c r="D446" s="7"/>
    </row>
    <row r="447" spans="2:80" x14ac:dyDescent="0.25">
      <c r="B447" s="139" t="s">
        <v>161</v>
      </c>
      <c r="C447" s="9" t="s">
        <v>161</v>
      </c>
    </row>
    <row r="450" spans="2:7" x14ac:dyDescent="0.25">
      <c r="B450" s="17" t="s">
        <v>205</v>
      </c>
      <c r="C450" s="18" t="s">
        <v>206</v>
      </c>
      <c r="D450" s="7"/>
    </row>
    <row r="451" spans="2:7" x14ac:dyDescent="0.25">
      <c r="B451" s="139" t="s">
        <v>161</v>
      </c>
      <c r="C451" s="9" t="s">
        <v>161</v>
      </c>
    </row>
    <row r="454" spans="2:7" x14ac:dyDescent="0.25">
      <c r="B454" s="7" t="s">
        <v>207</v>
      </c>
    </row>
    <row r="457" spans="2:7" x14ac:dyDescent="0.25">
      <c r="B457" s="7" t="s">
        <v>210</v>
      </c>
    </row>
    <row r="458" spans="2:7" x14ac:dyDescent="0.25">
      <c r="B458" s="17" t="s">
        <v>184</v>
      </c>
      <c r="C458" s="18" t="s">
        <v>211</v>
      </c>
      <c r="D458" s="17" t="s">
        <v>212</v>
      </c>
      <c r="E458" s="17" t="s">
        <v>213</v>
      </c>
      <c r="F458" s="32" t="s">
        <v>214</v>
      </c>
      <c r="G458" s="31"/>
    </row>
    <row r="459" spans="2:7" x14ac:dyDescent="0.25">
      <c r="B459" s="139" t="s">
        <v>161</v>
      </c>
      <c r="C459" s="9" t="s">
        <v>161</v>
      </c>
      <c r="D459" s="139" t="s">
        <v>161</v>
      </c>
      <c r="E459" s="139" t="s">
        <v>161</v>
      </c>
      <c r="F459" s="30" t="s">
        <v>161</v>
      </c>
    </row>
    <row r="460" spans="2:7" x14ac:dyDescent="0.25">
      <c r="B460" s="2" t="s">
        <v>215</v>
      </c>
    </row>
  </sheetData>
  <mergeCells count="6">
    <mergeCell ref="B1:E1"/>
    <mergeCell ref="C3:C7"/>
    <mergeCell ref="D3:D7"/>
    <mergeCell ref="F295:F304"/>
    <mergeCell ref="F312:F315"/>
    <mergeCell ref="B175:F179"/>
  </mergeCells>
  <conditionalFormatting sqref="B212:C212 B213:B228">
    <cfRule type="expression" dxfId="822" priority="209">
      <formula>#REF!="Total"</formula>
    </cfRule>
  </conditionalFormatting>
  <conditionalFormatting sqref="B212:B228">
    <cfRule type="expression" dxfId="821" priority="208">
      <formula>#REF!="Total"</formula>
    </cfRule>
  </conditionalFormatting>
  <conditionalFormatting sqref="B212:B228">
    <cfRule type="expression" dxfId="820" priority="207">
      <formula>#REF!="Total"</formula>
    </cfRule>
  </conditionalFormatting>
  <conditionalFormatting sqref="B212:C212">
    <cfRule type="expression" dxfId="819" priority="206">
      <formula>#REF!="Total"</formula>
    </cfRule>
  </conditionalFormatting>
  <conditionalFormatting sqref="C212">
    <cfRule type="expression" dxfId="818" priority="205" stopIfTrue="1">
      <formula>$A214="Total"</formula>
    </cfRule>
  </conditionalFormatting>
  <conditionalFormatting sqref="C212:C228">
    <cfRule type="expression" dxfId="817" priority="203">
      <formula>#REF!="Total"</formula>
    </cfRule>
    <cfRule type="expression" dxfId="816" priority="204">
      <formula>#REF!="Total"</formula>
    </cfRule>
  </conditionalFormatting>
  <conditionalFormatting sqref="C212">
    <cfRule type="expression" dxfId="815" priority="202" stopIfTrue="1">
      <formula>#REF!="Total"</formula>
    </cfRule>
  </conditionalFormatting>
  <conditionalFormatting sqref="C212">
    <cfRule type="expression" dxfId="814" priority="201">
      <formula>#REF!="Total"</formula>
    </cfRule>
  </conditionalFormatting>
  <conditionalFormatting sqref="C212">
    <cfRule type="expression" dxfId="813" priority="200">
      <formula>#REF!="Total"</formula>
    </cfRule>
  </conditionalFormatting>
  <conditionalFormatting sqref="C212">
    <cfRule type="expression" dxfId="812" priority="199">
      <formula>#REF!="Total"</formula>
    </cfRule>
  </conditionalFormatting>
  <conditionalFormatting sqref="C212">
    <cfRule type="expression" dxfId="811" priority="198">
      <formula>#REF!="Total"</formula>
    </cfRule>
  </conditionalFormatting>
  <conditionalFormatting sqref="C212">
    <cfRule type="expression" dxfId="810" priority="197">
      <formula>#REF!="Total"</formula>
    </cfRule>
  </conditionalFormatting>
  <conditionalFormatting sqref="C212:C228">
    <cfRule type="expression" dxfId="809" priority="196">
      <formula>#REF!="Total"</formula>
    </cfRule>
  </conditionalFormatting>
  <conditionalFormatting sqref="C212:C228">
    <cfRule type="expression" dxfId="808" priority="195">
      <formula>#REF!="Total"</formula>
    </cfRule>
  </conditionalFormatting>
  <conditionalFormatting sqref="C212">
    <cfRule type="expression" dxfId="807" priority="192">
      <formula>#REF!="Total"</formula>
    </cfRule>
    <cfRule type="expression" dxfId="806" priority="193">
      <formula>#REF!="Total"</formula>
    </cfRule>
    <cfRule type="expression" dxfId="805" priority="194">
      <formula>#REF!="Total"</formula>
    </cfRule>
  </conditionalFormatting>
  <conditionalFormatting sqref="B221:B226">
    <cfRule type="expression" dxfId="804" priority="191">
      <formula>#REF!="Total"</formula>
    </cfRule>
  </conditionalFormatting>
  <conditionalFormatting sqref="B231:C231 B232:B247">
    <cfRule type="expression" dxfId="803" priority="190">
      <formula>#REF!="Total"</formula>
    </cfRule>
  </conditionalFormatting>
  <conditionalFormatting sqref="B231:B247">
    <cfRule type="expression" dxfId="802" priority="189">
      <formula>#REF!="Total"</formula>
    </cfRule>
  </conditionalFormatting>
  <conditionalFormatting sqref="B231:B247">
    <cfRule type="expression" dxfId="801" priority="188">
      <formula>#REF!="Total"</formula>
    </cfRule>
  </conditionalFormatting>
  <conditionalFormatting sqref="B231:C231">
    <cfRule type="expression" dxfId="800" priority="187">
      <formula>#REF!="Total"</formula>
    </cfRule>
  </conditionalFormatting>
  <conditionalFormatting sqref="C231">
    <cfRule type="expression" dxfId="799" priority="186" stopIfTrue="1">
      <formula>$A233="Total"</formula>
    </cfRule>
  </conditionalFormatting>
  <conditionalFormatting sqref="C231:C247">
    <cfRule type="expression" dxfId="798" priority="184">
      <formula>#REF!="Total"</formula>
    </cfRule>
    <cfRule type="expression" dxfId="797" priority="185">
      <formula>#REF!="Total"</formula>
    </cfRule>
  </conditionalFormatting>
  <conditionalFormatting sqref="C231">
    <cfRule type="expression" dxfId="796" priority="183" stopIfTrue="1">
      <formula>#REF!="Total"</formula>
    </cfRule>
  </conditionalFormatting>
  <conditionalFormatting sqref="C231">
    <cfRule type="expression" dxfId="795" priority="182">
      <formula>#REF!="Total"</formula>
    </cfRule>
  </conditionalFormatting>
  <conditionalFormatting sqref="C231">
    <cfRule type="expression" dxfId="794" priority="181">
      <formula>#REF!="Total"</formula>
    </cfRule>
  </conditionalFormatting>
  <conditionalFormatting sqref="C231">
    <cfRule type="expression" dxfId="793" priority="180">
      <formula>#REF!="Total"</formula>
    </cfRule>
  </conditionalFormatting>
  <conditionalFormatting sqref="C231">
    <cfRule type="expression" dxfId="792" priority="179">
      <formula>#REF!="Total"</formula>
    </cfRule>
  </conditionalFormatting>
  <conditionalFormatting sqref="C231">
    <cfRule type="expression" dxfId="791" priority="178">
      <formula>#REF!="Total"</formula>
    </cfRule>
  </conditionalFormatting>
  <conditionalFormatting sqref="C231:C247">
    <cfRule type="expression" dxfId="790" priority="177">
      <formula>#REF!="Total"</formula>
    </cfRule>
  </conditionalFormatting>
  <conditionalFormatting sqref="C231:C247">
    <cfRule type="expression" dxfId="789" priority="176">
      <formula>#REF!="Total"</formula>
    </cfRule>
  </conditionalFormatting>
  <conditionalFormatting sqref="C231">
    <cfRule type="expression" dxfId="788" priority="173">
      <formula>#REF!="Total"</formula>
    </cfRule>
    <cfRule type="expression" dxfId="787" priority="174">
      <formula>#REF!="Total"</formula>
    </cfRule>
    <cfRule type="expression" dxfId="786" priority="175">
      <formula>#REF!="Total"</formula>
    </cfRule>
  </conditionalFormatting>
  <conditionalFormatting sqref="B240:B245">
    <cfRule type="expression" dxfId="785" priority="172">
      <formula>#REF!="Total"</formula>
    </cfRule>
  </conditionalFormatting>
  <conditionalFormatting sqref="C251 B251:B267">
    <cfRule type="expression" dxfId="784" priority="171">
      <formula>#REF!="Total"</formula>
    </cfRule>
  </conditionalFormatting>
  <conditionalFormatting sqref="B251:B267">
    <cfRule type="expression" dxfId="783" priority="170">
      <formula>#REF!="Total"</formula>
    </cfRule>
  </conditionalFormatting>
  <conditionalFormatting sqref="B251:B267">
    <cfRule type="expression" dxfId="782" priority="169">
      <formula>#REF!="Total"</formula>
    </cfRule>
  </conditionalFormatting>
  <conditionalFormatting sqref="B251:C251">
    <cfRule type="expression" dxfId="781" priority="168">
      <formula>#REF!="Total"</formula>
    </cfRule>
  </conditionalFormatting>
  <conditionalFormatting sqref="B260:B265">
    <cfRule type="expression" dxfId="780" priority="167">
      <formula>#REF!="Total"</formula>
    </cfRule>
  </conditionalFormatting>
  <conditionalFormatting sqref="C251">
    <cfRule type="expression" dxfId="779" priority="166">
      <formula>#REF!="Total"</formula>
    </cfRule>
  </conditionalFormatting>
  <conditionalFormatting sqref="C251">
    <cfRule type="expression" dxfId="778" priority="165">
      <formula>#REF!="Total"</formula>
    </cfRule>
  </conditionalFormatting>
  <conditionalFormatting sqref="C251">
    <cfRule type="expression" dxfId="777" priority="164">
      <formula>#REF!="Total"</formula>
    </cfRule>
  </conditionalFormatting>
  <conditionalFormatting sqref="C251">
    <cfRule type="expression" dxfId="776" priority="163">
      <formula>#REF!="Total"</formula>
    </cfRule>
  </conditionalFormatting>
  <conditionalFormatting sqref="C251">
    <cfRule type="expression" dxfId="775" priority="162">
      <formula>#REF!="Total"</formula>
    </cfRule>
  </conditionalFormatting>
  <conditionalFormatting sqref="C251:C267">
    <cfRule type="expression" dxfId="774" priority="161">
      <formula>#REF!="Total"</formula>
    </cfRule>
  </conditionalFormatting>
  <conditionalFormatting sqref="C251:C267">
    <cfRule type="expression" dxfId="773" priority="160">
      <formula>#REF!="Total"</formula>
    </cfRule>
  </conditionalFormatting>
  <conditionalFormatting sqref="C251">
    <cfRule type="expression" dxfId="772" priority="157">
      <formula>#REF!="Total"</formula>
    </cfRule>
    <cfRule type="expression" dxfId="771" priority="158">
      <formula>#REF!="Total"</formula>
    </cfRule>
    <cfRule type="expression" dxfId="770" priority="159">
      <formula>#REF!="Total"</formula>
    </cfRule>
  </conditionalFormatting>
  <conditionalFormatting sqref="B271:B287">
    <cfRule type="expression" dxfId="769" priority="156">
      <formula>#REF!="Total"</formula>
    </cfRule>
  </conditionalFormatting>
  <conditionalFormatting sqref="B271:B287">
    <cfRule type="expression" dxfId="768" priority="155">
      <formula>#REF!="Total"</formula>
    </cfRule>
  </conditionalFormatting>
  <conditionalFormatting sqref="B271:B287">
    <cfRule type="expression" dxfId="767" priority="154">
      <formula>#REF!="Total"</formula>
    </cfRule>
  </conditionalFormatting>
  <conditionalFormatting sqref="B271">
    <cfRule type="expression" dxfId="766" priority="153">
      <formula>#REF!="Total"</formula>
    </cfRule>
  </conditionalFormatting>
  <conditionalFormatting sqref="B280:B285">
    <cfRule type="expression" dxfId="765" priority="152">
      <formula>#REF!="Total"</formula>
    </cfRule>
  </conditionalFormatting>
  <conditionalFormatting sqref="C324:C325">
    <cfRule type="expression" dxfId="764" priority="150">
      <formula>#REF!="Total"</formula>
    </cfRule>
    <cfRule type="expression" dxfId="763" priority="151">
      <formula>#REF!="Total"</formula>
    </cfRule>
  </conditionalFormatting>
  <conditionalFormatting sqref="C324:C325">
    <cfRule type="expression" dxfId="762" priority="149">
      <formula>#REF!="Total"</formula>
    </cfRule>
  </conditionalFormatting>
  <conditionalFormatting sqref="C324:C325">
    <cfRule type="expression" dxfId="761" priority="148">
      <formula>#REF!="Total"</formula>
    </cfRule>
  </conditionalFormatting>
  <conditionalFormatting sqref="B325">
    <cfRule type="expression" dxfId="760" priority="147">
      <formula>#REF!="Total"</formula>
    </cfRule>
  </conditionalFormatting>
  <conditionalFormatting sqref="B325">
    <cfRule type="expression" dxfId="759" priority="146">
      <formula>#REF!="Total"</formula>
    </cfRule>
  </conditionalFormatting>
  <conditionalFormatting sqref="B325">
    <cfRule type="expression" dxfId="758" priority="145">
      <formula>#REF!="Total"</formula>
    </cfRule>
  </conditionalFormatting>
  <conditionalFormatting sqref="B325">
    <cfRule type="expression" dxfId="757" priority="144">
      <formula>#REF!="Total"</formula>
    </cfRule>
  </conditionalFormatting>
  <conditionalFormatting sqref="B325">
    <cfRule type="expression" dxfId="756" priority="143">
      <formula>#REF!="Total"</formula>
    </cfRule>
  </conditionalFormatting>
  <conditionalFormatting sqref="B325">
    <cfRule type="expression" dxfId="755" priority="142">
      <formula>#REF!="Total"</formula>
    </cfRule>
  </conditionalFormatting>
  <conditionalFormatting sqref="B325">
    <cfRule type="expression" dxfId="754" priority="141">
      <formula>#REF!="Total"</formula>
    </cfRule>
  </conditionalFormatting>
  <conditionalFormatting sqref="B326:B329 C326">
    <cfRule type="expression" dxfId="753" priority="140">
      <formula>#REF!="Total"</formula>
    </cfRule>
  </conditionalFormatting>
  <conditionalFormatting sqref="B326:B329">
    <cfRule type="expression" dxfId="752" priority="139">
      <formula>#REF!="Total"</formula>
    </cfRule>
  </conditionalFormatting>
  <conditionalFormatting sqref="B326:C326">
    <cfRule type="expression" dxfId="751" priority="138">
      <formula>#REF!="Total"</formula>
    </cfRule>
  </conditionalFormatting>
  <conditionalFormatting sqref="B326:B329">
    <cfRule type="expression" dxfId="750" priority="137">
      <formula>#REF!="Total"</formula>
    </cfRule>
  </conditionalFormatting>
  <conditionalFormatting sqref="B327:B329">
    <cfRule type="expression" dxfId="749" priority="136">
      <formula>#REF!="Total"</formula>
    </cfRule>
  </conditionalFormatting>
  <conditionalFormatting sqref="B327:B329">
    <cfRule type="expression" dxfId="748" priority="135">
      <formula>#REF!="Total"</formula>
    </cfRule>
  </conditionalFormatting>
  <conditionalFormatting sqref="B326:B329">
    <cfRule type="expression" dxfId="747" priority="134">
      <formula>#REF!="Total"</formula>
    </cfRule>
  </conditionalFormatting>
  <conditionalFormatting sqref="B326:B329">
    <cfRule type="expression" dxfId="746" priority="133">
      <formula>#REF!="Total"</formula>
    </cfRule>
  </conditionalFormatting>
  <conditionalFormatting sqref="C326">
    <cfRule type="expression" dxfId="745" priority="132" stopIfTrue="1">
      <formula>$A328="Total"</formula>
    </cfRule>
  </conditionalFormatting>
  <conditionalFormatting sqref="C326:C329">
    <cfRule type="expression" dxfId="744" priority="130">
      <formula>#REF!="Total"</formula>
    </cfRule>
    <cfRule type="expression" dxfId="743" priority="131">
      <formula>#REF!="Total"</formula>
    </cfRule>
  </conditionalFormatting>
  <conditionalFormatting sqref="C326">
    <cfRule type="expression" dxfId="742" priority="129" stopIfTrue="1">
      <formula>$A328="Total"</formula>
    </cfRule>
  </conditionalFormatting>
  <conditionalFormatting sqref="C326">
    <cfRule type="expression" dxfId="741" priority="128" stopIfTrue="1">
      <formula>#REF!="Total"</formula>
    </cfRule>
  </conditionalFormatting>
  <conditionalFormatting sqref="C326">
    <cfRule type="expression" dxfId="740" priority="127">
      <formula>#REF!="Total"</formula>
    </cfRule>
  </conditionalFormatting>
  <conditionalFormatting sqref="C326">
    <cfRule type="expression" dxfId="739" priority="126">
      <formula>#REF!="Total"</formula>
    </cfRule>
  </conditionalFormatting>
  <conditionalFormatting sqref="C326">
    <cfRule type="expression" dxfId="738" priority="125">
      <formula>#REF!="Total"</formula>
    </cfRule>
  </conditionalFormatting>
  <conditionalFormatting sqref="C326">
    <cfRule type="expression" dxfId="737" priority="124">
      <formula>#REF!="Total"</formula>
    </cfRule>
  </conditionalFormatting>
  <conditionalFormatting sqref="C326:C329">
    <cfRule type="expression" dxfId="736" priority="123">
      <formula>#REF!="Total"</formula>
    </cfRule>
  </conditionalFormatting>
  <conditionalFormatting sqref="C326:C329">
    <cfRule type="expression" dxfId="735" priority="122">
      <formula>#REF!="Total"</formula>
    </cfRule>
  </conditionalFormatting>
  <conditionalFormatting sqref="C326">
    <cfRule type="expression" dxfId="734" priority="121">
      <formula>#REF!="Total"</formula>
    </cfRule>
  </conditionalFormatting>
  <conditionalFormatting sqref="C326">
    <cfRule type="expression" dxfId="733" priority="119">
      <formula>#REF!="Total"</formula>
    </cfRule>
    <cfRule type="expression" dxfId="732" priority="120">
      <formula>#REF!="Total"</formula>
    </cfRule>
  </conditionalFormatting>
  <conditionalFormatting sqref="C326">
    <cfRule type="expression" dxfId="731" priority="118">
      <formula>#REF!="Total"</formula>
    </cfRule>
  </conditionalFormatting>
  <conditionalFormatting sqref="C326">
    <cfRule type="expression" dxfId="730" priority="117">
      <formula>#REF!="Total"</formula>
    </cfRule>
  </conditionalFormatting>
  <conditionalFormatting sqref="B330:B337">
    <cfRule type="expression" dxfId="729" priority="116">
      <formula>#REF!="Total"</formula>
    </cfRule>
  </conditionalFormatting>
  <conditionalFormatting sqref="B330:B337">
    <cfRule type="expression" dxfId="728" priority="115">
      <formula>#REF!="Total"</formula>
    </cfRule>
  </conditionalFormatting>
  <conditionalFormatting sqref="B330:B337">
    <cfRule type="expression" dxfId="727" priority="114">
      <formula>#REF!="Total"</formula>
    </cfRule>
  </conditionalFormatting>
  <conditionalFormatting sqref="B330:B337">
    <cfRule type="expression" dxfId="726" priority="113">
      <formula>#REF!="Total"</formula>
    </cfRule>
  </conditionalFormatting>
  <conditionalFormatting sqref="B330:B337">
    <cfRule type="expression" dxfId="725" priority="112">
      <formula>#REF!="Total"</formula>
    </cfRule>
  </conditionalFormatting>
  <conditionalFormatting sqref="B330:B337">
    <cfRule type="expression" dxfId="724" priority="111">
      <formula>#REF!="Total"</formula>
    </cfRule>
  </conditionalFormatting>
  <conditionalFormatting sqref="B330:B337">
    <cfRule type="expression" dxfId="723" priority="110">
      <formula>#REF!="Total"</formula>
    </cfRule>
  </conditionalFormatting>
  <conditionalFormatting sqref="C330:C337">
    <cfRule type="expression" dxfId="722" priority="108">
      <formula>#REF!="Total"</formula>
    </cfRule>
    <cfRule type="expression" dxfId="721" priority="109">
      <formula>#REF!="Total"</formula>
    </cfRule>
  </conditionalFormatting>
  <conditionalFormatting sqref="C330:C337">
    <cfRule type="expression" dxfId="720" priority="107">
      <formula>#REF!="Total"</formula>
    </cfRule>
  </conditionalFormatting>
  <conditionalFormatting sqref="C330:C337">
    <cfRule type="expression" dxfId="719" priority="106">
      <formula>#REF!="Total"</formula>
    </cfRule>
  </conditionalFormatting>
  <conditionalFormatting sqref="C340:C341">
    <cfRule type="expression" dxfId="718" priority="104">
      <formula>#REF!="Total"</formula>
    </cfRule>
    <cfRule type="expression" dxfId="717" priority="105">
      <formula>#REF!="Total"</formula>
    </cfRule>
  </conditionalFormatting>
  <conditionalFormatting sqref="C340:C341">
    <cfRule type="expression" dxfId="716" priority="103">
      <formula>#REF!="Total"</formula>
    </cfRule>
  </conditionalFormatting>
  <conditionalFormatting sqref="C340:C341">
    <cfRule type="expression" dxfId="715" priority="102">
      <formula>#REF!="Total"</formula>
    </cfRule>
  </conditionalFormatting>
  <conditionalFormatting sqref="B341">
    <cfRule type="expression" dxfId="714" priority="101">
      <formula>#REF!="Total"</formula>
    </cfRule>
  </conditionalFormatting>
  <conditionalFormatting sqref="B341">
    <cfRule type="expression" dxfId="713" priority="100">
      <formula>#REF!="Total"</formula>
    </cfRule>
  </conditionalFormatting>
  <conditionalFormatting sqref="B341">
    <cfRule type="expression" dxfId="712" priority="99">
      <formula>#REF!="Total"</formula>
    </cfRule>
  </conditionalFormatting>
  <conditionalFormatting sqref="B341">
    <cfRule type="expression" dxfId="711" priority="98">
      <formula>#REF!="Total"</formula>
    </cfRule>
  </conditionalFormatting>
  <conditionalFormatting sqref="B341">
    <cfRule type="expression" dxfId="710" priority="97">
      <formula>#REF!="Total"</formula>
    </cfRule>
  </conditionalFormatting>
  <conditionalFormatting sqref="B341">
    <cfRule type="expression" dxfId="709" priority="96">
      <formula>#REF!="Total"</formula>
    </cfRule>
  </conditionalFormatting>
  <conditionalFormatting sqref="B341">
    <cfRule type="expression" dxfId="708" priority="95">
      <formula>#REF!="Total"</formula>
    </cfRule>
  </conditionalFormatting>
  <conditionalFormatting sqref="B342:B345 C342">
    <cfRule type="expression" dxfId="707" priority="94">
      <formula>#REF!="Total"</formula>
    </cfRule>
  </conditionalFormatting>
  <conditionalFormatting sqref="B342:B345">
    <cfRule type="expression" dxfId="706" priority="93">
      <formula>#REF!="Total"</formula>
    </cfRule>
  </conditionalFormatting>
  <conditionalFormatting sqref="B342:C342">
    <cfRule type="expression" dxfId="705" priority="92">
      <formula>#REF!="Total"</formula>
    </cfRule>
  </conditionalFormatting>
  <conditionalFormatting sqref="B342:B345">
    <cfRule type="expression" dxfId="704" priority="91">
      <formula>#REF!="Total"</formula>
    </cfRule>
  </conditionalFormatting>
  <conditionalFormatting sqref="B343:B345">
    <cfRule type="expression" dxfId="703" priority="90">
      <formula>#REF!="Total"</formula>
    </cfRule>
  </conditionalFormatting>
  <conditionalFormatting sqref="B343:B345">
    <cfRule type="expression" dxfId="702" priority="89">
      <formula>#REF!="Total"</formula>
    </cfRule>
  </conditionalFormatting>
  <conditionalFormatting sqref="B342:B345">
    <cfRule type="expression" dxfId="701" priority="88">
      <formula>#REF!="Total"</formula>
    </cfRule>
  </conditionalFormatting>
  <conditionalFormatting sqref="B342:B345">
    <cfRule type="expression" dxfId="700" priority="87">
      <formula>#REF!="Total"</formula>
    </cfRule>
  </conditionalFormatting>
  <conditionalFormatting sqref="C342">
    <cfRule type="expression" dxfId="699" priority="86" stopIfTrue="1">
      <formula>$A344="Total"</formula>
    </cfRule>
  </conditionalFormatting>
  <conditionalFormatting sqref="C342:C345">
    <cfRule type="expression" dxfId="698" priority="84">
      <formula>#REF!="Total"</formula>
    </cfRule>
    <cfRule type="expression" dxfId="697" priority="85">
      <formula>#REF!="Total"</formula>
    </cfRule>
  </conditionalFormatting>
  <conditionalFormatting sqref="C342">
    <cfRule type="expression" dxfId="696" priority="83" stopIfTrue="1">
      <formula>$A344="Total"</formula>
    </cfRule>
  </conditionalFormatting>
  <conditionalFormatting sqref="C342">
    <cfRule type="expression" dxfId="695" priority="82" stopIfTrue="1">
      <formula>#REF!="Total"</formula>
    </cfRule>
  </conditionalFormatting>
  <conditionalFormatting sqref="C342">
    <cfRule type="expression" dxfId="694" priority="81">
      <formula>#REF!="Total"</formula>
    </cfRule>
  </conditionalFormatting>
  <conditionalFormatting sqref="C342">
    <cfRule type="expression" dxfId="693" priority="80">
      <formula>#REF!="Total"</formula>
    </cfRule>
  </conditionalFormatting>
  <conditionalFormatting sqref="C342">
    <cfRule type="expression" dxfId="692" priority="79">
      <formula>#REF!="Total"</formula>
    </cfRule>
  </conditionalFormatting>
  <conditionalFormatting sqref="C342">
    <cfRule type="expression" dxfId="691" priority="78">
      <formula>#REF!="Total"</formula>
    </cfRule>
  </conditionalFormatting>
  <conditionalFormatting sqref="C342:C345">
    <cfRule type="expression" dxfId="690" priority="77">
      <formula>#REF!="Total"</formula>
    </cfRule>
  </conditionalFormatting>
  <conditionalFormatting sqref="C342:C345">
    <cfRule type="expression" dxfId="689" priority="76">
      <formula>#REF!="Total"</formula>
    </cfRule>
  </conditionalFormatting>
  <conditionalFormatting sqref="C342">
    <cfRule type="expression" dxfId="688" priority="75">
      <formula>#REF!="Total"</formula>
    </cfRule>
  </conditionalFormatting>
  <conditionalFormatting sqref="C342">
    <cfRule type="expression" dxfId="687" priority="73">
      <formula>#REF!="Total"</formula>
    </cfRule>
    <cfRule type="expression" dxfId="686" priority="74">
      <formula>#REF!="Total"</formula>
    </cfRule>
  </conditionalFormatting>
  <conditionalFormatting sqref="C342">
    <cfRule type="expression" dxfId="685" priority="72">
      <formula>#REF!="Total"</formula>
    </cfRule>
  </conditionalFormatting>
  <conditionalFormatting sqref="C342">
    <cfRule type="expression" dxfId="684" priority="71">
      <formula>#REF!="Total"</formula>
    </cfRule>
  </conditionalFormatting>
  <conditionalFormatting sqref="B346:B353">
    <cfRule type="expression" dxfId="683" priority="70">
      <formula>#REF!="Total"</formula>
    </cfRule>
  </conditionalFormatting>
  <conditionalFormatting sqref="B346:B353">
    <cfRule type="expression" dxfId="682" priority="69">
      <formula>#REF!="Total"</formula>
    </cfRule>
  </conditionalFormatting>
  <conditionalFormatting sqref="B346:B353">
    <cfRule type="expression" dxfId="681" priority="68">
      <formula>#REF!="Total"</formula>
    </cfRule>
  </conditionalFormatting>
  <conditionalFormatting sqref="B346:B353">
    <cfRule type="expression" dxfId="680" priority="67">
      <formula>#REF!="Total"</formula>
    </cfRule>
  </conditionalFormatting>
  <conditionalFormatting sqref="B346:B353">
    <cfRule type="expression" dxfId="679" priority="66">
      <formula>#REF!="Total"</formula>
    </cfRule>
  </conditionalFormatting>
  <conditionalFormatting sqref="B346:B353">
    <cfRule type="expression" dxfId="678" priority="65">
      <formula>#REF!="Total"</formula>
    </cfRule>
  </conditionalFormatting>
  <conditionalFormatting sqref="B346:B353">
    <cfRule type="expression" dxfId="677" priority="64">
      <formula>#REF!="Total"</formula>
    </cfRule>
  </conditionalFormatting>
  <conditionalFormatting sqref="C346:C353">
    <cfRule type="expression" dxfId="676" priority="62">
      <formula>#REF!="Total"</formula>
    </cfRule>
    <cfRule type="expression" dxfId="675" priority="63">
      <formula>#REF!="Total"</formula>
    </cfRule>
  </conditionalFormatting>
  <conditionalFormatting sqref="C346:C353">
    <cfRule type="expression" dxfId="674" priority="61">
      <formula>#REF!="Total"</formula>
    </cfRule>
  </conditionalFormatting>
  <conditionalFormatting sqref="C346:C353">
    <cfRule type="expression" dxfId="673" priority="60">
      <formula>#REF!="Total"</formula>
    </cfRule>
  </conditionalFormatting>
  <conditionalFormatting sqref="B357">
    <cfRule type="expression" dxfId="672" priority="59">
      <formula>#REF!="Total"</formula>
    </cfRule>
  </conditionalFormatting>
  <conditionalFormatting sqref="B357">
    <cfRule type="expression" dxfId="671" priority="58">
      <formula>#REF!="Total"</formula>
    </cfRule>
  </conditionalFormatting>
  <conditionalFormatting sqref="B357">
    <cfRule type="expression" dxfId="670" priority="57">
      <formula>#REF!="Total"</formula>
    </cfRule>
  </conditionalFormatting>
  <conditionalFormatting sqref="B357">
    <cfRule type="expression" dxfId="669" priority="56">
      <formula>#REF!="Total"</formula>
    </cfRule>
  </conditionalFormatting>
  <conditionalFormatting sqref="B357">
    <cfRule type="expression" dxfId="668" priority="55">
      <formula>#REF!="Total"</formula>
    </cfRule>
  </conditionalFormatting>
  <conditionalFormatting sqref="B357">
    <cfRule type="expression" dxfId="667" priority="54">
      <formula>#REF!="Total"</formula>
    </cfRule>
  </conditionalFormatting>
  <conditionalFormatting sqref="B357">
    <cfRule type="expression" dxfId="666" priority="53">
      <formula>#REF!="Total"</formula>
    </cfRule>
  </conditionalFormatting>
  <conditionalFormatting sqref="C358 B358:B361">
    <cfRule type="expression" dxfId="665" priority="52">
      <formula>#REF!="Total"</formula>
    </cfRule>
  </conditionalFormatting>
  <conditionalFormatting sqref="B358:B361">
    <cfRule type="expression" dxfId="664" priority="51">
      <formula>#REF!="Total"</formula>
    </cfRule>
  </conditionalFormatting>
  <conditionalFormatting sqref="B358:C358">
    <cfRule type="expression" dxfId="663" priority="50">
      <formula>#REF!="Total"</formula>
    </cfRule>
  </conditionalFormatting>
  <conditionalFormatting sqref="B358:B361">
    <cfRule type="expression" dxfId="662" priority="49">
      <formula>#REF!="Total"</formula>
    </cfRule>
  </conditionalFormatting>
  <conditionalFormatting sqref="B359:B361">
    <cfRule type="expression" dxfId="661" priority="48">
      <formula>#REF!="Total"</formula>
    </cfRule>
  </conditionalFormatting>
  <conditionalFormatting sqref="B359:B361">
    <cfRule type="expression" dxfId="660" priority="47">
      <formula>#REF!="Total"</formula>
    </cfRule>
  </conditionalFormatting>
  <conditionalFormatting sqref="B358:B361">
    <cfRule type="expression" dxfId="659" priority="46">
      <formula>#REF!="Total"</formula>
    </cfRule>
  </conditionalFormatting>
  <conditionalFormatting sqref="B358:B361">
    <cfRule type="expression" dxfId="658" priority="45">
      <formula>#REF!="Total"</formula>
    </cfRule>
  </conditionalFormatting>
  <conditionalFormatting sqref="B362:B369">
    <cfRule type="expression" dxfId="657" priority="44">
      <formula>#REF!="Total"</formula>
    </cfRule>
  </conditionalFormatting>
  <conditionalFormatting sqref="B362:B369">
    <cfRule type="expression" dxfId="656" priority="43">
      <formula>#REF!="Total"</formula>
    </cfRule>
  </conditionalFormatting>
  <conditionalFormatting sqref="B362:B369">
    <cfRule type="expression" dxfId="655" priority="42">
      <formula>#REF!="Total"</formula>
    </cfRule>
  </conditionalFormatting>
  <conditionalFormatting sqref="B362:B369">
    <cfRule type="expression" dxfId="654" priority="41">
      <formula>#REF!="Total"</formula>
    </cfRule>
  </conditionalFormatting>
  <conditionalFormatting sqref="B362:B369">
    <cfRule type="expression" dxfId="653" priority="40">
      <formula>#REF!="Total"</formula>
    </cfRule>
  </conditionalFormatting>
  <conditionalFormatting sqref="B362:B369">
    <cfRule type="expression" dxfId="652" priority="39">
      <formula>#REF!="Total"</formula>
    </cfRule>
  </conditionalFormatting>
  <conditionalFormatting sqref="B362:B369">
    <cfRule type="expression" dxfId="651" priority="38">
      <formula>#REF!="Total"</formula>
    </cfRule>
  </conditionalFormatting>
  <conditionalFormatting sqref="C356:C357">
    <cfRule type="expression" dxfId="650" priority="37">
      <formula>#REF!="Total"</formula>
    </cfRule>
  </conditionalFormatting>
  <conditionalFormatting sqref="C356:C357">
    <cfRule type="expression" dxfId="649" priority="36">
      <formula>#REF!="Total"</formula>
    </cfRule>
  </conditionalFormatting>
  <conditionalFormatting sqref="C358">
    <cfRule type="expression" dxfId="648" priority="35">
      <formula>#REF!="Total"</formula>
    </cfRule>
  </conditionalFormatting>
  <conditionalFormatting sqref="C358">
    <cfRule type="expression" dxfId="647" priority="34">
      <formula>#REF!="Total"</formula>
    </cfRule>
  </conditionalFormatting>
  <conditionalFormatting sqref="C358">
    <cfRule type="expression" dxfId="646" priority="33">
      <formula>#REF!="Total"</formula>
    </cfRule>
  </conditionalFormatting>
  <conditionalFormatting sqref="C358">
    <cfRule type="expression" dxfId="645" priority="32">
      <formula>#REF!="Total"</formula>
    </cfRule>
  </conditionalFormatting>
  <conditionalFormatting sqref="C358:C361">
    <cfRule type="expression" dxfId="644" priority="31">
      <formula>#REF!="Total"</formula>
    </cfRule>
  </conditionalFormatting>
  <conditionalFormatting sqref="C358:C361">
    <cfRule type="expression" dxfId="643" priority="30">
      <formula>#REF!="Total"</formula>
    </cfRule>
  </conditionalFormatting>
  <conditionalFormatting sqref="C358">
    <cfRule type="expression" dxfId="642" priority="29">
      <formula>#REF!="Total"</formula>
    </cfRule>
  </conditionalFormatting>
  <conditionalFormatting sqref="C358">
    <cfRule type="expression" dxfId="641" priority="27">
      <formula>#REF!="Total"</formula>
    </cfRule>
    <cfRule type="expression" dxfId="640" priority="28">
      <formula>#REF!="Total"</formula>
    </cfRule>
  </conditionalFormatting>
  <conditionalFormatting sqref="C358">
    <cfRule type="expression" dxfId="639" priority="26">
      <formula>#REF!="Total"</formula>
    </cfRule>
  </conditionalFormatting>
  <conditionalFormatting sqref="C358">
    <cfRule type="expression" dxfId="638" priority="25">
      <formula>#REF!="Total"</formula>
    </cfRule>
  </conditionalFormatting>
  <conditionalFormatting sqref="C362:C369">
    <cfRule type="expression" dxfId="637" priority="24">
      <formula>#REF!="Total"</formula>
    </cfRule>
  </conditionalFormatting>
  <conditionalFormatting sqref="C362:C369">
    <cfRule type="expression" dxfId="636" priority="23">
      <formula>#REF!="Total"</formula>
    </cfRule>
  </conditionalFormatting>
  <conditionalFormatting sqref="B375">
    <cfRule type="expression" dxfId="635" priority="22">
      <formula>#REF!="Total"</formula>
    </cfRule>
  </conditionalFormatting>
  <conditionalFormatting sqref="B375">
    <cfRule type="expression" dxfId="634" priority="21">
      <formula>#REF!="Total"</formula>
    </cfRule>
  </conditionalFormatting>
  <conditionalFormatting sqref="B375">
    <cfRule type="expression" dxfId="633" priority="20">
      <formula>#REF!="Total"</formula>
    </cfRule>
  </conditionalFormatting>
  <conditionalFormatting sqref="B375">
    <cfRule type="expression" dxfId="632" priority="19">
      <formula>#REF!="Total"</formula>
    </cfRule>
  </conditionalFormatting>
  <conditionalFormatting sqref="B375">
    <cfRule type="expression" dxfId="631" priority="18">
      <formula>#REF!="Total"</formula>
    </cfRule>
  </conditionalFormatting>
  <conditionalFormatting sqref="B375">
    <cfRule type="expression" dxfId="630" priority="17">
      <formula>#REF!="Total"</formula>
    </cfRule>
  </conditionalFormatting>
  <conditionalFormatting sqref="B375">
    <cfRule type="expression" dxfId="629" priority="16">
      <formula>#REF!="Total"</formula>
    </cfRule>
  </conditionalFormatting>
  <conditionalFormatting sqref="B376:B379">
    <cfRule type="expression" dxfId="628" priority="15">
      <formula>#REF!="Total"</formula>
    </cfRule>
  </conditionalFormatting>
  <conditionalFormatting sqref="B376:B379">
    <cfRule type="expression" dxfId="627" priority="14">
      <formula>#REF!="Total"</formula>
    </cfRule>
  </conditionalFormatting>
  <conditionalFormatting sqref="B376">
    <cfRule type="expression" dxfId="626" priority="13">
      <formula>#REF!="Total"</formula>
    </cfRule>
  </conditionalFormatting>
  <conditionalFormatting sqref="B376:B379">
    <cfRule type="expression" dxfId="625" priority="12">
      <formula>#REF!="Total"</formula>
    </cfRule>
  </conditionalFormatting>
  <conditionalFormatting sqref="B377:B379">
    <cfRule type="expression" dxfId="624" priority="11">
      <formula>#REF!="Total"</formula>
    </cfRule>
  </conditionalFormatting>
  <conditionalFormatting sqref="B377:B379">
    <cfRule type="expression" dxfId="623" priority="10">
      <formula>#REF!="Total"</formula>
    </cfRule>
  </conditionalFormatting>
  <conditionalFormatting sqref="B376:B379">
    <cfRule type="expression" dxfId="622" priority="9">
      <formula>#REF!="Total"</formula>
    </cfRule>
  </conditionalFormatting>
  <conditionalFormatting sqref="B376:B379">
    <cfRule type="expression" dxfId="621" priority="8">
      <formula>#REF!="Total"</formula>
    </cfRule>
  </conditionalFormatting>
  <conditionalFormatting sqref="B380:B387">
    <cfRule type="expression" dxfId="620" priority="7">
      <formula>#REF!="Total"</formula>
    </cfRule>
  </conditionalFormatting>
  <conditionalFormatting sqref="B380:B387">
    <cfRule type="expression" dxfId="619" priority="6">
      <formula>#REF!="Total"</formula>
    </cfRule>
  </conditionalFormatting>
  <conditionalFormatting sqref="B380:B387">
    <cfRule type="expression" dxfId="618" priority="5">
      <formula>#REF!="Total"</formula>
    </cfRule>
  </conditionalFormatting>
  <conditionalFormatting sqref="B380:B387">
    <cfRule type="expression" dxfId="617" priority="4">
      <formula>#REF!="Total"</formula>
    </cfRule>
  </conditionalFormatting>
  <conditionalFormatting sqref="B380:B387">
    <cfRule type="expression" dxfId="616" priority="3">
      <formula>#REF!="Total"</formula>
    </cfRule>
  </conditionalFormatting>
  <conditionalFormatting sqref="B380:B387">
    <cfRule type="expression" dxfId="615" priority="2">
      <formula>#REF!="Total"</formula>
    </cfRule>
  </conditionalFormatting>
  <conditionalFormatting sqref="B380:B387">
    <cfRule type="expression" dxfId="614" priority="1">
      <formula>#REF!="Total"</formula>
    </cfRule>
  </conditionalFormatting>
  <hyperlinks>
    <hyperlink ref="A1" location="Index!A1" display="Index" xr:uid="{922B0D50-83D1-4D66-B385-3CD1DAF68621}"/>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57CD-049A-4F1D-A219-6ED9DA5262C3}">
  <sheetPr codeName="Sheet38"/>
  <dimension ref="A1:CB219"/>
  <sheetViews>
    <sheetView workbookViewId="0">
      <selection activeCell="C103" sqref="C103:C109"/>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77</v>
      </c>
      <c r="C1" s="212"/>
      <c r="D1" s="212"/>
      <c r="E1" s="212"/>
    </row>
    <row r="3" spans="1:9" ht="15" customHeight="1" x14ac:dyDescent="0.25">
      <c r="B3" s="1" t="s">
        <v>1040</v>
      </c>
      <c r="C3" s="213"/>
      <c r="D3" s="214"/>
    </row>
    <row r="4" spans="1:9" ht="15" customHeight="1" x14ac:dyDescent="0.25">
      <c r="B4" s="142" t="s">
        <v>1041</v>
      </c>
      <c r="C4" s="213"/>
      <c r="D4" s="214"/>
    </row>
    <row r="5" spans="1:9" ht="15" customHeight="1" x14ac:dyDescent="0.25">
      <c r="B5" s="12" t="s">
        <v>130</v>
      </c>
      <c r="C5" s="213"/>
      <c r="D5" s="214"/>
    </row>
    <row r="6" spans="1:9" ht="15" customHeight="1" x14ac:dyDescent="0.25">
      <c r="B6" s="12" t="s">
        <v>916</v>
      </c>
      <c r="C6" s="213"/>
      <c r="D6" s="214"/>
    </row>
    <row r="7" spans="1:9" ht="30" customHeight="1" x14ac:dyDescent="0.25">
      <c r="B7" s="12" t="s">
        <v>1042</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2912</v>
      </c>
      <c r="C15" s="4" t="s">
        <v>142</v>
      </c>
      <c r="D15" s="2" t="s">
        <v>382</v>
      </c>
      <c r="E15" s="2" t="s">
        <v>708</v>
      </c>
      <c r="F15" s="24">
        <v>380000</v>
      </c>
      <c r="G15" s="24">
        <v>12446.71</v>
      </c>
      <c r="H15" s="24">
        <v>3.42</v>
      </c>
    </row>
    <row r="16" spans="1:9" x14ac:dyDescent="0.25">
      <c r="B16" s="2" t="s">
        <v>2908</v>
      </c>
      <c r="C16" s="4" t="s">
        <v>142</v>
      </c>
      <c r="D16" s="2" t="s">
        <v>364</v>
      </c>
      <c r="E16" s="2" t="s">
        <v>694</v>
      </c>
      <c r="F16" s="24">
        <v>4200000</v>
      </c>
      <c r="G16" s="24">
        <v>11831.4</v>
      </c>
      <c r="H16" s="24">
        <v>3.25</v>
      </c>
    </row>
    <row r="17" spans="2:8" x14ac:dyDescent="0.25">
      <c r="B17" s="2" t="s">
        <v>2071</v>
      </c>
      <c r="C17" s="4" t="s">
        <v>142</v>
      </c>
      <c r="D17" s="2" t="s">
        <v>372</v>
      </c>
      <c r="E17" s="2" t="s">
        <v>558</v>
      </c>
      <c r="F17" s="24">
        <v>1000000</v>
      </c>
      <c r="G17" s="24">
        <v>11535</v>
      </c>
      <c r="H17" s="24">
        <v>3.17</v>
      </c>
    </row>
    <row r="18" spans="2:8" x14ac:dyDescent="0.25">
      <c r="B18" s="2" t="s">
        <v>2775</v>
      </c>
      <c r="C18" s="4" t="s">
        <v>142</v>
      </c>
      <c r="D18" s="2" t="s">
        <v>364</v>
      </c>
      <c r="E18" s="2" t="s">
        <v>365</v>
      </c>
      <c r="F18" s="24">
        <v>232412</v>
      </c>
      <c r="G18" s="24">
        <v>10852.71</v>
      </c>
      <c r="H18" s="24">
        <v>2.98</v>
      </c>
    </row>
    <row r="19" spans="2:8" x14ac:dyDescent="0.25">
      <c r="B19" s="2" t="s">
        <v>2060</v>
      </c>
      <c r="C19" s="4" t="s">
        <v>142</v>
      </c>
      <c r="D19" s="2" t="s">
        <v>556</v>
      </c>
      <c r="E19" s="2" t="s">
        <v>557</v>
      </c>
      <c r="F19" s="24">
        <v>4000000</v>
      </c>
      <c r="G19" s="24">
        <v>9350</v>
      </c>
      <c r="H19" s="24">
        <v>2.57</v>
      </c>
    </row>
    <row r="20" spans="2:8" x14ac:dyDescent="0.25">
      <c r="B20" s="2" t="s">
        <v>2956</v>
      </c>
      <c r="C20" s="4" t="s">
        <v>142</v>
      </c>
      <c r="D20" s="2" t="s">
        <v>483</v>
      </c>
      <c r="E20" s="2" t="s">
        <v>760</v>
      </c>
      <c r="F20" s="24">
        <v>250000</v>
      </c>
      <c r="G20" s="24">
        <v>9135.25</v>
      </c>
      <c r="H20" s="24">
        <v>2.5099999999999998</v>
      </c>
    </row>
    <row r="21" spans="2:8" x14ac:dyDescent="0.25">
      <c r="B21" s="2" t="s">
        <v>2788</v>
      </c>
      <c r="C21" s="4" t="s">
        <v>142</v>
      </c>
      <c r="D21" s="2" t="s">
        <v>384</v>
      </c>
      <c r="E21" s="2" t="s">
        <v>392</v>
      </c>
      <c r="F21" s="24">
        <v>600000</v>
      </c>
      <c r="G21" s="24">
        <v>9050.7000000000007</v>
      </c>
      <c r="H21" s="24">
        <v>2.4900000000000002</v>
      </c>
    </row>
    <row r="22" spans="2:8" x14ac:dyDescent="0.25">
      <c r="B22" s="2" t="s">
        <v>3115</v>
      </c>
      <c r="C22" s="4" t="s">
        <v>142</v>
      </c>
      <c r="D22" s="2" t="s">
        <v>941</v>
      </c>
      <c r="E22" s="2" t="s">
        <v>1043</v>
      </c>
      <c r="F22" s="24">
        <v>730000</v>
      </c>
      <c r="G22" s="24">
        <v>8902.35</v>
      </c>
      <c r="H22" s="24">
        <v>2.4500000000000002</v>
      </c>
    </row>
    <row r="23" spans="2:8" x14ac:dyDescent="0.25">
      <c r="B23" s="2" t="s">
        <v>3040</v>
      </c>
      <c r="C23" s="4" t="s">
        <v>142</v>
      </c>
      <c r="D23" s="2" t="s">
        <v>359</v>
      </c>
      <c r="E23" s="2" t="s">
        <v>939</v>
      </c>
      <c r="F23" s="24">
        <v>693950</v>
      </c>
      <c r="G23" s="24">
        <v>8358.2800000000007</v>
      </c>
      <c r="H23" s="24">
        <v>2.2999999999999998</v>
      </c>
    </row>
    <row r="24" spans="2:8" x14ac:dyDescent="0.25">
      <c r="B24" s="2" t="s">
        <v>3012</v>
      </c>
      <c r="C24" s="4" t="s">
        <v>142</v>
      </c>
      <c r="D24" s="2" t="s">
        <v>382</v>
      </c>
      <c r="E24" s="2" t="s">
        <v>849</v>
      </c>
      <c r="F24" s="24">
        <v>220000</v>
      </c>
      <c r="G24" s="24">
        <v>8353.84</v>
      </c>
      <c r="H24" s="24">
        <v>2.2999999999999998</v>
      </c>
    </row>
    <row r="25" spans="2:8" x14ac:dyDescent="0.25">
      <c r="B25" s="2" t="s">
        <v>2952</v>
      </c>
      <c r="C25" s="4" t="s">
        <v>142</v>
      </c>
      <c r="D25" s="2" t="s">
        <v>372</v>
      </c>
      <c r="E25" s="2" t="s">
        <v>756</v>
      </c>
      <c r="F25" s="24">
        <v>500000</v>
      </c>
      <c r="G25" s="24">
        <v>8229.5</v>
      </c>
      <c r="H25" s="24">
        <v>2.2599999999999998</v>
      </c>
    </row>
    <row r="26" spans="2:8" x14ac:dyDescent="0.25">
      <c r="B26" s="2" t="s">
        <v>425</v>
      </c>
      <c r="C26" s="4" t="s">
        <v>142</v>
      </c>
      <c r="D26" s="2" t="s">
        <v>384</v>
      </c>
      <c r="E26" s="2" t="s">
        <v>426</v>
      </c>
      <c r="F26" s="24">
        <v>500000</v>
      </c>
      <c r="G26" s="24">
        <v>8120.5</v>
      </c>
      <c r="H26" s="24">
        <v>2.23</v>
      </c>
    </row>
    <row r="27" spans="2:8" x14ac:dyDescent="0.25">
      <c r="B27" s="2" t="s">
        <v>2904</v>
      </c>
      <c r="C27" s="4" t="s">
        <v>142</v>
      </c>
      <c r="D27" s="2" t="s">
        <v>366</v>
      </c>
      <c r="E27" s="2" t="s">
        <v>686</v>
      </c>
      <c r="F27" s="24">
        <v>1074000</v>
      </c>
      <c r="G27" s="24">
        <v>7926.12</v>
      </c>
      <c r="H27" s="24">
        <v>2.1800000000000002</v>
      </c>
    </row>
    <row r="28" spans="2:8" x14ac:dyDescent="0.25">
      <c r="B28" s="2" t="s">
        <v>1044</v>
      </c>
      <c r="C28" s="4" t="s">
        <v>142</v>
      </c>
      <c r="D28" s="2" t="s">
        <v>368</v>
      </c>
      <c r="E28" s="2" t="s">
        <v>1045</v>
      </c>
      <c r="F28" s="24">
        <v>3100000</v>
      </c>
      <c r="G28" s="24">
        <v>7750</v>
      </c>
      <c r="H28" s="24">
        <v>2.13</v>
      </c>
    </row>
    <row r="29" spans="2:8" x14ac:dyDescent="0.25">
      <c r="B29" s="2" t="s">
        <v>2987</v>
      </c>
      <c r="C29" s="4" t="s">
        <v>142</v>
      </c>
      <c r="D29" s="2" t="s">
        <v>347</v>
      </c>
      <c r="E29" s="2" t="s">
        <v>807</v>
      </c>
      <c r="F29" s="24">
        <v>9000000</v>
      </c>
      <c r="G29" s="24">
        <v>7393.5</v>
      </c>
      <c r="H29" s="24">
        <v>2.0299999999999998</v>
      </c>
    </row>
    <row r="30" spans="2:8" x14ac:dyDescent="0.25">
      <c r="B30" s="2" t="s">
        <v>2984</v>
      </c>
      <c r="C30" s="4" t="s">
        <v>142</v>
      </c>
      <c r="D30" s="2" t="s">
        <v>433</v>
      </c>
      <c r="E30" s="2" t="s">
        <v>796</v>
      </c>
      <c r="F30" s="24">
        <v>415260</v>
      </c>
      <c r="G30" s="24">
        <v>7378.13</v>
      </c>
      <c r="H30" s="24">
        <v>2.0299999999999998</v>
      </c>
    </row>
    <row r="31" spans="2:8" x14ac:dyDescent="0.25">
      <c r="B31" s="2" t="s">
        <v>2933</v>
      </c>
      <c r="C31" s="4" t="s">
        <v>142</v>
      </c>
      <c r="D31" s="2" t="s">
        <v>364</v>
      </c>
      <c r="E31" s="2" t="s">
        <v>729</v>
      </c>
      <c r="F31" s="24">
        <v>950000</v>
      </c>
      <c r="G31" s="24">
        <v>7113.6</v>
      </c>
      <c r="H31" s="24">
        <v>1.96</v>
      </c>
    </row>
    <row r="32" spans="2:8" x14ac:dyDescent="0.25">
      <c r="B32" s="2" t="s">
        <v>2893</v>
      </c>
      <c r="C32" s="4" t="s">
        <v>142</v>
      </c>
      <c r="D32" s="2" t="s">
        <v>372</v>
      </c>
      <c r="E32" s="2" t="s">
        <v>675</v>
      </c>
      <c r="F32" s="24">
        <v>2300000</v>
      </c>
      <c r="G32" s="24">
        <v>6866.65</v>
      </c>
      <c r="H32" s="24">
        <v>1.89</v>
      </c>
    </row>
    <row r="33" spans="2:8" x14ac:dyDescent="0.25">
      <c r="B33" s="2" t="s">
        <v>2925</v>
      </c>
      <c r="C33" s="4" t="s">
        <v>142</v>
      </c>
      <c r="D33" s="2" t="s">
        <v>433</v>
      </c>
      <c r="E33" s="2" t="s">
        <v>721</v>
      </c>
      <c r="F33" s="24">
        <v>456975</v>
      </c>
      <c r="G33" s="24">
        <v>6778.54</v>
      </c>
      <c r="H33" s="24">
        <v>1.86</v>
      </c>
    </row>
    <row r="34" spans="2:8" x14ac:dyDescent="0.25">
      <c r="B34" s="2" t="s">
        <v>3025</v>
      </c>
      <c r="C34" s="4" t="s">
        <v>142</v>
      </c>
      <c r="D34" s="2" t="s">
        <v>352</v>
      </c>
      <c r="E34" s="2" t="s">
        <v>879</v>
      </c>
      <c r="F34" s="24">
        <v>1040228</v>
      </c>
      <c r="G34" s="24">
        <v>6762.52</v>
      </c>
      <c r="H34" s="24">
        <v>1.86</v>
      </c>
    </row>
    <row r="35" spans="2:8" x14ac:dyDescent="0.25">
      <c r="B35" s="2" t="s">
        <v>2072</v>
      </c>
      <c r="C35" s="4" t="s">
        <v>142</v>
      </c>
      <c r="D35" s="2" t="s">
        <v>368</v>
      </c>
      <c r="E35" s="2" t="s">
        <v>547</v>
      </c>
      <c r="F35" s="24">
        <v>500000</v>
      </c>
      <c r="G35" s="24">
        <v>6624.5</v>
      </c>
      <c r="H35" s="24">
        <v>1.82</v>
      </c>
    </row>
    <row r="36" spans="2:8" x14ac:dyDescent="0.25">
      <c r="B36" s="2" t="s">
        <v>2896</v>
      </c>
      <c r="C36" s="4" t="s">
        <v>142</v>
      </c>
      <c r="D36" s="2" t="s">
        <v>384</v>
      </c>
      <c r="E36" s="2" t="s">
        <v>678</v>
      </c>
      <c r="F36" s="24">
        <v>951100</v>
      </c>
      <c r="G36" s="24">
        <v>6408.99</v>
      </c>
      <c r="H36" s="24">
        <v>1.76</v>
      </c>
    </row>
    <row r="37" spans="2:8" x14ac:dyDescent="0.25">
      <c r="B37" s="2" t="s">
        <v>3001</v>
      </c>
      <c r="C37" s="4" t="s">
        <v>142</v>
      </c>
      <c r="D37" s="2" t="s">
        <v>384</v>
      </c>
      <c r="E37" s="2" t="s">
        <v>831</v>
      </c>
      <c r="F37" s="24">
        <v>1341250</v>
      </c>
      <c r="G37" s="24">
        <v>5922.29</v>
      </c>
      <c r="H37" s="24">
        <v>1.63</v>
      </c>
    </row>
    <row r="38" spans="2:8" x14ac:dyDescent="0.25">
      <c r="B38" s="2" t="s">
        <v>2827</v>
      </c>
      <c r="C38" s="4" t="s">
        <v>142</v>
      </c>
      <c r="D38" s="2" t="s">
        <v>382</v>
      </c>
      <c r="E38" s="2" t="s">
        <v>475</v>
      </c>
      <c r="F38" s="24">
        <v>415000</v>
      </c>
      <c r="G38" s="24">
        <v>5902.55</v>
      </c>
      <c r="H38" s="24">
        <v>1.62</v>
      </c>
    </row>
    <row r="39" spans="2:8" x14ac:dyDescent="0.25">
      <c r="B39" s="2" t="s">
        <v>2901</v>
      </c>
      <c r="C39" s="4" t="s">
        <v>142</v>
      </c>
      <c r="D39" s="2" t="s">
        <v>394</v>
      </c>
      <c r="E39" s="2" t="s">
        <v>683</v>
      </c>
      <c r="F39" s="24">
        <v>578941</v>
      </c>
      <c r="G39" s="24">
        <v>5852.51</v>
      </c>
      <c r="H39" s="24">
        <v>1.61</v>
      </c>
    </row>
    <row r="40" spans="2:8" x14ac:dyDescent="0.25">
      <c r="B40" s="2" t="s">
        <v>2799</v>
      </c>
      <c r="C40" s="4" t="s">
        <v>142</v>
      </c>
      <c r="D40" s="2" t="s">
        <v>412</v>
      </c>
      <c r="E40" s="2" t="s">
        <v>413</v>
      </c>
      <c r="F40" s="24">
        <v>1625000</v>
      </c>
      <c r="G40" s="24">
        <v>5765.5</v>
      </c>
      <c r="H40" s="24">
        <v>1.59</v>
      </c>
    </row>
    <row r="41" spans="2:8" x14ac:dyDescent="0.25">
      <c r="B41" s="2" t="s">
        <v>2915</v>
      </c>
      <c r="C41" s="4" t="s">
        <v>142</v>
      </c>
      <c r="D41" s="2" t="s">
        <v>544</v>
      </c>
      <c r="E41" s="2" t="s">
        <v>711</v>
      </c>
      <c r="F41" s="24">
        <v>2975000</v>
      </c>
      <c r="G41" s="24">
        <v>5731.34</v>
      </c>
      <c r="H41" s="24">
        <v>1.58</v>
      </c>
    </row>
    <row r="42" spans="2:8" x14ac:dyDescent="0.25">
      <c r="B42" s="2" t="s">
        <v>2881</v>
      </c>
      <c r="C42" s="4" t="s">
        <v>142</v>
      </c>
      <c r="D42" s="2" t="s">
        <v>374</v>
      </c>
      <c r="E42" s="2" t="s">
        <v>651</v>
      </c>
      <c r="F42" s="24">
        <v>700000</v>
      </c>
      <c r="G42" s="24">
        <v>5562.2</v>
      </c>
      <c r="H42" s="24">
        <v>1.53</v>
      </c>
    </row>
    <row r="43" spans="2:8" x14ac:dyDescent="0.25">
      <c r="B43" s="2" t="s">
        <v>2082</v>
      </c>
      <c r="C43" s="4" t="s">
        <v>142</v>
      </c>
      <c r="D43" s="2" t="s">
        <v>382</v>
      </c>
      <c r="E43" s="2" t="s">
        <v>546</v>
      </c>
      <c r="F43" s="24">
        <v>346887</v>
      </c>
      <c r="G43" s="24">
        <v>5401.9</v>
      </c>
      <c r="H43" s="24">
        <v>1.49</v>
      </c>
    </row>
    <row r="44" spans="2:8" x14ac:dyDescent="0.25">
      <c r="B44" s="2" t="s">
        <v>2986</v>
      </c>
      <c r="C44" s="4" t="s">
        <v>142</v>
      </c>
      <c r="D44" s="2" t="s">
        <v>347</v>
      </c>
      <c r="E44" s="2" t="s">
        <v>806</v>
      </c>
      <c r="F44" s="24">
        <v>3300000</v>
      </c>
      <c r="G44" s="24">
        <v>5365.8</v>
      </c>
      <c r="H44" s="24">
        <v>1.48</v>
      </c>
    </row>
    <row r="45" spans="2:8" x14ac:dyDescent="0.25">
      <c r="B45" s="2" t="s">
        <v>2070</v>
      </c>
      <c r="C45" s="4" t="s">
        <v>142</v>
      </c>
      <c r="D45" s="2" t="s">
        <v>374</v>
      </c>
      <c r="E45" s="2" t="s">
        <v>400</v>
      </c>
      <c r="F45" s="24">
        <v>207834</v>
      </c>
      <c r="G45" s="24">
        <v>5261.94</v>
      </c>
      <c r="H45" s="24">
        <v>1.45</v>
      </c>
    </row>
    <row r="46" spans="2:8" x14ac:dyDescent="0.25">
      <c r="B46" s="2" t="s">
        <v>3116</v>
      </c>
      <c r="C46" s="4" t="s">
        <v>142</v>
      </c>
      <c r="D46" s="2" t="s">
        <v>361</v>
      </c>
      <c r="E46" s="2" t="s">
        <v>1046</v>
      </c>
      <c r="F46" s="24">
        <v>380400</v>
      </c>
      <c r="G46" s="24">
        <v>5210.1499999999996</v>
      </c>
      <c r="H46" s="24">
        <v>1.43</v>
      </c>
    </row>
    <row r="47" spans="2:8" x14ac:dyDescent="0.25">
      <c r="B47" s="2" t="s">
        <v>2877</v>
      </c>
      <c r="C47" s="4" t="s">
        <v>142</v>
      </c>
      <c r="D47" s="2" t="s">
        <v>350</v>
      </c>
      <c r="E47" s="2" t="s">
        <v>645</v>
      </c>
      <c r="F47" s="24">
        <v>1050000</v>
      </c>
      <c r="G47" s="24">
        <v>5201.7</v>
      </c>
      <c r="H47" s="24">
        <v>1.43</v>
      </c>
    </row>
    <row r="48" spans="2:8" x14ac:dyDescent="0.25">
      <c r="B48" s="2" t="s">
        <v>3006</v>
      </c>
      <c r="C48" s="4" t="s">
        <v>142</v>
      </c>
      <c r="D48" s="2" t="s">
        <v>423</v>
      </c>
      <c r="E48" s="2" t="s">
        <v>837</v>
      </c>
      <c r="F48" s="24">
        <v>338209</v>
      </c>
      <c r="G48" s="24">
        <v>5076.8599999999997</v>
      </c>
      <c r="H48" s="24">
        <v>1.4</v>
      </c>
    </row>
    <row r="49" spans="2:8" x14ac:dyDescent="0.25">
      <c r="B49" s="2" t="s">
        <v>843</v>
      </c>
      <c r="C49" s="4" t="s">
        <v>142</v>
      </c>
      <c r="D49" s="2" t="s">
        <v>347</v>
      </c>
      <c r="E49" s="2" t="s">
        <v>844</v>
      </c>
      <c r="F49" s="24">
        <v>900000</v>
      </c>
      <c r="G49" s="24">
        <v>4934.25</v>
      </c>
      <c r="H49" s="24">
        <v>1.36</v>
      </c>
    </row>
    <row r="50" spans="2:8" x14ac:dyDescent="0.25">
      <c r="B50" s="2" t="s">
        <v>2923</v>
      </c>
      <c r="C50" s="4" t="s">
        <v>142</v>
      </c>
      <c r="D50" s="2" t="s">
        <v>433</v>
      </c>
      <c r="E50" s="2" t="s">
        <v>719</v>
      </c>
      <c r="F50" s="24">
        <v>473589</v>
      </c>
      <c r="G50" s="24">
        <v>4891.7</v>
      </c>
      <c r="H50" s="24">
        <v>1.34</v>
      </c>
    </row>
    <row r="51" spans="2:8" x14ac:dyDescent="0.25">
      <c r="B51" s="2" t="s">
        <v>2961</v>
      </c>
      <c r="C51" s="4" t="s">
        <v>142</v>
      </c>
      <c r="D51" s="2" t="s">
        <v>372</v>
      </c>
      <c r="E51" s="2" t="s">
        <v>765</v>
      </c>
      <c r="F51" s="24">
        <v>100000</v>
      </c>
      <c r="G51" s="24">
        <v>4833.05</v>
      </c>
      <c r="H51" s="24">
        <v>1.33</v>
      </c>
    </row>
    <row r="52" spans="2:8" x14ac:dyDescent="0.25">
      <c r="B52" s="2" t="s">
        <v>2982</v>
      </c>
      <c r="C52" s="4" t="s">
        <v>142</v>
      </c>
      <c r="D52" s="2" t="s">
        <v>433</v>
      </c>
      <c r="E52" s="2" t="s">
        <v>794</v>
      </c>
      <c r="F52" s="24">
        <v>150000</v>
      </c>
      <c r="G52" s="24">
        <v>4727.4799999999996</v>
      </c>
      <c r="H52" s="24">
        <v>1.3</v>
      </c>
    </row>
    <row r="53" spans="2:8" x14ac:dyDescent="0.25">
      <c r="B53" s="2" t="s">
        <v>2878</v>
      </c>
      <c r="C53" s="4" t="s">
        <v>142</v>
      </c>
      <c r="D53" s="2" t="s">
        <v>376</v>
      </c>
      <c r="E53" s="2" t="s">
        <v>646</v>
      </c>
      <c r="F53" s="24">
        <v>133088</v>
      </c>
      <c r="G53" s="24">
        <v>4550.6099999999997</v>
      </c>
      <c r="H53" s="24">
        <v>1.25</v>
      </c>
    </row>
    <row r="54" spans="2:8" x14ac:dyDescent="0.25">
      <c r="B54" s="2" t="s">
        <v>2064</v>
      </c>
      <c r="C54" s="4" t="s">
        <v>142</v>
      </c>
      <c r="D54" s="2" t="s">
        <v>366</v>
      </c>
      <c r="E54" s="2" t="s">
        <v>553</v>
      </c>
      <c r="F54" s="24">
        <v>14790</v>
      </c>
      <c r="G54" s="24">
        <v>4341.76</v>
      </c>
      <c r="H54" s="24">
        <v>1.19</v>
      </c>
    </row>
    <row r="55" spans="2:8" x14ac:dyDescent="0.25">
      <c r="B55" s="2" t="s">
        <v>3014</v>
      </c>
      <c r="C55" s="4" t="s">
        <v>142</v>
      </c>
      <c r="D55" s="2" t="s">
        <v>463</v>
      </c>
      <c r="E55" s="2" t="s">
        <v>855</v>
      </c>
      <c r="F55" s="24">
        <v>479100</v>
      </c>
      <c r="G55" s="24">
        <v>4057.26</v>
      </c>
      <c r="H55" s="24">
        <v>1.1200000000000001</v>
      </c>
    </row>
    <row r="56" spans="2:8" x14ac:dyDescent="0.25">
      <c r="B56" s="2" t="s">
        <v>2782</v>
      </c>
      <c r="C56" s="4" t="s">
        <v>142</v>
      </c>
      <c r="D56" s="2" t="s">
        <v>352</v>
      </c>
      <c r="E56" s="2" t="s">
        <v>381</v>
      </c>
      <c r="F56" s="24">
        <v>120000</v>
      </c>
      <c r="G56" s="24">
        <v>4042.32</v>
      </c>
      <c r="H56" s="24">
        <v>1.1100000000000001</v>
      </c>
    </row>
    <row r="57" spans="2:8" x14ac:dyDescent="0.25">
      <c r="B57" s="2" t="s">
        <v>1047</v>
      </c>
      <c r="C57" s="4" t="s">
        <v>142</v>
      </c>
      <c r="D57" s="2" t="s">
        <v>347</v>
      </c>
      <c r="E57" s="2" t="s">
        <v>1048</v>
      </c>
      <c r="F57" s="24">
        <v>2600000</v>
      </c>
      <c r="G57" s="24">
        <v>4032.6</v>
      </c>
      <c r="H57" s="24">
        <v>1.1100000000000001</v>
      </c>
    </row>
    <row r="58" spans="2:8" x14ac:dyDescent="0.25">
      <c r="B58" s="2" t="s">
        <v>1049</v>
      </c>
      <c r="C58" s="4" t="s">
        <v>142</v>
      </c>
      <c r="D58" s="2" t="s">
        <v>412</v>
      </c>
      <c r="E58" s="2" t="s">
        <v>1050</v>
      </c>
      <c r="F58" s="24">
        <v>450114</v>
      </c>
      <c r="G58" s="24">
        <v>3900.24</v>
      </c>
      <c r="H58" s="24">
        <v>1.07</v>
      </c>
    </row>
    <row r="59" spans="2:8" x14ac:dyDescent="0.25">
      <c r="B59" s="2" t="s">
        <v>2954</v>
      </c>
      <c r="C59" s="4" t="s">
        <v>142</v>
      </c>
      <c r="D59" s="2" t="s">
        <v>359</v>
      </c>
      <c r="E59" s="2" t="s">
        <v>758</v>
      </c>
      <c r="F59" s="24">
        <v>259800</v>
      </c>
      <c r="G59" s="24">
        <v>3831.4</v>
      </c>
      <c r="H59" s="24">
        <v>1.05</v>
      </c>
    </row>
    <row r="60" spans="2:8" x14ac:dyDescent="0.25">
      <c r="B60" s="2" t="s">
        <v>2053</v>
      </c>
      <c r="C60" s="4" t="s">
        <v>142</v>
      </c>
      <c r="D60" s="2" t="s">
        <v>384</v>
      </c>
      <c r="E60" s="2" t="s">
        <v>562</v>
      </c>
      <c r="F60" s="24">
        <v>220000</v>
      </c>
      <c r="G60" s="24">
        <v>3785.43</v>
      </c>
      <c r="H60" s="24">
        <v>1.04</v>
      </c>
    </row>
    <row r="61" spans="2:8" x14ac:dyDescent="0.25">
      <c r="B61" s="2" t="s">
        <v>2780</v>
      </c>
      <c r="C61" s="4" t="s">
        <v>142</v>
      </c>
      <c r="D61" s="2" t="s">
        <v>376</v>
      </c>
      <c r="E61" s="2" t="s">
        <v>377</v>
      </c>
      <c r="F61" s="24">
        <v>45000</v>
      </c>
      <c r="G61" s="24">
        <v>3715.11</v>
      </c>
      <c r="H61" s="24">
        <v>1.02</v>
      </c>
    </row>
    <row r="62" spans="2:8" x14ac:dyDescent="0.25">
      <c r="B62" s="2" t="s">
        <v>2914</v>
      </c>
      <c r="C62" s="4" t="s">
        <v>142</v>
      </c>
      <c r="D62" s="2" t="s">
        <v>416</v>
      </c>
      <c r="E62" s="2" t="s">
        <v>710</v>
      </c>
      <c r="F62" s="24">
        <v>350000</v>
      </c>
      <c r="G62" s="24">
        <v>3598</v>
      </c>
      <c r="H62" s="24">
        <v>0.99</v>
      </c>
    </row>
    <row r="63" spans="2:8" x14ac:dyDescent="0.25">
      <c r="B63" s="2" t="s">
        <v>777</v>
      </c>
      <c r="C63" s="4" t="s">
        <v>142</v>
      </c>
      <c r="D63" s="2" t="s">
        <v>372</v>
      </c>
      <c r="E63" s="2" t="s">
        <v>778</v>
      </c>
      <c r="F63" s="24">
        <v>2500000</v>
      </c>
      <c r="G63" s="24">
        <v>3591.25</v>
      </c>
      <c r="H63" s="24">
        <v>0.99</v>
      </c>
    </row>
    <row r="64" spans="2:8" x14ac:dyDescent="0.25">
      <c r="B64" s="2" t="s">
        <v>2802</v>
      </c>
      <c r="C64" s="4" t="s">
        <v>142</v>
      </c>
      <c r="D64" s="2" t="s">
        <v>416</v>
      </c>
      <c r="E64" s="2" t="s">
        <v>417</v>
      </c>
      <c r="F64" s="24">
        <v>750000</v>
      </c>
      <c r="G64" s="24">
        <v>3534.75</v>
      </c>
      <c r="H64" s="24">
        <v>0.97</v>
      </c>
    </row>
    <row r="65" spans="2:8" x14ac:dyDescent="0.25">
      <c r="B65" s="2" t="s">
        <v>2957</v>
      </c>
      <c r="C65" s="4" t="s">
        <v>142</v>
      </c>
      <c r="D65" s="2" t="s">
        <v>359</v>
      </c>
      <c r="E65" s="2" t="s">
        <v>761</v>
      </c>
      <c r="F65" s="24">
        <v>1101430</v>
      </c>
      <c r="G65" s="24">
        <v>3506.95</v>
      </c>
      <c r="H65" s="24">
        <v>0.96</v>
      </c>
    </row>
    <row r="66" spans="2:8" x14ac:dyDescent="0.25">
      <c r="B66" s="2" t="s">
        <v>2907</v>
      </c>
      <c r="C66" s="4" t="s">
        <v>142</v>
      </c>
      <c r="D66" s="2" t="s">
        <v>463</v>
      </c>
      <c r="E66" s="2" t="s">
        <v>691</v>
      </c>
      <c r="F66" s="24">
        <v>10000</v>
      </c>
      <c r="G66" s="24">
        <v>3478.41</v>
      </c>
      <c r="H66" s="24">
        <v>0.96</v>
      </c>
    </row>
    <row r="67" spans="2:8" x14ac:dyDescent="0.25">
      <c r="B67" s="2" t="s">
        <v>2958</v>
      </c>
      <c r="C67" s="4" t="s">
        <v>142</v>
      </c>
      <c r="D67" s="2" t="s">
        <v>382</v>
      </c>
      <c r="E67" s="2" t="s">
        <v>762</v>
      </c>
      <c r="F67" s="24">
        <v>150413</v>
      </c>
      <c r="G67" s="24">
        <v>3185.9</v>
      </c>
      <c r="H67" s="24">
        <v>0.88</v>
      </c>
    </row>
    <row r="68" spans="2:8" x14ac:dyDescent="0.25">
      <c r="B68" s="2" t="s">
        <v>2859</v>
      </c>
      <c r="C68" s="4" t="s">
        <v>142</v>
      </c>
      <c r="D68" s="2" t="s">
        <v>519</v>
      </c>
      <c r="E68" s="2" t="s">
        <v>559</v>
      </c>
      <c r="F68" s="24">
        <v>70000</v>
      </c>
      <c r="G68" s="24">
        <v>3180.14</v>
      </c>
      <c r="H68" s="24">
        <v>0.87</v>
      </c>
    </row>
    <row r="69" spans="2:8" x14ac:dyDescent="0.25">
      <c r="B69" s="2" t="s">
        <v>2979</v>
      </c>
      <c r="C69" s="4" t="s">
        <v>142</v>
      </c>
      <c r="D69" s="2" t="s">
        <v>372</v>
      </c>
      <c r="E69" s="2" t="s">
        <v>787</v>
      </c>
      <c r="F69" s="24">
        <v>750000</v>
      </c>
      <c r="G69" s="24">
        <v>3174.75</v>
      </c>
      <c r="H69" s="24">
        <v>0.87</v>
      </c>
    </row>
    <row r="70" spans="2:8" x14ac:dyDescent="0.25">
      <c r="B70" s="2" t="s">
        <v>2075</v>
      </c>
      <c r="C70" s="4" t="s">
        <v>142</v>
      </c>
      <c r="D70" s="2" t="s">
        <v>406</v>
      </c>
      <c r="E70" s="2" t="s">
        <v>407</v>
      </c>
      <c r="F70" s="24">
        <v>10000</v>
      </c>
      <c r="G70" s="24">
        <v>3046.81</v>
      </c>
      <c r="H70" s="24">
        <v>0.84</v>
      </c>
    </row>
    <row r="71" spans="2:8" x14ac:dyDescent="0.25">
      <c r="B71" s="2" t="s">
        <v>2806</v>
      </c>
      <c r="C71" s="4" t="s">
        <v>142</v>
      </c>
      <c r="D71" s="2" t="s">
        <v>428</v>
      </c>
      <c r="E71" s="2" t="s">
        <v>429</v>
      </c>
      <c r="F71" s="24">
        <v>600000</v>
      </c>
      <c r="G71" s="24">
        <v>2779.2</v>
      </c>
      <c r="H71" s="24">
        <v>0.76</v>
      </c>
    </row>
    <row r="72" spans="2:8" x14ac:dyDescent="0.25">
      <c r="B72" s="2" t="s">
        <v>3052</v>
      </c>
      <c r="C72" s="4" t="s">
        <v>142</v>
      </c>
      <c r="D72" s="2" t="s">
        <v>384</v>
      </c>
      <c r="E72" s="2" t="s">
        <v>955</v>
      </c>
      <c r="F72" s="24">
        <v>297803</v>
      </c>
      <c r="G72" s="24">
        <v>2753.78</v>
      </c>
      <c r="H72" s="24">
        <v>0.76</v>
      </c>
    </row>
    <row r="73" spans="2:8" x14ac:dyDescent="0.25">
      <c r="B73" s="2" t="s">
        <v>3117</v>
      </c>
      <c r="C73" s="4" t="s">
        <v>142</v>
      </c>
      <c r="D73" s="2" t="s">
        <v>382</v>
      </c>
      <c r="E73" s="2" t="s">
        <v>1051</v>
      </c>
      <c r="F73" s="24">
        <v>57710</v>
      </c>
      <c r="G73" s="24">
        <v>2669.98</v>
      </c>
      <c r="H73" s="24">
        <v>0.73</v>
      </c>
    </row>
    <row r="74" spans="2:8" x14ac:dyDescent="0.25">
      <c r="B74" s="2" t="s">
        <v>3118</v>
      </c>
      <c r="C74" s="4" t="s">
        <v>142</v>
      </c>
      <c r="D74" s="2" t="s">
        <v>444</v>
      </c>
      <c r="E74" s="2" t="s">
        <v>1052</v>
      </c>
      <c r="F74" s="24">
        <v>75200</v>
      </c>
      <c r="G74" s="24">
        <v>2496.11</v>
      </c>
      <c r="H74" s="24">
        <v>0.69</v>
      </c>
    </row>
    <row r="75" spans="2:8" x14ac:dyDescent="0.25">
      <c r="B75" s="2" t="s">
        <v>3119</v>
      </c>
      <c r="C75" s="4" t="s">
        <v>142</v>
      </c>
      <c r="D75" s="2" t="s">
        <v>382</v>
      </c>
      <c r="E75" s="2" t="s">
        <v>1053</v>
      </c>
      <c r="F75" s="24">
        <v>49919</v>
      </c>
      <c r="G75" s="24">
        <v>2267</v>
      </c>
      <c r="H75" s="24">
        <v>0.62</v>
      </c>
    </row>
    <row r="76" spans="2:8" x14ac:dyDescent="0.25">
      <c r="B76" s="2" t="s">
        <v>2828</v>
      </c>
      <c r="C76" s="4" t="s">
        <v>142</v>
      </c>
      <c r="D76" s="2" t="s">
        <v>396</v>
      </c>
      <c r="E76" s="2" t="s">
        <v>476</v>
      </c>
      <c r="F76" s="24">
        <v>305500</v>
      </c>
      <c r="G76" s="24">
        <v>2190.59</v>
      </c>
      <c r="H76" s="24">
        <v>0.6</v>
      </c>
    </row>
    <row r="77" spans="2:8" x14ac:dyDescent="0.25">
      <c r="B77" s="7" t="s">
        <v>145</v>
      </c>
      <c r="C77" s="8"/>
      <c r="D77" s="7"/>
      <c r="E77" s="7"/>
      <c r="F77" s="31"/>
      <c r="G77" s="31">
        <f>SUM(G12:G76)</f>
        <v>354520.36</v>
      </c>
      <c r="H77" s="31">
        <f>SUM(H12:H76)</f>
        <v>97.470000000000013</v>
      </c>
    </row>
    <row r="78" spans="2:8" x14ac:dyDescent="0.25">
      <c r="B78" s="7" t="s">
        <v>146</v>
      </c>
      <c r="C78" s="8"/>
      <c r="D78" s="7"/>
      <c r="E78" s="7"/>
      <c r="F78" s="31"/>
      <c r="G78" s="31">
        <v>6300.67</v>
      </c>
      <c r="H78" s="31">
        <v>1.73</v>
      </c>
    </row>
    <row r="79" spans="2:8" x14ac:dyDescent="0.25">
      <c r="B79" s="7" t="s">
        <v>147</v>
      </c>
      <c r="C79" s="8"/>
      <c r="D79" s="7"/>
      <c r="E79" s="7"/>
      <c r="F79" s="31"/>
      <c r="G79" s="31">
        <v>360821.02999999997</v>
      </c>
      <c r="H79" s="31">
        <v>99.2</v>
      </c>
    </row>
    <row r="80" spans="2:8" x14ac:dyDescent="0.25">
      <c r="B80" s="7" t="s">
        <v>326</v>
      </c>
      <c r="C80" s="8"/>
      <c r="D80" s="7"/>
      <c r="E80" s="7"/>
      <c r="F80" s="31"/>
      <c r="G80" s="31">
        <v>2911.4895602100132</v>
      </c>
      <c r="H80" s="31">
        <v>0.79999999999999716</v>
      </c>
    </row>
    <row r="81" spans="2:8" x14ac:dyDescent="0.25">
      <c r="B81" s="7" t="s">
        <v>155</v>
      </c>
      <c r="C81" s="8"/>
      <c r="D81" s="7"/>
      <c r="E81" s="7"/>
      <c r="F81" s="31"/>
      <c r="G81" s="31">
        <v>363732.51956021</v>
      </c>
      <c r="H81" s="31">
        <v>100</v>
      </c>
    </row>
    <row r="82" spans="2:8" x14ac:dyDescent="0.25">
      <c r="B82" s="2" t="s">
        <v>156</v>
      </c>
    </row>
    <row r="83" spans="2:8" x14ac:dyDescent="0.25">
      <c r="B83" s="7" t="s">
        <v>157</v>
      </c>
    </row>
    <row r="84" spans="2:8" x14ac:dyDescent="0.25">
      <c r="B84" s="7" t="s">
        <v>158</v>
      </c>
      <c r="C84" s="4" t="s">
        <v>159</v>
      </c>
    </row>
    <row r="85" spans="2:8" x14ac:dyDescent="0.25">
      <c r="B85" s="7" t="s">
        <v>162</v>
      </c>
      <c r="C85" s="4" t="s">
        <v>161</v>
      </c>
    </row>
    <row r="86" spans="2:8" x14ac:dyDescent="0.25">
      <c r="B86" s="7" t="s">
        <v>163</v>
      </c>
      <c r="C86" s="4" t="s">
        <v>161</v>
      </c>
    </row>
    <row r="87" spans="2:8" x14ac:dyDescent="0.25">
      <c r="B87" s="7" t="s">
        <v>164</v>
      </c>
      <c r="C87" s="4" t="s">
        <v>165</v>
      </c>
    </row>
    <row r="88" spans="2:8" x14ac:dyDescent="0.25">
      <c r="B88" s="7" t="s">
        <v>1054</v>
      </c>
      <c r="C88" s="8"/>
    </row>
    <row r="89" spans="2:8" x14ac:dyDescent="0.25">
      <c r="B89" s="7" t="s">
        <v>1055</v>
      </c>
      <c r="C89" s="8"/>
    </row>
    <row r="90" spans="2:8" x14ac:dyDescent="0.25">
      <c r="B90" s="7" t="s">
        <v>1056</v>
      </c>
      <c r="C90" s="8"/>
    </row>
    <row r="91" spans="2:8" x14ac:dyDescent="0.25">
      <c r="B91" s="7" t="s">
        <v>1057</v>
      </c>
      <c r="C91" s="8"/>
    </row>
    <row r="92" spans="2:8" x14ac:dyDescent="0.25">
      <c r="B92" s="7" t="s">
        <v>1058</v>
      </c>
      <c r="C92" s="8"/>
    </row>
    <row r="93" spans="2:8" x14ac:dyDescent="0.25">
      <c r="B93" s="7" t="s">
        <v>1059</v>
      </c>
      <c r="C93" s="8"/>
    </row>
    <row r="94" spans="2:8" x14ac:dyDescent="0.25">
      <c r="B94" s="7" t="s">
        <v>1060</v>
      </c>
      <c r="C94" s="8"/>
    </row>
    <row r="95" spans="2:8" x14ac:dyDescent="0.25">
      <c r="B95" s="7" t="s">
        <v>1061</v>
      </c>
      <c r="C95" s="8"/>
    </row>
    <row r="96" spans="2:8" x14ac:dyDescent="0.25">
      <c r="B96" s="7" t="s">
        <v>2761</v>
      </c>
      <c r="C96" s="8"/>
    </row>
    <row r="97" spans="2:4" x14ac:dyDescent="0.25">
      <c r="B97" s="2" t="s">
        <v>170</v>
      </c>
    </row>
    <row r="98" spans="2:4" x14ac:dyDescent="0.25">
      <c r="B98" s="2" t="s">
        <v>328</v>
      </c>
    </row>
    <row r="101" spans="2:4" x14ac:dyDescent="0.25">
      <c r="B101" s="17" t="s">
        <v>3741</v>
      </c>
      <c r="C101" s="18"/>
    </row>
    <row r="102" spans="2:4" ht="30" x14ac:dyDescent="0.25">
      <c r="B102" s="17" t="s">
        <v>329</v>
      </c>
      <c r="C102" s="19" t="s">
        <v>330</v>
      </c>
    </row>
    <row r="103" spans="2:4" x14ac:dyDescent="0.25">
      <c r="B103" s="139" t="s">
        <v>331</v>
      </c>
      <c r="C103" s="149" t="s">
        <v>2621</v>
      </c>
    </row>
    <row r="104" spans="2:4" x14ac:dyDescent="0.25">
      <c r="B104" s="139" t="s">
        <v>332</v>
      </c>
      <c r="C104" s="149" t="s">
        <v>2621</v>
      </c>
    </row>
    <row r="105" spans="2:4" x14ac:dyDescent="0.25">
      <c r="B105" s="139" t="s">
        <v>333</v>
      </c>
      <c r="C105" s="149" t="s">
        <v>2621</v>
      </c>
    </row>
    <row r="106" spans="2:4" x14ac:dyDescent="0.25">
      <c r="B106" s="139" t="s">
        <v>334</v>
      </c>
      <c r="C106" s="149" t="s">
        <v>2621</v>
      </c>
    </row>
    <row r="107" spans="2:4" x14ac:dyDescent="0.25">
      <c r="B107" s="139" t="s">
        <v>335</v>
      </c>
      <c r="C107" s="149" t="s">
        <v>2621</v>
      </c>
    </row>
    <row r="108" spans="2:4" x14ac:dyDescent="0.25">
      <c r="B108" s="139" t="s">
        <v>336</v>
      </c>
      <c r="C108" s="149" t="s">
        <v>2621</v>
      </c>
    </row>
    <row r="109" spans="2:4" x14ac:dyDescent="0.25">
      <c r="B109" s="17" t="s">
        <v>337</v>
      </c>
      <c r="C109" s="149" t="s">
        <v>2621</v>
      </c>
    </row>
    <row r="111" spans="2:4" x14ac:dyDescent="0.25">
      <c r="B111" s="139" t="s">
        <v>179</v>
      </c>
      <c r="C111" s="9"/>
      <c r="D111" s="139"/>
    </row>
    <row r="112" spans="2:4" ht="30" x14ac:dyDescent="0.25">
      <c r="B112" s="11" t="s">
        <v>180</v>
      </c>
      <c r="C112" s="10" t="s">
        <v>181</v>
      </c>
      <c r="D112" s="11" t="s">
        <v>182</v>
      </c>
    </row>
    <row r="113" spans="2:7" x14ac:dyDescent="0.25">
      <c r="B113" s="139" t="s">
        <v>161</v>
      </c>
      <c r="C113" s="9" t="s">
        <v>161</v>
      </c>
      <c r="D113" s="139" t="s">
        <v>161</v>
      </c>
    </row>
    <row r="115" spans="2:7" x14ac:dyDescent="0.25">
      <c r="B115" s="17" t="s">
        <v>183</v>
      </c>
      <c r="C115" s="40">
        <v>45412</v>
      </c>
      <c r="D115" s="139"/>
      <c r="E115" s="33"/>
      <c r="F115" s="39"/>
    </row>
    <row r="116" spans="2:7" x14ac:dyDescent="0.25">
      <c r="B116" s="17" t="s">
        <v>184</v>
      </c>
      <c r="C116" s="18" t="s">
        <v>185</v>
      </c>
      <c r="D116" s="17" t="s">
        <v>186</v>
      </c>
      <c r="E116" s="34" t="s">
        <v>187</v>
      </c>
      <c r="F116" s="32" t="s">
        <v>188</v>
      </c>
      <c r="G116" s="31"/>
    </row>
    <row r="117" spans="2:7" x14ac:dyDescent="0.25">
      <c r="B117" s="37" t="s">
        <v>161</v>
      </c>
      <c r="C117" s="38" t="s">
        <v>161</v>
      </c>
      <c r="D117" s="37" t="s">
        <v>161</v>
      </c>
      <c r="E117" s="36" t="s">
        <v>161</v>
      </c>
      <c r="F117" s="35" t="s">
        <v>161</v>
      </c>
    </row>
    <row r="120" spans="2:7" x14ac:dyDescent="0.25">
      <c r="B120" s="7" t="s">
        <v>189</v>
      </c>
    </row>
    <row r="121" spans="2:7" x14ac:dyDescent="0.25">
      <c r="B121" s="7"/>
    </row>
    <row r="122" spans="2:7" x14ac:dyDescent="0.25">
      <c r="B122" s="7" t="s">
        <v>190</v>
      </c>
    </row>
    <row r="123" spans="2:7" x14ac:dyDescent="0.25">
      <c r="B123" s="34" t="s">
        <v>191</v>
      </c>
      <c r="C123" s="18" t="s">
        <v>192</v>
      </c>
      <c r="D123" s="7"/>
    </row>
    <row r="124" spans="2:7" x14ac:dyDescent="0.25">
      <c r="B124" s="33" t="s">
        <v>3120</v>
      </c>
      <c r="C124" s="9">
        <v>68</v>
      </c>
    </row>
    <row r="125" spans="2:7" x14ac:dyDescent="0.25">
      <c r="B125" s="33" t="s">
        <v>3121</v>
      </c>
      <c r="C125" s="9">
        <v>184</v>
      </c>
    </row>
    <row r="126" spans="2:7" x14ac:dyDescent="0.25">
      <c r="B126" s="33" t="s">
        <v>3122</v>
      </c>
      <c r="C126" s="9">
        <v>100</v>
      </c>
    </row>
    <row r="127" spans="2:7" x14ac:dyDescent="0.25">
      <c r="B127" s="33" t="s">
        <v>3123</v>
      </c>
      <c r="C127" s="9">
        <v>77</v>
      </c>
    </row>
    <row r="129" spans="2:3" x14ac:dyDescent="0.25">
      <c r="B129" s="34" t="s">
        <v>193</v>
      </c>
      <c r="C129" s="18" t="s">
        <v>192</v>
      </c>
    </row>
    <row r="130" spans="2:3" x14ac:dyDescent="0.25">
      <c r="B130" s="33" t="s">
        <v>3120</v>
      </c>
      <c r="C130" s="9">
        <v>68</v>
      </c>
    </row>
    <row r="131" spans="2:3" x14ac:dyDescent="0.25">
      <c r="B131" s="33" t="s">
        <v>3121</v>
      </c>
      <c r="C131" s="9">
        <v>184</v>
      </c>
    </row>
    <row r="132" spans="2:3" x14ac:dyDescent="0.25">
      <c r="B132" s="33" t="s">
        <v>3122</v>
      </c>
      <c r="C132" s="9">
        <v>100</v>
      </c>
    </row>
    <row r="133" spans="2:3" x14ac:dyDescent="0.25">
      <c r="B133" s="33" t="s">
        <v>3123</v>
      </c>
      <c r="C133" s="9">
        <v>77</v>
      </c>
    </row>
    <row r="136" spans="2:3" x14ac:dyDescent="0.25">
      <c r="B136" s="34" t="s">
        <v>669</v>
      </c>
      <c r="C136" s="18" t="s">
        <v>195</v>
      </c>
    </row>
    <row r="137" spans="2:3" x14ac:dyDescent="0.25">
      <c r="B137" s="33" t="s">
        <v>3120</v>
      </c>
      <c r="C137" s="9">
        <v>44922047.799999997</v>
      </c>
    </row>
    <row r="138" spans="2:3" x14ac:dyDescent="0.25">
      <c r="B138" s="33" t="s">
        <v>3121</v>
      </c>
      <c r="C138" s="9">
        <v>121615371.76000001</v>
      </c>
    </row>
    <row r="139" spans="2:3" x14ac:dyDescent="0.25">
      <c r="B139" s="33" t="s">
        <v>3122</v>
      </c>
      <c r="C139" s="9">
        <v>81048750</v>
      </c>
    </row>
    <row r="140" spans="2:3" x14ac:dyDescent="0.25">
      <c r="B140" s="33" t="s">
        <v>3123</v>
      </c>
      <c r="C140" s="9">
        <v>101920000</v>
      </c>
    </row>
    <row r="141" spans="2:3" x14ac:dyDescent="0.25">
      <c r="C141" s="18">
        <f>SUM(C136:C140)</f>
        <v>349506169.56</v>
      </c>
    </row>
    <row r="143" spans="2:3" x14ac:dyDescent="0.25">
      <c r="B143" s="34" t="s">
        <v>194</v>
      </c>
      <c r="C143" s="18" t="s">
        <v>195</v>
      </c>
    </row>
    <row r="144" spans="2:3" x14ac:dyDescent="0.25">
      <c r="B144" s="33" t="s">
        <v>3120</v>
      </c>
      <c r="C144" s="9">
        <v>45002403.619999997</v>
      </c>
    </row>
    <row r="145" spans="2:7" x14ac:dyDescent="0.25">
      <c r="B145" s="33" t="s">
        <v>3121</v>
      </c>
      <c r="C145" s="9">
        <v>117449558.77</v>
      </c>
    </row>
    <row r="146" spans="2:7" x14ac:dyDescent="0.25">
      <c r="B146" s="33" t="s">
        <v>3122</v>
      </c>
      <c r="C146" s="9">
        <v>80233625</v>
      </c>
    </row>
    <row r="147" spans="2:7" x14ac:dyDescent="0.25">
      <c r="B147" s="33" t="s">
        <v>3123</v>
      </c>
      <c r="C147" s="9">
        <v>110862920</v>
      </c>
    </row>
    <row r="148" spans="2:7" x14ac:dyDescent="0.25">
      <c r="C148" s="18">
        <f>SUM(C143:C147)</f>
        <v>353548507.38999999</v>
      </c>
    </row>
    <row r="151" spans="2:7" x14ac:dyDescent="0.25">
      <c r="B151" s="17" t="s">
        <v>196</v>
      </c>
      <c r="C151" s="18">
        <f xml:space="preserve"> C148-C141</f>
        <v>4042337.8299999833</v>
      </c>
    </row>
    <row r="153" spans="2:7" x14ac:dyDescent="0.25">
      <c r="B153" s="17" t="s">
        <v>197</v>
      </c>
      <c r="C153" s="40">
        <v>45412</v>
      </c>
      <c r="D153" s="139"/>
      <c r="E153" s="33"/>
      <c r="F153" s="39"/>
    </row>
    <row r="154" spans="2:7" x14ac:dyDescent="0.25">
      <c r="B154" s="17" t="s">
        <v>184</v>
      </c>
      <c r="C154" s="18" t="s">
        <v>185</v>
      </c>
      <c r="D154" s="17" t="s">
        <v>186</v>
      </c>
      <c r="E154" s="34" t="s">
        <v>187</v>
      </c>
      <c r="F154" s="32" t="s">
        <v>188</v>
      </c>
      <c r="G154" s="31"/>
    </row>
    <row r="155" spans="2:7" x14ac:dyDescent="0.25">
      <c r="B155" s="37" t="s">
        <v>161</v>
      </c>
      <c r="C155" s="38" t="s">
        <v>161</v>
      </c>
      <c r="D155" s="37" t="s">
        <v>161</v>
      </c>
      <c r="E155" s="36" t="s">
        <v>161</v>
      </c>
      <c r="F155" s="35" t="s">
        <v>161</v>
      </c>
    </row>
    <row r="156" spans="2:7" x14ac:dyDescent="0.25">
      <c r="B156" s="7" t="s">
        <v>189</v>
      </c>
    </row>
    <row r="157" spans="2:7" x14ac:dyDescent="0.25">
      <c r="B157" s="7"/>
    </row>
    <row r="158" spans="2:7" x14ac:dyDescent="0.25">
      <c r="B158" s="7" t="s">
        <v>190</v>
      </c>
    </row>
    <row r="159" spans="2:7" x14ac:dyDescent="0.25">
      <c r="B159" s="17" t="s">
        <v>191</v>
      </c>
      <c r="C159" s="18" t="s">
        <v>192</v>
      </c>
      <c r="D159" s="7"/>
    </row>
    <row r="160" spans="2:7" x14ac:dyDescent="0.25">
      <c r="B160" s="139" t="s">
        <v>161</v>
      </c>
      <c r="C160" s="9" t="s">
        <v>161</v>
      </c>
    </row>
    <row r="162" spans="2:6" x14ac:dyDescent="0.25">
      <c r="B162" s="17" t="s">
        <v>193</v>
      </c>
      <c r="C162" s="18" t="s">
        <v>192</v>
      </c>
    </row>
    <row r="163" spans="2:6" x14ac:dyDescent="0.25">
      <c r="B163" s="139" t="s">
        <v>161</v>
      </c>
      <c r="C163" s="9" t="s">
        <v>161</v>
      </c>
    </row>
    <row r="165" spans="2:6" x14ac:dyDescent="0.25">
      <c r="B165" s="17" t="s">
        <v>161</v>
      </c>
      <c r="C165" s="18" t="s">
        <v>161</v>
      </c>
    </row>
    <row r="166" spans="2:6" x14ac:dyDescent="0.25">
      <c r="B166" s="139" t="s">
        <v>161</v>
      </c>
      <c r="C166" s="9" t="s">
        <v>161</v>
      </c>
    </row>
    <row r="168" spans="2:6" x14ac:dyDescent="0.25">
      <c r="B168" s="34" t="s">
        <v>194</v>
      </c>
      <c r="C168" s="18" t="s">
        <v>195</v>
      </c>
    </row>
    <row r="169" spans="2:6" x14ac:dyDescent="0.25">
      <c r="B169" s="33" t="s">
        <v>161</v>
      </c>
      <c r="C169" s="9" t="s">
        <v>161</v>
      </c>
    </row>
    <row r="171" spans="2:6" x14ac:dyDescent="0.25">
      <c r="B171" s="17" t="s">
        <v>196</v>
      </c>
      <c r="C171" s="18" t="s">
        <v>161</v>
      </c>
    </row>
    <row r="174" spans="2:6" x14ac:dyDescent="0.25">
      <c r="B174" s="7" t="s">
        <v>198</v>
      </c>
    </row>
    <row r="176" spans="2:6" x14ac:dyDescent="0.25">
      <c r="B176" s="17" t="s">
        <v>184</v>
      </c>
      <c r="C176" s="18" t="s">
        <v>199</v>
      </c>
      <c r="D176" s="17" t="s">
        <v>200</v>
      </c>
      <c r="E176" s="17" t="s">
        <v>201</v>
      </c>
      <c r="F176" s="31"/>
    </row>
    <row r="177" spans="2:80" x14ac:dyDescent="0.25">
      <c r="B177" s="139" t="s">
        <v>161</v>
      </c>
      <c r="C177" s="9" t="s">
        <v>161</v>
      </c>
      <c r="D177" s="139" t="s">
        <v>161</v>
      </c>
      <c r="E177" s="139" t="s">
        <v>161</v>
      </c>
    </row>
    <row r="180" spans="2:80" x14ac:dyDescent="0.25">
      <c r="B180" s="7" t="s">
        <v>202</v>
      </c>
      <c r="C180" s="8" t="s">
        <v>161</v>
      </c>
      <c r="D180" s="7"/>
      <c r="E180" s="7"/>
      <c r="F180" s="31"/>
      <c r="G180" s="31"/>
      <c r="H180" s="31"/>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row>
    <row r="182" spans="2:80" x14ac:dyDescent="0.25">
      <c r="B182" s="7" t="s">
        <v>203</v>
      </c>
    </row>
    <row r="184" spans="2:80" x14ac:dyDescent="0.25">
      <c r="B184" s="17" t="s">
        <v>204</v>
      </c>
      <c r="C184" s="18" t="s">
        <v>192</v>
      </c>
      <c r="D184" s="7"/>
    </row>
    <row r="185" spans="2:80" x14ac:dyDescent="0.25">
      <c r="B185" s="139" t="s">
        <v>161</v>
      </c>
      <c r="C185" s="9" t="s">
        <v>161</v>
      </c>
    </row>
    <row r="188" spans="2:80" x14ac:dyDescent="0.25">
      <c r="B188" s="17" t="s">
        <v>205</v>
      </c>
      <c r="C188" s="18" t="s">
        <v>206</v>
      </c>
      <c r="D188" s="7"/>
    </row>
    <row r="189" spans="2:80" x14ac:dyDescent="0.25">
      <c r="B189" s="139" t="s">
        <v>161</v>
      </c>
      <c r="C189" s="9" t="s">
        <v>161</v>
      </c>
    </row>
    <row r="192" spans="2:80" x14ac:dyDescent="0.25">
      <c r="B192" s="7" t="s">
        <v>207</v>
      </c>
    </row>
    <row r="195" spans="2:80" x14ac:dyDescent="0.25">
      <c r="B195" s="7" t="s">
        <v>208</v>
      </c>
    </row>
    <row r="197" spans="2:80" x14ac:dyDescent="0.25">
      <c r="B197" s="17" t="s">
        <v>184</v>
      </c>
      <c r="C197" s="18" t="s">
        <v>209</v>
      </c>
      <c r="D197" s="17" t="s">
        <v>199</v>
      </c>
      <c r="E197" s="17" t="s">
        <v>200</v>
      </c>
      <c r="F197" s="32" t="s">
        <v>201</v>
      </c>
      <c r="G197" s="31"/>
    </row>
    <row r="198" spans="2:80" x14ac:dyDescent="0.25">
      <c r="B198" s="139" t="s">
        <v>161</v>
      </c>
      <c r="C198" s="9" t="s">
        <v>161</v>
      </c>
      <c r="D198" s="139" t="s">
        <v>161</v>
      </c>
      <c r="E198" s="139" t="s">
        <v>161</v>
      </c>
      <c r="F198" s="30" t="s">
        <v>161</v>
      </c>
    </row>
    <row r="201" spans="2:80" x14ac:dyDescent="0.25">
      <c r="B201" s="7" t="s">
        <v>202</v>
      </c>
      <c r="C201" s="8" t="s">
        <v>161</v>
      </c>
      <c r="D201" s="7"/>
      <c r="E201" s="7"/>
      <c r="F201" s="31"/>
      <c r="G201" s="31"/>
      <c r="H201" s="31"/>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row>
    <row r="203" spans="2:80" x14ac:dyDescent="0.25">
      <c r="B203" s="7" t="s">
        <v>203</v>
      </c>
    </row>
    <row r="205" spans="2:80" x14ac:dyDescent="0.25">
      <c r="B205" s="17" t="s">
        <v>204</v>
      </c>
      <c r="C205" s="18" t="s">
        <v>192</v>
      </c>
      <c r="D205" s="7"/>
    </row>
    <row r="206" spans="2:80" x14ac:dyDescent="0.25">
      <c r="B206" s="139" t="s">
        <v>161</v>
      </c>
      <c r="C206" s="9" t="s">
        <v>161</v>
      </c>
    </row>
    <row r="209" spans="2:7" x14ac:dyDescent="0.25">
      <c r="B209" s="17" t="s">
        <v>205</v>
      </c>
      <c r="C209" s="18" t="s">
        <v>206</v>
      </c>
      <c r="D209" s="7"/>
    </row>
    <row r="210" spans="2:7" x14ac:dyDescent="0.25">
      <c r="B210" s="139" t="s">
        <v>161</v>
      </c>
      <c r="C210" s="9" t="s">
        <v>161</v>
      </c>
    </row>
    <row r="213" spans="2:7" x14ac:dyDescent="0.25">
      <c r="B213" s="7" t="s">
        <v>207</v>
      </c>
    </row>
    <row r="216" spans="2:7" x14ac:dyDescent="0.25">
      <c r="B216" s="7" t="s">
        <v>210</v>
      </c>
    </row>
    <row r="217" spans="2:7" x14ac:dyDescent="0.25">
      <c r="B217" s="17" t="s">
        <v>184</v>
      </c>
      <c r="C217" s="18" t="s">
        <v>211</v>
      </c>
      <c r="D217" s="17" t="s">
        <v>212</v>
      </c>
      <c r="E217" s="17" t="s">
        <v>213</v>
      </c>
      <c r="F217" s="32" t="s">
        <v>214</v>
      </c>
      <c r="G217" s="31"/>
    </row>
    <row r="218" spans="2:7" x14ac:dyDescent="0.25">
      <c r="B218" s="139" t="s">
        <v>161</v>
      </c>
      <c r="C218" s="9" t="s">
        <v>161</v>
      </c>
      <c r="D218" s="139" t="s">
        <v>161</v>
      </c>
      <c r="E218" s="139" t="s">
        <v>161</v>
      </c>
      <c r="F218" s="30" t="s">
        <v>161</v>
      </c>
    </row>
    <row r="219" spans="2:7" x14ac:dyDescent="0.25">
      <c r="B219" s="2" t="s">
        <v>215</v>
      </c>
    </row>
  </sheetData>
  <mergeCells count="3">
    <mergeCell ref="B1:E1"/>
    <mergeCell ref="C3:C7"/>
    <mergeCell ref="D3:D7"/>
  </mergeCells>
  <hyperlinks>
    <hyperlink ref="A1" location="Index!A1" display="Index" xr:uid="{2B1D7E5A-DE5B-48ED-B50D-7397650CC2DB}"/>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00FC3-BE27-4987-BEA0-AD9CCAE3AFCF}">
  <sheetPr codeName="Sheet37"/>
  <dimension ref="A1:CB198"/>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75</v>
      </c>
      <c r="C1" s="212"/>
      <c r="D1" s="212"/>
      <c r="E1" s="212"/>
    </row>
    <row r="3" spans="1:9" ht="18" customHeight="1" x14ac:dyDescent="0.25">
      <c r="B3" s="1" t="s">
        <v>1062</v>
      </c>
      <c r="C3" s="224"/>
      <c r="D3" s="214"/>
    </row>
    <row r="4" spans="1:9" ht="18" customHeight="1" x14ac:dyDescent="0.25">
      <c r="B4" s="142" t="s">
        <v>1063</v>
      </c>
      <c r="C4" s="224"/>
      <c r="D4" s="214"/>
    </row>
    <row r="5" spans="1:9" ht="18" customHeight="1" x14ac:dyDescent="0.25">
      <c r="B5" s="12" t="s">
        <v>130</v>
      </c>
      <c r="C5" s="224"/>
      <c r="D5" s="214"/>
    </row>
    <row r="6" spans="1:9" ht="18" customHeight="1" x14ac:dyDescent="0.25">
      <c r="B6" s="12" t="s">
        <v>442</v>
      </c>
      <c r="C6" s="224"/>
      <c r="D6" s="214"/>
    </row>
    <row r="7" spans="1:9" ht="18" customHeight="1" x14ac:dyDescent="0.25">
      <c r="B7" s="142" t="s">
        <v>1064</v>
      </c>
      <c r="C7" s="224"/>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1235950</v>
      </c>
      <c r="G15" s="24">
        <v>18787.68</v>
      </c>
      <c r="H15" s="24">
        <v>8.93</v>
      </c>
    </row>
    <row r="16" spans="1:9" x14ac:dyDescent="0.25">
      <c r="B16" s="2" t="s">
        <v>2084</v>
      </c>
      <c r="C16" s="4" t="s">
        <v>142</v>
      </c>
      <c r="D16" s="2" t="s">
        <v>350</v>
      </c>
      <c r="E16" s="2" t="s">
        <v>351</v>
      </c>
      <c r="F16" s="24">
        <v>513000</v>
      </c>
      <c r="G16" s="24">
        <v>15051.42</v>
      </c>
      <c r="H16" s="24">
        <v>7.16</v>
      </c>
    </row>
    <row r="17" spans="2:8" x14ac:dyDescent="0.25">
      <c r="B17" s="2" t="s">
        <v>2079</v>
      </c>
      <c r="C17" s="4" t="s">
        <v>142</v>
      </c>
      <c r="D17" s="2" t="s">
        <v>347</v>
      </c>
      <c r="E17" s="2" t="s">
        <v>349</v>
      </c>
      <c r="F17" s="24">
        <v>865300</v>
      </c>
      <c r="G17" s="24">
        <v>9954.41</v>
      </c>
      <c r="H17" s="24">
        <v>4.7300000000000004</v>
      </c>
    </row>
    <row r="18" spans="2:8" x14ac:dyDescent="0.25">
      <c r="B18" s="2" t="s">
        <v>2773</v>
      </c>
      <c r="C18" s="4" t="s">
        <v>142</v>
      </c>
      <c r="D18" s="2" t="s">
        <v>361</v>
      </c>
      <c r="E18" s="2" t="s">
        <v>362</v>
      </c>
      <c r="F18" s="24">
        <v>270784</v>
      </c>
      <c r="G18" s="24">
        <v>9732.7900000000009</v>
      </c>
      <c r="H18" s="24">
        <v>4.63</v>
      </c>
    </row>
    <row r="19" spans="2:8" x14ac:dyDescent="0.25">
      <c r="B19" s="2" t="s">
        <v>2771</v>
      </c>
      <c r="C19" s="4" t="s">
        <v>142</v>
      </c>
      <c r="D19" s="2" t="s">
        <v>352</v>
      </c>
      <c r="E19" s="2" t="s">
        <v>353</v>
      </c>
      <c r="F19" s="24">
        <v>558000</v>
      </c>
      <c r="G19" s="24">
        <v>7926.67</v>
      </c>
      <c r="H19" s="24">
        <v>3.77</v>
      </c>
    </row>
    <row r="20" spans="2:8" x14ac:dyDescent="0.25">
      <c r="B20" s="2" t="s">
        <v>2849</v>
      </c>
      <c r="C20" s="4" t="s">
        <v>142</v>
      </c>
      <c r="D20" s="2" t="s">
        <v>372</v>
      </c>
      <c r="E20" s="2" t="s">
        <v>525</v>
      </c>
      <c r="F20" s="24">
        <v>445000</v>
      </c>
      <c r="G20" s="24">
        <v>6684.35</v>
      </c>
      <c r="H20" s="24">
        <v>3.18</v>
      </c>
    </row>
    <row r="21" spans="2:8" x14ac:dyDescent="0.25">
      <c r="B21" s="2" t="s">
        <v>2772</v>
      </c>
      <c r="C21" s="4" t="s">
        <v>142</v>
      </c>
      <c r="D21" s="2" t="s">
        <v>347</v>
      </c>
      <c r="E21" s="2" t="s">
        <v>358</v>
      </c>
      <c r="F21" s="24">
        <v>555000</v>
      </c>
      <c r="G21" s="24">
        <v>6470.75</v>
      </c>
      <c r="H21" s="24">
        <v>3.08</v>
      </c>
    </row>
    <row r="22" spans="2:8" x14ac:dyDescent="0.25">
      <c r="B22" s="2" t="s">
        <v>2050</v>
      </c>
      <c r="C22" s="4" t="s">
        <v>142</v>
      </c>
      <c r="D22" s="2" t="s">
        <v>423</v>
      </c>
      <c r="E22" s="2" t="s">
        <v>524</v>
      </c>
      <c r="F22" s="24">
        <v>1505000</v>
      </c>
      <c r="G22" s="24">
        <v>5466.16</v>
      </c>
      <c r="H22" s="24">
        <v>2.6</v>
      </c>
    </row>
    <row r="23" spans="2:8" x14ac:dyDescent="0.25">
      <c r="B23" s="2" t="s">
        <v>2774</v>
      </c>
      <c r="C23" s="4" t="s">
        <v>142</v>
      </c>
      <c r="D23" s="2" t="s">
        <v>347</v>
      </c>
      <c r="E23" s="2" t="s">
        <v>363</v>
      </c>
      <c r="F23" s="24">
        <v>314000</v>
      </c>
      <c r="G23" s="24">
        <v>5099.2</v>
      </c>
      <c r="H23" s="24">
        <v>2.42</v>
      </c>
    </row>
    <row r="24" spans="2:8" x14ac:dyDescent="0.25">
      <c r="B24" s="2" t="s">
        <v>2785</v>
      </c>
      <c r="C24" s="4" t="s">
        <v>142</v>
      </c>
      <c r="D24" s="2" t="s">
        <v>356</v>
      </c>
      <c r="E24" s="2" t="s">
        <v>386</v>
      </c>
      <c r="F24" s="24">
        <v>220000</v>
      </c>
      <c r="G24" s="24">
        <v>4906.99</v>
      </c>
      <c r="H24" s="24">
        <v>2.33</v>
      </c>
    </row>
    <row r="25" spans="2:8" x14ac:dyDescent="0.25">
      <c r="B25" s="2" t="s">
        <v>2846</v>
      </c>
      <c r="C25" s="4" t="s">
        <v>142</v>
      </c>
      <c r="D25" s="2" t="s">
        <v>519</v>
      </c>
      <c r="E25" s="2" t="s">
        <v>520</v>
      </c>
      <c r="F25" s="24">
        <v>225000</v>
      </c>
      <c r="G25" s="24">
        <v>4851.79</v>
      </c>
      <c r="H25" s="24">
        <v>2.31</v>
      </c>
    </row>
    <row r="26" spans="2:8" x14ac:dyDescent="0.25">
      <c r="B26" s="2" t="s">
        <v>2072</v>
      </c>
      <c r="C26" s="4" t="s">
        <v>142</v>
      </c>
      <c r="D26" s="2" t="s">
        <v>368</v>
      </c>
      <c r="E26" s="2" t="s">
        <v>547</v>
      </c>
      <c r="F26" s="24">
        <v>360000</v>
      </c>
      <c r="G26" s="24">
        <v>4769.6400000000003</v>
      </c>
      <c r="H26" s="24">
        <v>2.27</v>
      </c>
    </row>
    <row r="27" spans="2:8" x14ac:dyDescent="0.25">
      <c r="B27" s="2" t="s">
        <v>2081</v>
      </c>
      <c r="C27" s="4" t="s">
        <v>142</v>
      </c>
      <c r="D27" s="2" t="s">
        <v>352</v>
      </c>
      <c r="E27" s="2" t="s">
        <v>355</v>
      </c>
      <c r="F27" s="24">
        <v>121873</v>
      </c>
      <c r="G27" s="24">
        <v>4656.34</v>
      </c>
      <c r="H27" s="24">
        <v>2.21</v>
      </c>
    </row>
    <row r="28" spans="2:8" x14ac:dyDescent="0.25">
      <c r="B28" s="2" t="s">
        <v>2951</v>
      </c>
      <c r="C28" s="4" t="s">
        <v>142</v>
      </c>
      <c r="D28" s="2" t="s">
        <v>519</v>
      </c>
      <c r="E28" s="2" t="s">
        <v>755</v>
      </c>
      <c r="F28" s="24">
        <v>52024</v>
      </c>
      <c r="G28" s="24">
        <v>4632.03</v>
      </c>
      <c r="H28" s="24">
        <v>2.2000000000000002</v>
      </c>
    </row>
    <row r="29" spans="2:8" x14ac:dyDescent="0.25">
      <c r="B29" s="2" t="s">
        <v>2866</v>
      </c>
      <c r="C29" s="4" t="s">
        <v>142</v>
      </c>
      <c r="D29" s="2" t="s">
        <v>629</v>
      </c>
      <c r="E29" s="2" t="s">
        <v>630</v>
      </c>
      <c r="F29" s="24">
        <v>1039000</v>
      </c>
      <c r="G29" s="24">
        <v>4133.66</v>
      </c>
      <c r="H29" s="24">
        <v>1.97</v>
      </c>
    </row>
    <row r="30" spans="2:8" x14ac:dyDescent="0.25">
      <c r="B30" s="2" t="s">
        <v>2851</v>
      </c>
      <c r="C30" s="4" t="s">
        <v>142</v>
      </c>
      <c r="D30" s="2" t="s">
        <v>423</v>
      </c>
      <c r="E30" s="2" t="s">
        <v>527</v>
      </c>
      <c r="F30" s="24">
        <v>1333333</v>
      </c>
      <c r="G30" s="24">
        <v>4024.67</v>
      </c>
      <c r="H30" s="24">
        <v>1.91</v>
      </c>
    </row>
    <row r="31" spans="2:8" x14ac:dyDescent="0.25">
      <c r="B31" s="2" t="s">
        <v>517</v>
      </c>
      <c r="C31" s="4" t="s">
        <v>142</v>
      </c>
      <c r="D31" s="2" t="s">
        <v>347</v>
      </c>
      <c r="E31" s="2" t="s">
        <v>518</v>
      </c>
      <c r="F31" s="24">
        <v>471000</v>
      </c>
      <c r="G31" s="24">
        <v>3891.64</v>
      </c>
      <c r="H31" s="24">
        <v>1.85</v>
      </c>
    </row>
    <row r="32" spans="2:8" x14ac:dyDescent="0.25">
      <c r="B32" s="2" t="s">
        <v>2848</v>
      </c>
      <c r="C32" s="4" t="s">
        <v>142</v>
      </c>
      <c r="D32" s="2" t="s">
        <v>519</v>
      </c>
      <c r="E32" s="2" t="s">
        <v>522</v>
      </c>
      <c r="F32" s="24">
        <v>360000</v>
      </c>
      <c r="G32" s="24">
        <v>3628.44</v>
      </c>
      <c r="H32" s="24">
        <v>1.73</v>
      </c>
    </row>
    <row r="33" spans="2:8" x14ac:dyDescent="0.25">
      <c r="B33" s="2" t="s">
        <v>3124</v>
      </c>
      <c r="C33" s="4" t="s">
        <v>142</v>
      </c>
      <c r="D33" s="2" t="s">
        <v>359</v>
      </c>
      <c r="E33" s="2" t="s">
        <v>1065</v>
      </c>
      <c r="F33" s="24">
        <v>210084</v>
      </c>
      <c r="G33" s="24">
        <v>3495.8</v>
      </c>
      <c r="H33" s="24">
        <v>1.66</v>
      </c>
    </row>
    <row r="34" spans="2:8" x14ac:dyDescent="0.25">
      <c r="B34" s="2" t="s">
        <v>2908</v>
      </c>
      <c r="C34" s="4" t="s">
        <v>142</v>
      </c>
      <c r="D34" s="2" t="s">
        <v>364</v>
      </c>
      <c r="E34" s="2" t="s">
        <v>694</v>
      </c>
      <c r="F34" s="24">
        <v>1200000</v>
      </c>
      <c r="G34" s="24">
        <v>3380.4</v>
      </c>
      <c r="H34" s="24">
        <v>1.61</v>
      </c>
    </row>
    <row r="35" spans="2:8" x14ac:dyDescent="0.25">
      <c r="B35" s="2" t="s">
        <v>2794</v>
      </c>
      <c r="C35" s="4" t="s">
        <v>142</v>
      </c>
      <c r="D35" s="2" t="s">
        <v>379</v>
      </c>
      <c r="E35" s="2" t="s">
        <v>405</v>
      </c>
      <c r="F35" s="24">
        <v>650000</v>
      </c>
      <c r="G35" s="24">
        <v>3367</v>
      </c>
      <c r="H35" s="24">
        <v>1.6</v>
      </c>
    </row>
    <row r="36" spans="2:8" x14ac:dyDescent="0.25">
      <c r="B36" s="2" t="s">
        <v>3115</v>
      </c>
      <c r="C36" s="4" t="s">
        <v>142</v>
      </c>
      <c r="D36" s="2" t="s">
        <v>941</v>
      </c>
      <c r="E36" s="2" t="s">
        <v>1043</v>
      </c>
      <c r="F36" s="24">
        <v>270000</v>
      </c>
      <c r="G36" s="24">
        <v>3292.65</v>
      </c>
      <c r="H36" s="24">
        <v>1.57</v>
      </c>
    </row>
    <row r="37" spans="2:8" x14ac:dyDescent="0.25">
      <c r="B37" s="2" t="s">
        <v>2874</v>
      </c>
      <c r="C37" s="4" t="s">
        <v>142</v>
      </c>
      <c r="D37" s="2" t="s">
        <v>418</v>
      </c>
      <c r="E37" s="2" t="s">
        <v>641</v>
      </c>
      <c r="F37" s="24">
        <v>1500000</v>
      </c>
      <c r="G37" s="24">
        <v>3136.5</v>
      </c>
      <c r="H37" s="24">
        <v>1.49</v>
      </c>
    </row>
    <row r="38" spans="2:8" x14ac:dyDescent="0.25">
      <c r="B38" s="2" t="s">
        <v>2795</v>
      </c>
      <c r="C38" s="4" t="s">
        <v>142</v>
      </c>
      <c r="D38" s="2" t="s">
        <v>372</v>
      </c>
      <c r="E38" s="2" t="s">
        <v>408</v>
      </c>
      <c r="F38" s="24">
        <v>78000</v>
      </c>
      <c r="G38" s="24">
        <v>3121.87</v>
      </c>
      <c r="H38" s="24">
        <v>1.48</v>
      </c>
    </row>
    <row r="39" spans="2:8" x14ac:dyDescent="0.25">
      <c r="B39" s="2" t="s">
        <v>2869</v>
      </c>
      <c r="C39" s="4" t="s">
        <v>142</v>
      </c>
      <c r="D39" s="2" t="s">
        <v>374</v>
      </c>
      <c r="E39" s="2" t="s">
        <v>634</v>
      </c>
      <c r="F39" s="24">
        <v>500000</v>
      </c>
      <c r="G39" s="24">
        <v>3099.5</v>
      </c>
      <c r="H39" s="24">
        <v>1.47</v>
      </c>
    </row>
    <row r="40" spans="2:8" x14ac:dyDescent="0.25">
      <c r="B40" s="2" t="s">
        <v>3125</v>
      </c>
      <c r="C40" s="4" t="s">
        <v>142</v>
      </c>
      <c r="D40" s="2" t="s">
        <v>364</v>
      </c>
      <c r="E40" s="2" t="s">
        <v>1066</v>
      </c>
      <c r="F40" s="24">
        <v>52081</v>
      </c>
      <c r="G40" s="24">
        <v>3042.42</v>
      </c>
      <c r="H40" s="24">
        <v>1.45</v>
      </c>
    </row>
    <row r="41" spans="2:8" x14ac:dyDescent="0.25">
      <c r="B41" s="2" t="s">
        <v>2052</v>
      </c>
      <c r="C41" s="4" t="s">
        <v>142</v>
      </c>
      <c r="D41" s="2" t="s">
        <v>575</v>
      </c>
      <c r="E41" s="2" t="s">
        <v>576</v>
      </c>
      <c r="F41" s="24">
        <v>160000</v>
      </c>
      <c r="G41" s="24">
        <v>2890.4</v>
      </c>
      <c r="H41" s="24">
        <v>1.37</v>
      </c>
    </row>
    <row r="42" spans="2:8" x14ac:dyDescent="0.25">
      <c r="B42" s="2" t="s">
        <v>2870</v>
      </c>
      <c r="C42" s="4" t="s">
        <v>142</v>
      </c>
      <c r="D42" s="2" t="s">
        <v>374</v>
      </c>
      <c r="E42" s="2" t="s">
        <v>637</v>
      </c>
      <c r="F42" s="24">
        <v>116000</v>
      </c>
      <c r="G42" s="24">
        <v>2797.51</v>
      </c>
      <c r="H42" s="24">
        <v>1.33</v>
      </c>
    </row>
    <row r="43" spans="2:8" x14ac:dyDescent="0.25">
      <c r="B43" s="2" t="s">
        <v>2059</v>
      </c>
      <c r="C43" s="4" t="s">
        <v>142</v>
      </c>
      <c r="D43" s="2" t="s">
        <v>396</v>
      </c>
      <c r="E43" s="2" t="s">
        <v>397</v>
      </c>
      <c r="F43" s="24">
        <v>60000</v>
      </c>
      <c r="G43" s="24">
        <v>2762.28</v>
      </c>
      <c r="H43" s="24">
        <v>1.31</v>
      </c>
    </row>
    <row r="44" spans="2:8" x14ac:dyDescent="0.25">
      <c r="B44" s="2" t="s">
        <v>688</v>
      </c>
      <c r="C44" s="4" t="s">
        <v>142</v>
      </c>
      <c r="D44" s="2" t="s">
        <v>396</v>
      </c>
      <c r="E44" s="2" t="s">
        <v>689</v>
      </c>
      <c r="F44" s="24">
        <v>1555000</v>
      </c>
      <c r="G44" s="24">
        <v>2748.46</v>
      </c>
      <c r="H44" s="24">
        <v>1.31</v>
      </c>
    </row>
    <row r="45" spans="2:8" x14ac:dyDescent="0.25">
      <c r="B45" s="2" t="s">
        <v>3001</v>
      </c>
      <c r="C45" s="4" t="s">
        <v>142</v>
      </c>
      <c r="D45" s="2" t="s">
        <v>384</v>
      </c>
      <c r="E45" s="2" t="s">
        <v>831</v>
      </c>
      <c r="F45" s="24">
        <v>613750</v>
      </c>
      <c r="G45" s="24">
        <v>2710.01</v>
      </c>
      <c r="H45" s="24">
        <v>1.29</v>
      </c>
    </row>
    <row r="46" spans="2:8" x14ac:dyDescent="0.25">
      <c r="B46" s="2" t="s">
        <v>3126</v>
      </c>
      <c r="C46" s="4" t="s">
        <v>142</v>
      </c>
      <c r="D46" s="2" t="s">
        <v>941</v>
      </c>
      <c r="E46" s="2" t="s">
        <v>1067</v>
      </c>
      <c r="F46" s="24">
        <v>95000</v>
      </c>
      <c r="G46" s="24">
        <v>2683.61</v>
      </c>
      <c r="H46" s="24">
        <v>1.28</v>
      </c>
    </row>
    <row r="47" spans="2:8" x14ac:dyDescent="0.25">
      <c r="B47" s="2" t="s">
        <v>2980</v>
      </c>
      <c r="C47" s="4" t="s">
        <v>142</v>
      </c>
      <c r="D47" s="2" t="s">
        <v>433</v>
      </c>
      <c r="E47" s="2" t="s">
        <v>792</v>
      </c>
      <c r="F47" s="24">
        <v>300000</v>
      </c>
      <c r="G47" s="24">
        <v>2675.55</v>
      </c>
      <c r="H47" s="24">
        <v>1.27</v>
      </c>
    </row>
    <row r="48" spans="2:8" x14ac:dyDescent="0.25">
      <c r="B48" s="2" t="s">
        <v>3042</v>
      </c>
      <c r="C48" s="4" t="s">
        <v>142</v>
      </c>
      <c r="D48" s="2" t="s">
        <v>941</v>
      </c>
      <c r="E48" s="2" t="s">
        <v>942</v>
      </c>
      <c r="F48" s="24">
        <v>520000</v>
      </c>
      <c r="G48" s="24">
        <v>2640.3</v>
      </c>
      <c r="H48" s="24">
        <v>1.26</v>
      </c>
    </row>
    <row r="49" spans="2:8" x14ac:dyDescent="0.25">
      <c r="B49" s="2" t="s">
        <v>2868</v>
      </c>
      <c r="C49" s="4" t="s">
        <v>142</v>
      </c>
      <c r="D49" s="2" t="s">
        <v>423</v>
      </c>
      <c r="E49" s="2" t="s">
        <v>633</v>
      </c>
      <c r="F49" s="24">
        <v>580000</v>
      </c>
      <c r="G49" s="24">
        <v>2605.65</v>
      </c>
      <c r="H49" s="24">
        <v>1.24</v>
      </c>
    </row>
    <row r="50" spans="2:8" x14ac:dyDescent="0.25">
      <c r="B50" s="2" t="s">
        <v>2857</v>
      </c>
      <c r="C50" s="4" t="s">
        <v>142</v>
      </c>
      <c r="D50" s="2" t="s">
        <v>352</v>
      </c>
      <c r="E50" s="2" t="s">
        <v>535</v>
      </c>
      <c r="F50" s="24">
        <v>200000</v>
      </c>
      <c r="G50" s="24">
        <v>2527</v>
      </c>
      <c r="H50" s="24">
        <v>1.2</v>
      </c>
    </row>
    <row r="51" spans="2:8" x14ac:dyDescent="0.25">
      <c r="B51" s="2" t="s">
        <v>2854</v>
      </c>
      <c r="C51" s="4" t="s">
        <v>142</v>
      </c>
      <c r="D51" s="2" t="s">
        <v>347</v>
      </c>
      <c r="E51" s="2" t="s">
        <v>530</v>
      </c>
      <c r="F51" s="24">
        <v>163779</v>
      </c>
      <c r="G51" s="24">
        <v>2482.4</v>
      </c>
      <c r="H51" s="24">
        <v>1.18</v>
      </c>
    </row>
    <row r="52" spans="2:8" x14ac:dyDescent="0.25">
      <c r="B52" s="2" t="s">
        <v>2805</v>
      </c>
      <c r="C52" s="4" t="s">
        <v>142</v>
      </c>
      <c r="D52" s="2" t="s">
        <v>423</v>
      </c>
      <c r="E52" s="2" t="s">
        <v>424</v>
      </c>
      <c r="F52" s="24">
        <v>400000</v>
      </c>
      <c r="G52" s="24">
        <v>2449.8000000000002</v>
      </c>
      <c r="H52" s="24">
        <v>1.1599999999999999</v>
      </c>
    </row>
    <row r="53" spans="2:8" x14ac:dyDescent="0.25">
      <c r="B53" s="2" t="s">
        <v>2074</v>
      </c>
      <c r="C53" s="4" t="s">
        <v>142</v>
      </c>
      <c r="D53" s="2" t="s">
        <v>347</v>
      </c>
      <c r="E53" s="2" t="s">
        <v>354</v>
      </c>
      <c r="F53" s="24">
        <v>1200000</v>
      </c>
      <c r="G53" s="24">
        <v>2447.4</v>
      </c>
      <c r="H53" s="24">
        <v>1.1599999999999999</v>
      </c>
    </row>
    <row r="54" spans="2:8" x14ac:dyDescent="0.25">
      <c r="B54" s="2" t="s">
        <v>3127</v>
      </c>
      <c r="C54" s="4" t="s">
        <v>142</v>
      </c>
      <c r="D54" s="2" t="s">
        <v>469</v>
      </c>
      <c r="E54" s="2" t="s">
        <v>1068</v>
      </c>
      <c r="F54" s="24">
        <v>4500</v>
      </c>
      <c r="G54" s="24">
        <v>2031.23</v>
      </c>
      <c r="H54" s="24">
        <v>0.97</v>
      </c>
    </row>
    <row r="55" spans="2:8" x14ac:dyDescent="0.25">
      <c r="B55" s="2" t="s">
        <v>3040</v>
      </c>
      <c r="C55" s="4" t="s">
        <v>142</v>
      </c>
      <c r="D55" s="2" t="s">
        <v>359</v>
      </c>
      <c r="E55" s="2" t="s">
        <v>939</v>
      </c>
      <c r="F55" s="24">
        <v>164765</v>
      </c>
      <c r="G55" s="24">
        <v>1984.51</v>
      </c>
      <c r="H55" s="24">
        <v>0.94</v>
      </c>
    </row>
    <row r="56" spans="2:8" x14ac:dyDescent="0.25">
      <c r="B56" s="2" t="s">
        <v>577</v>
      </c>
      <c r="C56" s="4" t="s">
        <v>142</v>
      </c>
      <c r="D56" s="2" t="s">
        <v>384</v>
      </c>
      <c r="E56" s="2" t="s">
        <v>578</v>
      </c>
      <c r="F56" s="24">
        <v>520000</v>
      </c>
      <c r="G56" s="24">
        <v>1960.4</v>
      </c>
      <c r="H56" s="24">
        <v>0.93</v>
      </c>
    </row>
    <row r="57" spans="2:8" x14ac:dyDescent="0.25">
      <c r="B57" s="2" t="s">
        <v>840</v>
      </c>
      <c r="C57" s="4" t="s">
        <v>142</v>
      </c>
      <c r="D57" s="2" t="s">
        <v>347</v>
      </c>
      <c r="E57" s="2" t="s">
        <v>841</v>
      </c>
      <c r="F57" s="24">
        <v>1246159</v>
      </c>
      <c r="G57" s="24">
        <v>1921.58</v>
      </c>
      <c r="H57" s="24">
        <v>0.91</v>
      </c>
    </row>
    <row r="58" spans="2:8" x14ac:dyDescent="0.25">
      <c r="B58" s="2" t="s">
        <v>2979</v>
      </c>
      <c r="C58" s="4" t="s">
        <v>142</v>
      </c>
      <c r="D58" s="2" t="s">
        <v>372</v>
      </c>
      <c r="E58" s="2" t="s">
        <v>787</v>
      </c>
      <c r="F58" s="24">
        <v>433136</v>
      </c>
      <c r="G58" s="24">
        <v>1833.46</v>
      </c>
      <c r="H58" s="24">
        <v>0.87</v>
      </c>
    </row>
    <row r="59" spans="2:8" x14ac:dyDescent="0.25">
      <c r="B59" s="2" t="s">
        <v>2956</v>
      </c>
      <c r="C59" s="4" t="s">
        <v>142</v>
      </c>
      <c r="D59" s="2" t="s">
        <v>483</v>
      </c>
      <c r="E59" s="2" t="s">
        <v>760</v>
      </c>
      <c r="F59" s="24">
        <v>50000</v>
      </c>
      <c r="G59" s="24">
        <v>1827.05</v>
      </c>
      <c r="H59" s="24">
        <v>0.87</v>
      </c>
    </row>
    <row r="60" spans="2:8" x14ac:dyDescent="0.25">
      <c r="B60" s="2" t="s">
        <v>2053</v>
      </c>
      <c r="C60" s="4" t="s">
        <v>142</v>
      </c>
      <c r="D60" s="2" t="s">
        <v>384</v>
      </c>
      <c r="E60" s="2" t="s">
        <v>562</v>
      </c>
      <c r="F60" s="24">
        <v>105000</v>
      </c>
      <c r="G60" s="24">
        <v>1806.68</v>
      </c>
      <c r="H60" s="24">
        <v>0.86</v>
      </c>
    </row>
    <row r="61" spans="2:8" x14ac:dyDescent="0.25">
      <c r="B61" s="2" t="s">
        <v>1069</v>
      </c>
      <c r="C61" s="4" t="s">
        <v>142</v>
      </c>
      <c r="D61" s="2" t="s">
        <v>394</v>
      </c>
      <c r="E61" s="2" t="s">
        <v>1070</v>
      </c>
      <c r="F61" s="24">
        <v>150000</v>
      </c>
      <c r="G61" s="24">
        <v>1467.38</v>
      </c>
      <c r="H61" s="24">
        <v>0.7</v>
      </c>
    </row>
    <row r="62" spans="2:8" x14ac:dyDescent="0.25">
      <c r="B62" s="2" t="s">
        <v>813</v>
      </c>
      <c r="C62" s="4" t="s">
        <v>142</v>
      </c>
      <c r="D62" s="2" t="s">
        <v>372</v>
      </c>
      <c r="E62" s="2" t="s">
        <v>814</v>
      </c>
      <c r="F62" s="24">
        <v>60736</v>
      </c>
      <c r="G62" s="24">
        <v>1436.04</v>
      </c>
      <c r="H62" s="24">
        <v>0.68</v>
      </c>
    </row>
    <row r="63" spans="2:8" x14ac:dyDescent="0.25">
      <c r="B63" s="2" t="s">
        <v>3128</v>
      </c>
      <c r="C63" s="4" t="s">
        <v>142</v>
      </c>
      <c r="D63" s="2" t="s">
        <v>531</v>
      </c>
      <c r="E63" s="2" t="s">
        <v>1071</v>
      </c>
      <c r="F63" s="24">
        <v>80260</v>
      </c>
      <c r="G63" s="24">
        <v>1337.05</v>
      </c>
      <c r="H63" s="24">
        <v>0.64</v>
      </c>
    </row>
    <row r="64" spans="2:8" x14ac:dyDescent="0.25">
      <c r="B64" s="2" t="s">
        <v>3018</v>
      </c>
      <c r="C64" s="4" t="s">
        <v>142</v>
      </c>
      <c r="D64" s="2" t="s">
        <v>352</v>
      </c>
      <c r="E64" s="2" t="s">
        <v>872</v>
      </c>
      <c r="F64" s="24">
        <v>25000</v>
      </c>
      <c r="G64" s="24">
        <v>1176.5999999999999</v>
      </c>
      <c r="H64" s="24">
        <v>0.56000000000000005</v>
      </c>
    </row>
    <row r="65" spans="2:8" x14ac:dyDescent="0.25">
      <c r="B65" s="2" t="s">
        <v>2877</v>
      </c>
      <c r="C65" s="4" t="s">
        <v>142</v>
      </c>
      <c r="D65" s="2" t="s">
        <v>350</v>
      </c>
      <c r="E65" s="2" t="s">
        <v>645</v>
      </c>
      <c r="F65" s="24">
        <v>200000</v>
      </c>
      <c r="G65" s="24">
        <v>990.8</v>
      </c>
      <c r="H65" s="24">
        <v>0.47</v>
      </c>
    </row>
    <row r="66" spans="2:8" x14ac:dyDescent="0.25">
      <c r="B66" s="2" t="s">
        <v>2890</v>
      </c>
      <c r="C66" s="4" t="s">
        <v>142</v>
      </c>
      <c r="D66" s="2" t="s">
        <v>374</v>
      </c>
      <c r="E66" s="2" t="s">
        <v>660</v>
      </c>
      <c r="F66" s="24">
        <v>4223</v>
      </c>
      <c r="G66" s="24">
        <v>48.92</v>
      </c>
      <c r="H66" s="24">
        <v>0.02</v>
      </c>
    </row>
    <row r="67" spans="2:8" x14ac:dyDescent="0.25">
      <c r="B67" s="7" t="s">
        <v>3129</v>
      </c>
      <c r="C67" s="4" t="s">
        <v>142</v>
      </c>
      <c r="D67" s="2" t="s">
        <v>412</v>
      </c>
      <c r="E67" s="2" t="s">
        <v>413</v>
      </c>
      <c r="F67" s="24">
        <v>503200</v>
      </c>
      <c r="G67" s="24">
        <v>1795.92</v>
      </c>
      <c r="H67" s="24">
        <v>0.85</v>
      </c>
    </row>
    <row r="68" spans="2:8" x14ac:dyDescent="0.25">
      <c r="B68" s="7" t="s">
        <v>145</v>
      </c>
      <c r="C68" s="8"/>
      <c r="D68" s="7"/>
      <c r="E68" s="7"/>
      <c r="F68" s="31"/>
      <c r="G68" s="31">
        <f>SUM(G12:G67)</f>
        <v>206642.75999999992</v>
      </c>
      <c r="H68" s="31">
        <f>SUM(H12:H67)</f>
        <v>98.240000000000009</v>
      </c>
    </row>
    <row r="69" spans="2:8" x14ac:dyDescent="0.25">
      <c r="B69" s="7" t="s">
        <v>146</v>
      </c>
      <c r="C69" s="8"/>
      <c r="D69" s="7"/>
      <c r="E69" s="7"/>
      <c r="F69" s="31"/>
      <c r="G69" s="31">
        <v>3061.97</v>
      </c>
      <c r="H69" s="31">
        <v>1.46</v>
      </c>
    </row>
    <row r="70" spans="2:8" x14ac:dyDescent="0.25">
      <c r="B70" s="7" t="s">
        <v>147</v>
      </c>
      <c r="C70" s="8"/>
      <c r="D70" s="7"/>
      <c r="E70" s="7"/>
      <c r="F70" s="31"/>
      <c r="G70" s="31">
        <v>209704.73</v>
      </c>
      <c r="H70" s="31">
        <v>99.7</v>
      </c>
    </row>
    <row r="71" spans="2:8" x14ac:dyDescent="0.25">
      <c r="B71" s="7" t="s">
        <v>326</v>
      </c>
      <c r="C71" s="8"/>
      <c r="D71" s="7"/>
      <c r="E71" s="7"/>
      <c r="F71" s="31"/>
      <c r="G71" s="31">
        <v>627.22963232000029</v>
      </c>
      <c r="H71" s="31">
        <v>0.29999999999999716</v>
      </c>
    </row>
    <row r="72" spans="2:8" x14ac:dyDescent="0.25">
      <c r="B72" s="7" t="s">
        <v>155</v>
      </c>
      <c r="C72" s="8"/>
      <c r="D72" s="7"/>
      <c r="E72" s="7"/>
      <c r="F72" s="31"/>
      <c r="G72" s="31">
        <v>210331.95963232001</v>
      </c>
      <c r="H72" s="31">
        <v>100</v>
      </c>
    </row>
    <row r="73" spans="2:8" x14ac:dyDescent="0.25">
      <c r="B73" s="2" t="s">
        <v>156</v>
      </c>
    </row>
    <row r="74" spans="2:8" x14ac:dyDescent="0.25">
      <c r="B74" s="7" t="s">
        <v>157</v>
      </c>
    </row>
    <row r="75" spans="2:8" x14ac:dyDescent="0.25">
      <c r="B75" s="7" t="s">
        <v>158</v>
      </c>
      <c r="C75" s="4" t="s">
        <v>159</v>
      </c>
    </row>
    <row r="76" spans="2:8" x14ac:dyDescent="0.25">
      <c r="B76" s="7" t="s">
        <v>162</v>
      </c>
      <c r="C76" s="4" t="s">
        <v>161</v>
      </c>
    </row>
    <row r="77" spans="2:8" x14ac:dyDescent="0.25">
      <c r="B77" s="7" t="s">
        <v>163</v>
      </c>
      <c r="C77" s="4" t="s">
        <v>161</v>
      </c>
    </row>
    <row r="78" spans="2:8" x14ac:dyDescent="0.25">
      <c r="B78" s="7" t="s">
        <v>164</v>
      </c>
      <c r="C78" s="4" t="s">
        <v>165</v>
      </c>
    </row>
    <row r="79" spans="2:8" x14ac:dyDescent="0.25">
      <c r="B79" s="7" t="s">
        <v>1072</v>
      </c>
      <c r="C79" s="8"/>
    </row>
    <row r="80" spans="2:8" x14ac:dyDescent="0.25">
      <c r="B80" s="7" t="s">
        <v>1073</v>
      </c>
      <c r="C80" s="8"/>
    </row>
    <row r="81" spans="2:3" x14ac:dyDescent="0.25">
      <c r="B81" s="7" t="s">
        <v>1074</v>
      </c>
      <c r="C81" s="8"/>
    </row>
    <row r="82" spans="2:3" x14ac:dyDescent="0.25">
      <c r="B82" s="7" t="s">
        <v>1075</v>
      </c>
      <c r="C82" s="8"/>
    </row>
    <row r="83" spans="2:3" x14ac:dyDescent="0.25">
      <c r="B83" s="7" t="s">
        <v>1076</v>
      </c>
      <c r="C83" s="8"/>
    </row>
    <row r="84" spans="2:3" x14ac:dyDescent="0.25">
      <c r="B84" s="7" t="s">
        <v>1077</v>
      </c>
      <c r="C84" s="8"/>
    </row>
    <row r="85" spans="2:3" x14ac:dyDescent="0.25">
      <c r="B85" s="7" t="s">
        <v>1078</v>
      </c>
      <c r="C85" s="8"/>
    </row>
    <row r="86" spans="2:3" x14ac:dyDescent="0.25">
      <c r="B86" s="7" t="s">
        <v>1079</v>
      </c>
      <c r="C86" s="8"/>
    </row>
    <row r="87" spans="2:3" x14ac:dyDescent="0.25">
      <c r="B87" s="7" t="s">
        <v>439</v>
      </c>
      <c r="C87" s="8"/>
    </row>
    <row r="88" spans="2:3" x14ac:dyDescent="0.25">
      <c r="B88" s="2" t="s">
        <v>170</v>
      </c>
    </row>
    <row r="89" spans="2:3" x14ac:dyDescent="0.25">
      <c r="B89" s="2" t="s">
        <v>328</v>
      </c>
    </row>
    <row r="92" spans="2:3" x14ac:dyDescent="0.25">
      <c r="B92" s="17" t="s">
        <v>3741</v>
      </c>
      <c r="C92" s="18"/>
    </row>
    <row r="93" spans="2:3" ht="30" x14ac:dyDescent="0.25">
      <c r="B93" s="17" t="s">
        <v>329</v>
      </c>
      <c r="C93" s="19" t="s">
        <v>330</v>
      </c>
    </row>
    <row r="94" spans="2:3" x14ac:dyDescent="0.25">
      <c r="B94" s="139" t="s">
        <v>331</v>
      </c>
      <c r="C94" s="170">
        <v>1300</v>
      </c>
    </row>
    <row r="95" spans="2:3" x14ac:dyDescent="0.25">
      <c r="B95" s="139" t="s">
        <v>332</v>
      </c>
      <c r="C95" s="170">
        <v>0</v>
      </c>
    </row>
    <row r="96" spans="2:3" x14ac:dyDescent="0.25">
      <c r="B96" s="139" t="s">
        <v>333</v>
      </c>
      <c r="C96" s="170">
        <v>0</v>
      </c>
    </row>
    <row r="97" spans="2:7" x14ac:dyDescent="0.25">
      <c r="B97" s="139" t="s">
        <v>334</v>
      </c>
      <c r="C97" s="170">
        <v>0</v>
      </c>
    </row>
    <row r="98" spans="2:7" x14ac:dyDescent="0.25">
      <c r="B98" s="139" t="s">
        <v>335</v>
      </c>
      <c r="C98" s="170">
        <v>0</v>
      </c>
    </row>
    <row r="99" spans="2:7" x14ac:dyDescent="0.25">
      <c r="B99" s="139" t="s">
        <v>336</v>
      </c>
      <c r="C99" s="170">
        <v>0</v>
      </c>
    </row>
    <row r="100" spans="2:7" x14ac:dyDescent="0.25">
      <c r="B100" s="17" t="s">
        <v>337</v>
      </c>
      <c r="C100" s="170">
        <v>1300</v>
      </c>
    </row>
    <row r="102" spans="2:7" x14ac:dyDescent="0.25">
      <c r="B102" s="139" t="s">
        <v>179</v>
      </c>
      <c r="C102" s="9"/>
      <c r="D102" s="139"/>
    </row>
    <row r="103" spans="2:7" ht="30" x14ac:dyDescent="0.25">
      <c r="B103" s="11" t="s">
        <v>180</v>
      </c>
      <c r="C103" s="10" t="s">
        <v>181</v>
      </c>
      <c r="D103" s="11" t="s">
        <v>182</v>
      </c>
    </row>
    <row r="104" spans="2:7" x14ac:dyDescent="0.25">
      <c r="B104" s="139" t="s">
        <v>161</v>
      </c>
      <c r="C104" s="9" t="s">
        <v>161</v>
      </c>
      <c r="D104" s="139" t="s">
        <v>161</v>
      </c>
    </row>
    <row r="106" spans="2:7" x14ac:dyDescent="0.25">
      <c r="B106" s="7" t="s">
        <v>183</v>
      </c>
      <c r="C106" s="171">
        <v>45412</v>
      </c>
    </row>
    <row r="107" spans="2:7" x14ac:dyDescent="0.25">
      <c r="B107" s="17" t="s">
        <v>184</v>
      </c>
      <c r="C107" s="18" t="s">
        <v>185</v>
      </c>
      <c r="D107" s="17" t="s">
        <v>186</v>
      </c>
      <c r="E107" s="34" t="s">
        <v>187</v>
      </c>
      <c r="F107" s="172" t="s">
        <v>188</v>
      </c>
      <c r="G107" s="31"/>
    </row>
    <row r="108" spans="2:7" x14ac:dyDescent="0.25">
      <c r="B108" s="139" t="s">
        <v>3130</v>
      </c>
      <c r="C108" s="9">
        <v>503200</v>
      </c>
      <c r="D108" s="139">
        <v>351.25</v>
      </c>
      <c r="E108" s="33">
        <v>356.9</v>
      </c>
      <c r="F108" s="30">
        <f>C100</f>
        <v>1300</v>
      </c>
    </row>
    <row r="111" spans="2:7" x14ac:dyDescent="0.25">
      <c r="B111" s="7" t="s">
        <v>189</v>
      </c>
      <c r="C111" s="174">
        <v>8.5000000000000006E-3</v>
      </c>
    </row>
    <row r="112" spans="2:7" x14ac:dyDescent="0.25">
      <c r="B112" s="7"/>
    </row>
    <row r="113" spans="2:4" x14ac:dyDescent="0.25">
      <c r="B113" s="7" t="s">
        <v>190</v>
      </c>
    </row>
    <row r="114" spans="2:4" x14ac:dyDescent="0.25">
      <c r="B114" s="34" t="s">
        <v>191</v>
      </c>
      <c r="C114" s="18" t="s">
        <v>192</v>
      </c>
      <c r="D114" s="7"/>
    </row>
    <row r="115" spans="2:4" x14ac:dyDescent="0.25">
      <c r="B115" s="33" t="s">
        <v>3131</v>
      </c>
      <c r="C115" s="9">
        <v>148</v>
      </c>
    </row>
    <row r="117" spans="2:4" x14ac:dyDescent="0.25">
      <c r="B117" s="34" t="s">
        <v>193</v>
      </c>
      <c r="C117" s="18" t="s">
        <v>192</v>
      </c>
    </row>
    <row r="118" spans="2:4" x14ac:dyDescent="0.25">
      <c r="B118" s="33" t="s">
        <v>3131</v>
      </c>
      <c r="C118" s="9">
        <v>148</v>
      </c>
    </row>
    <row r="121" spans="2:4" x14ac:dyDescent="0.25">
      <c r="B121" s="34" t="s">
        <v>669</v>
      </c>
      <c r="C121" s="18" t="s">
        <v>195</v>
      </c>
    </row>
    <row r="122" spans="2:4" x14ac:dyDescent="0.25">
      <c r="B122" s="33" t="s">
        <v>3131</v>
      </c>
      <c r="C122" s="9">
        <v>175541320</v>
      </c>
    </row>
    <row r="123" spans="2:4" x14ac:dyDescent="0.25">
      <c r="C123" s="18">
        <f>SUM(C121:C122)</f>
        <v>175541320</v>
      </c>
    </row>
    <row r="125" spans="2:4" x14ac:dyDescent="0.25">
      <c r="B125" s="34" t="s">
        <v>194</v>
      </c>
      <c r="C125" s="18" t="s">
        <v>195</v>
      </c>
    </row>
    <row r="126" spans="2:4" x14ac:dyDescent="0.25">
      <c r="B126" s="33" t="s">
        <v>3131</v>
      </c>
      <c r="C126" s="9">
        <v>196287098.63999999</v>
      </c>
    </row>
    <row r="127" spans="2:4" x14ac:dyDescent="0.25">
      <c r="C127" s="18">
        <f>SUM(C125:C126)</f>
        <v>196287098.63999999</v>
      </c>
    </row>
    <row r="130" spans="2:7" x14ac:dyDescent="0.25">
      <c r="B130" s="17" t="s">
        <v>196</v>
      </c>
      <c r="C130" s="18">
        <f xml:space="preserve"> C127-C123</f>
        <v>20745778.639999986</v>
      </c>
    </row>
    <row r="132" spans="2:7" x14ac:dyDescent="0.25">
      <c r="B132" s="17" t="s">
        <v>197</v>
      </c>
      <c r="C132" s="40">
        <v>45412</v>
      </c>
      <c r="D132" s="139"/>
      <c r="E132" s="33"/>
      <c r="F132" s="39"/>
    </row>
    <row r="133" spans="2:7" x14ac:dyDescent="0.25">
      <c r="B133" s="17" t="s">
        <v>184</v>
      </c>
      <c r="C133" s="18" t="s">
        <v>185</v>
      </c>
      <c r="D133" s="17" t="s">
        <v>186</v>
      </c>
      <c r="E133" s="34" t="s">
        <v>187</v>
      </c>
      <c r="F133" s="32" t="s">
        <v>188</v>
      </c>
      <c r="G133" s="31"/>
    </row>
    <row r="134" spans="2:7" x14ac:dyDescent="0.25">
      <c r="B134" s="37" t="s">
        <v>161</v>
      </c>
      <c r="C134" s="38" t="s">
        <v>161</v>
      </c>
      <c r="D134" s="37" t="s">
        <v>161</v>
      </c>
      <c r="E134" s="36" t="s">
        <v>161</v>
      </c>
      <c r="F134" s="35" t="s">
        <v>161</v>
      </c>
    </row>
    <row r="135" spans="2:7" x14ac:dyDescent="0.25">
      <c r="B135" s="7" t="s">
        <v>189</v>
      </c>
    </row>
    <row r="136" spans="2:7" x14ac:dyDescent="0.25">
      <c r="B136" s="7"/>
    </row>
    <row r="137" spans="2:7" x14ac:dyDescent="0.25">
      <c r="B137" s="7" t="s">
        <v>190</v>
      </c>
    </row>
    <row r="138" spans="2:7" x14ac:dyDescent="0.25">
      <c r="B138" s="17" t="s">
        <v>191</v>
      </c>
      <c r="C138" s="18" t="s">
        <v>192</v>
      </c>
      <c r="D138" s="7"/>
    </row>
    <row r="139" spans="2:7" x14ac:dyDescent="0.25">
      <c r="B139" s="139" t="s">
        <v>161</v>
      </c>
      <c r="C139" s="9" t="s">
        <v>161</v>
      </c>
    </row>
    <row r="141" spans="2:7" x14ac:dyDescent="0.25">
      <c r="B141" s="17" t="s">
        <v>193</v>
      </c>
      <c r="C141" s="18" t="s">
        <v>192</v>
      </c>
    </row>
    <row r="142" spans="2:7" x14ac:dyDescent="0.25">
      <c r="B142" s="139" t="s">
        <v>161</v>
      </c>
      <c r="C142" s="9" t="s">
        <v>161</v>
      </c>
    </row>
    <row r="144" spans="2:7" x14ac:dyDescent="0.25">
      <c r="B144" s="17" t="s">
        <v>161</v>
      </c>
      <c r="C144" s="18" t="s">
        <v>161</v>
      </c>
    </row>
    <row r="145" spans="2:80" x14ac:dyDescent="0.25">
      <c r="B145" s="139" t="s">
        <v>161</v>
      </c>
      <c r="C145" s="9" t="s">
        <v>161</v>
      </c>
    </row>
    <row r="147" spans="2:80" x14ac:dyDescent="0.25">
      <c r="B147" s="34" t="s">
        <v>194</v>
      </c>
      <c r="C147" s="18" t="s">
        <v>195</v>
      </c>
    </row>
    <row r="148" spans="2:80" x14ac:dyDescent="0.25">
      <c r="B148" s="33" t="s">
        <v>161</v>
      </c>
      <c r="C148" s="9" t="s">
        <v>161</v>
      </c>
    </row>
    <row r="150" spans="2:80" x14ac:dyDescent="0.25">
      <c r="B150" s="17" t="s">
        <v>196</v>
      </c>
      <c r="C150" s="18" t="s">
        <v>161</v>
      </c>
    </row>
    <row r="153" spans="2:80" x14ac:dyDescent="0.25">
      <c r="B153" s="7" t="s">
        <v>198</v>
      </c>
    </row>
    <row r="155" spans="2:80" x14ac:dyDescent="0.25">
      <c r="B155" s="17" t="s">
        <v>184</v>
      </c>
      <c r="C155" s="18" t="s">
        <v>199</v>
      </c>
      <c r="D155" s="17" t="s">
        <v>200</v>
      </c>
      <c r="E155" s="17" t="s">
        <v>201</v>
      </c>
      <c r="F155" s="31"/>
    </row>
    <row r="156" spans="2:80" x14ac:dyDescent="0.25">
      <c r="B156" s="139" t="s">
        <v>161</v>
      </c>
      <c r="C156" s="9" t="s">
        <v>161</v>
      </c>
      <c r="D156" s="139" t="s">
        <v>161</v>
      </c>
      <c r="E156" s="139" t="s">
        <v>161</v>
      </c>
    </row>
    <row r="159" spans="2:80" x14ac:dyDescent="0.25">
      <c r="B159" s="7" t="s">
        <v>202</v>
      </c>
      <c r="C159" s="8" t="s">
        <v>161</v>
      </c>
      <c r="D159" s="7"/>
      <c r="E159" s="7"/>
      <c r="F159" s="31"/>
      <c r="G159" s="31"/>
      <c r="H159" s="31"/>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row>
    <row r="161" spans="2:7" x14ac:dyDescent="0.25">
      <c r="B161" s="7" t="s">
        <v>203</v>
      </c>
    </row>
    <row r="163" spans="2:7" x14ac:dyDescent="0.25">
      <c r="B163" s="17" t="s">
        <v>204</v>
      </c>
      <c r="C163" s="18" t="s">
        <v>192</v>
      </c>
      <c r="D163" s="7"/>
    </row>
    <row r="164" spans="2:7" x14ac:dyDescent="0.25">
      <c r="B164" s="139" t="s">
        <v>161</v>
      </c>
      <c r="C164" s="9" t="s">
        <v>161</v>
      </c>
    </row>
    <row r="167" spans="2:7" x14ac:dyDescent="0.25">
      <c r="B167" s="17" t="s">
        <v>205</v>
      </c>
      <c r="C167" s="18" t="s">
        <v>206</v>
      </c>
      <c r="D167" s="7"/>
    </row>
    <row r="168" spans="2:7" x14ac:dyDescent="0.25">
      <c r="B168" s="139" t="s">
        <v>161</v>
      </c>
      <c r="C168" s="9" t="s">
        <v>161</v>
      </c>
    </row>
    <row r="171" spans="2:7" x14ac:dyDescent="0.25">
      <c r="B171" s="7" t="s">
        <v>207</v>
      </c>
    </row>
    <row r="174" spans="2:7" x14ac:dyDescent="0.25">
      <c r="B174" s="7" t="s">
        <v>208</v>
      </c>
    </row>
    <row r="176" spans="2:7" x14ac:dyDescent="0.25">
      <c r="B176" s="17" t="s">
        <v>184</v>
      </c>
      <c r="C176" s="18" t="s">
        <v>209</v>
      </c>
      <c r="D176" s="17" t="s">
        <v>199</v>
      </c>
      <c r="E176" s="17" t="s">
        <v>200</v>
      </c>
      <c r="F176" s="32" t="s">
        <v>201</v>
      </c>
      <c r="G176" s="31"/>
    </row>
    <row r="177" spans="2:80" x14ac:dyDescent="0.25">
      <c r="B177" s="139" t="s">
        <v>161</v>
      </c>
      <c r="C177" s="9" t="s">
        <v>161</v>
      </c>
      <c r="D177" s="139" t="s">
        <v>161</v>
      </c>
      <c r="E177" s="139" t="s">
        <v>161</v>
      </c>
      <c r="F177" s="30" t="s">
        <v>161</v>
      </c>
    </row>
    <row r="180" spans="2:80" x14ac:dyDescent="0.25">
      <c r="B180" s="7" t="s">
        <v>202</v>
      </c>
      <c r="C180" s="8" t="s">
        <v>161</v>
      </c>
      <c r="D180" s="7"/>
      <c r="E180" s="7"/>
      <c r="F180" s="31"/>
      <c r="G180" s="31"/>
      <c r="H180" s="31"/>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row>
    <row r="182" spans="2:80" x14ac:dyDescent="0.25">
      <c r="B182" s="7" t="s">
        <v>203</v>
      </c>
    </row>
    <row r="184" spans="2:80" x14ac:dyDescent="0.25">
      <c r="B184" s="17" t="s">
        <v>204</v>
      </c>
      <c r="C184" s="18" t="s">
        <v>192</v>
      </c>
      <c r="D184" s="7"/>
    </row>
    <row r="185" spans="2:80" x14ac:dyDescent="0.25">
      <c r="B185" s="139" t="s">
        <v>161</v>
      </c>
      <c r="C185" s="9" t="s">
        <v>161</v>
      </c>
    </row>
    <row r="188" spans="2:80" x14ac:dyDescent="0.25">
      <c r="B188" s="17" t="s">
        <v>205</v>
      </c>
      <c r="C188" s="18" t="s">
        <v>206</v>
      </c>
      <c r="D188" s="7"/>
    </row>
    <row r="189" spans="2:80" x14ac:dyDescent="0.25">
      <c r="B189" s="139" t="s">
        <v>161</v>
      </c>
      <c r="C189" s="9" t="s">
        <v>161</v>
      </c>
    </row>
    <row r="192" spans="2:80" x14ac:dyDescent="0.25">
      <c r="B192" s="7" t="s">
        <v>207</v>
      </c>
    </row>
    <row r="195" spans="2:7" x14ac:dyDescent="0.25">
      <c r="B195" s="7" t="s">
        <v>210</v>
      </c>
    </row>
    <row r="196" spans="2:7" x14ac:dyDescent="0.25">
      <c r="B196" s="17" t="s">
        <v>184</v>
      </c>
      <c r="C196" s="18" t="s">
        <v>211</v>
      </c>
      <c r="D196" s="17" t="s">
        <v>212</v>
      </c>
      <c r="E196" s="17" t="s">
        <v>213</v>
      </c>
      <c r="F196" s="32" t="s">
        <v>214</v>
      </c>
      <c r="G196" s="31"/>
    </row>
    <row r="197" spans="2:7" x14ac:dyDescent="0.25">
      <c r="B197" s="139" t="s">
        <v>161</v>
      </c>
      <c r="C197" s="9" t="s">
        <v>161</v>
      </c>
      <c r="D197" s="139" t="s">
        <v>161</v>
      </c>
      <c r="E197" s="139" t="s">
        <v>161</v>
      </c>
      <c r="F197" s="30" t="s">
        <v>161</v>
      </c>
    </row>
    <row r="198" spans="2:7" x14ac:dyDescent="0.25">
      <c r="B198" s="2" t="s">
        <v>215</v>
      </c>
    </row>
  </sheetData>
  <mergeCells count="3">
    <mergeCell ref="B1:E1"/>
    <mergeCell ref="C3:C7"/>
    <mergeCell ref="D3:D7"/>
  </mergeCells>
  <hyperlinks>
    <hyperlink ref="A1" location="Index!A1" display="Index" xr:uid="{5DC90838-030D-4997-B1E1-B2A288016E9B}"/>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8CD7F-61F6-42B3-A04E-1986F0B1DA7F}">
  <sheetPr codeName="Sheet36"/>
  <dimension ref="A1:CB191"/>
  <sheetViews>
    <sheetView workbookViewId="0">
      <selection activeCell="C91" sqref="C91:C97"/>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73</v>
      </c>
      <c r="C1" s="212"/>
      <c r="D1" s="212"/>
      <c r="E1" s="212"/>
    </row>
    <row r="3" spans="1:9" ht="15" customHeight="1" x14ac:dyDescent="0.25">
      <c r="B3" s="1" t="s">
        <v>1080</v>
      </c>
      <c r="C3" s="213"/>
      <c r="D3" s="214"/>
    </row>
    <row r="4" spans="1:9" ht="15" customHeight="1" x14ac:dyDescent="0.25">
      <c r="B4" s="142" t="s">
        <v>1081</v>
      </c>
      <c r="C4" s="213"/>
      <c r="D4" s="214"/>
    </row>
    <row r="5" spans="1:9" ht="15" customHeight="1" x14ac:dyDescent="0.25">
      <c r="B5" s="12" t="s">
        <v>130</v>
      </c>
      <c r="C5" s="213"/>
      <c r="D5" s="214"/>
    </row>
    <row r="6" spans="1:9" ht="15" customHeight="1" x14ac:dyDescent="0.25">
      <c r="B6" s="142" t="s">
        <v>442</v>
      </c>
      <c r="C6" s="213"/>
      <c r="D6" s="214"/>
    </row>
    <row r="7" spans="1:9" ht="30" customHeight="1" x14ac:dyDescent="0.25">
      <c r="B7" s="142" t="s">
        <v>1082</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3803000</v>
      </c>
      <c r="G15" s="24">
        <v>57809.4</v>
      </c>
      <c r="H15" s="24">
        <v>8.0299999999999994</v>
      </c>
    </row>
    <row r="16" spans="1:9" x14ac:dyDescent="0.25">
      <c r="B16" s="2" t="s">
        <v>3132</v>
      </c>
      <c r="C16" s="4" t="s">
        <v>142</v>
      </c>
      <c r="D16" s="2" t="s">
        <v>370</v>
      </c>
      <c r="E16" s="2" t="s">
        <v>1083</v>
      </c>
      <c r="F16" s="24">
        <v>2717000</v>
      </c>
      <c r="G16" s="24">
        <v>40196.660000000003</v>
      </c>
      <c r="H16" s="24">
        <v>5.58</v>
      </c>
    </row>
    <row r="17" spans="2:8" x14ac:dyDescent="0.25">
      <c r="B17" s="2" t="s">
        <v>517</v>
      </c>
      <c r="C17" s="4" t="s">
        <v>142</v>
      </c>
      <c r="D17" s="2" t="s">
        <v>347</v>
      </c>
      <c r="E17" s="2" t="s">
        <v>518</v>
      </c>
      <c r="F17" s="24">
        <v>4100000</v>
      </c>
      <c r="G17" s="24">
        <v>33876.25</v>
      </c>
      <c r="H17" s="24">
        <v>4.7</v>
      </c>
    </row>
    <row r="18" spans="2:8" x14ac:dyDescent="0.25">
      <c r="B18" s="2" t="s">
        <v>2084</v>
      </c>
      <c r="C18" s="4" t="s">
        <v>142</v>
      </c>
      <c r="D18" s="2" t="s">
        <v>350</v>
      </c>
      <c r="E18" s="2" t="s">
        <v>351</v>
      </c>
      <c r="F18" s="24">
        <v>1150000</v>
      </c>
      <c r="G18" s="24">
        <v>33741</v>
      </c>
      <c r="H18" s="24">
        <v>4.68</v>
      </c>
    </row>
    <row r="19" spans="2:8" x14ac:dyDescent="0.25">
      <c r="B19" s="2" t="s">
        <v>2079</v>
      </c>
      <c r="C19" s="4" t="s">
        <v>142</v>
      </c>
      <c r="D19" s="2" t="s">
        <v>347</v>
      </c>
      <c r="E19" s="2" t="s">
        <v>349</v>
      </c>
      <c r="F19" s="24">
        <v>2550000</v>
      </c>
      <c r="G19" s="24">
        <v>29335.200000000001</v>
      </c>
      <c r="H19" s="24">
        <v>4.07</v>
      </c>
    </row>
    <row r="20" spans="2:8" x14ac:dyDescent="0.25">
      <c r="B20" s="2" t="s">
        <v>2956</v>
      </c>
      <c r="C20" s="4" t="s">
        <v>142</v>
      </c>
      <c r="D20" s="2" t="s">
        <v>483</v>
      </c>
      <c r="E20" s="2" t="s">
        <v>760</v>
      </c>
      <c r="F20" s="24">
        <v>648872</v>
      </c>
      <c r="G20" s="24">
        <v>23710.43</v>
      </c>
      <c r="H20" s="24">
        <v>3.29</v>
      </c>
    </row>
    <row r="21" spans="2:8" x14ac:dyDescent="0.25">
      <c r="B21" s="2" t="s">
        <v>2987</v>
      </c>
      <c r="C21" s="4" t="s">
        <v>142</v>
      </c>
      <c r="D21" s="2" t="s">
        <v>347</v>
      </c>
      <c r="E21" s="2" t="s">
        <v>807</v>
      </c>
      <c r="F21" s="24">
        <v>28458858</v>
      </c>
      <c r="G21" s="24">
        <v>23378.95</v>
      </c>
      <c r="H21" s="24">
        <v>3.25</v>
      </c>
    </row>
    <row r="22" spans="2:8" x14ac:dyDescent="0.25">
      <c r="B22" s="2" t="s">
        <v>2848</v>
      </c>
      <c r="C22" s="4" t="s">
        <v>142</v>
      </c>
      <c r="D22" s="2" t="s">
        <v>519</v>
      </c>
      <c r="E22" s="2" t="s">
        <v>522</v>
      </c>
      <c r="F22" s="24">
        <v>2100000</v>
      </c>
      <c r="G22" s="24">
        <v>21165.9</v>
      </c>
      <c r="H22" s="24">
        <v>2.94</v>
      </c>
    </row>
    <row r="23" spans="2:8" x14ac:dyDescent="0.25">
      <c r="B23" s="2" t="s">
        <v>2845</v>
      </c>
      <c r="C23" s="4" t="s">
        <v>142</v>
      </c>
      <c r="D23" s="2" t="s">
        <v>412</v>
      </c>
      <c r="E23" s="2" t="s">
        <v>516</v>
      </c>
      <c r="F23" s="24">
        <v>1573632</v>
      </c>
      <c r="G23" s="24">
        <v>20808.14</v>
      </c>
      <c r="H23" s="24">
        <v>2.89</v>
      </c>
    </row>
    <row r="24" spans="2:8" x14ac:dyDescent="0.25">
      <c r="B24" s="2" t="s">
        <v>2912</v>
      </c>
      <c r="C24" s="4" t="s">
        <v>142</v>
      </c>
      <c r="D24" s="2" t="s">
        <v>382</v>
      </c>
      <c r="E24" s="2" t="s">
        <v>708</v>
      </c>
      <c r="F24" s="24">
        <v>630000</v>
      </c>
      <c r="G24" s="24">
        <v>20635.34</v>
      </c>
      <c r="H24" s="24">
        <v>2.86</v>
      </c>
    </row>
    <row r="25" spans="2:8" x14ac:dyDescent="0.25">
      <c r="B25" s="2" t="s">
        <v>2905</v>
      </c>
      <c r="C25" s="4" t="s">
        <v>142</v>
      </c>
      <c r="D25" s="2" t="s">
        <v>389</v>
      </c>
      <c r="E25" s="2" t="s">
        <v>687</v>
      </c>
      <c r="F25" s="24">
        <v>525000</v>
      </c>
      <c r="G25" s="24">
        <v>20446.91</v>
      </c>
      <c r="H25" s="24">
        <v>2.84</v>
      </c>
    </row>
    <row r="26" spans="2:8" x14ac:dyDescent="0.25">
      <c r="B26" s="2" t="s">
        <v>458</v>
      </c>
      <c r="C26" s="4" t="s">
        <v>142</v>
      </c>
      <c r="D26" s="2" t="s">
        <v>406</v>
      </c>
      <c r="E26" s="2" t="s">
        <v>459</v>
      </c>
      <c r="F26" s="24">
        <v>1778049</v>
      </c>
      <c r="G26" s="24">
        <v>17079.939999999999</v>
      </c>
      <c r="H26" s="24">
        <v>2.37</v>
      </c>
    </row>
    <row r="27" spans="2:8" x14ac:dyDescent="0.25">
      <c r="B27" s="2" t="s">
        <v>2990</v>
      </c>
      <c r="C27" s="4" t="s">
        <v>142</v>
      </c>
      <c r="D27" s="2" t="s">
        <v>387</v>
      </c>
      <c r="E27" s="2" t="s">
        <v>812</v>
      </c>
      <c r="F27" s="24">
        <v>3801700</v>
      </c>
      <c r="G27" s="24">
        <v>16672.36</v>
      </c>
      <c r="H27" s="24">
        <v>2.31</v>
      </c>
    </row>
    <row r="28" spans="2:8" x14ac:dyDescent="0.25">
      <c r="B28" s="2" t="s">
        <v>3015</v>
      </c>
      <c r="C28" s="4" t="s">
        <v>142</v>
      </c>
      <c r="D28" s="2" t="s">
        <v>366</v>
      </c>
      <c r="E28" s="2" t="s">
        <v>856</v>
      </c>
      <c r="F28" s="24">
        <v>1456877</v>
      </c>
      <c r="G28" s="24">
        <v>16272.59</v>
      </c>
      <c r="H28" s="24">
        <v>2.2599999999999998</v>
      </c>
    </row>
    <row r="29" spans="2:8" x14ac:dyDescent="0.25">
      <c r="B29" s="2" t="s">
        <v>3043</v>
      </c>
      <c r="C29" s="4" t="s">
        <v>142</v>
      </c>
      <c r="D29" s="2" t="s">
        <v>396</v>
      </c>
      <c r="E29" s="2" t="s">
        <v>943</v>
      </c>
      <c r="F29" s="24">
        <v>6000000</v>
      </c>
      <c r="G29" s="24">
        <v>15780</v>
      </c>
      <c r="H29" s="24">
        <v>2.19</v>
      </c>
    </row>
    <row r="30" spans="2:8" x14ac:dyDescent="0.25">
      <c r="B30" s="2" t="s">
        <v>2896</v>
      </c>
      <c r="C30" s="4" t="s">
        <v>142</v>
      </c>
      <c r="D30" s="2" t="s">
        <v>384</v>
      </c>
      <c r="E30" s="2" t="s">
        <v>678</v>
      </c>
      <c r="F30" s="24">
        <v>2200000</v>
      </c>
      <c r="G30" s="24">
        <v>14824.7</v>
      </c>
      <c r="H30" s="24">
        <v>2.06</v>
      </c>
    </row>
    <row r="31" spans="2:8" x14ac:dyDescent="0.25">
      <c r="B31" s="2" t="s">
        <v>2055</v>
      </c>
      <c r="C31" s="4" t="s">
        <v>142</v>
      </c>
      <c r="D31" s="2" t="s">
        <v>347</v>
      </c>
      <c r="E31" s="2" t="s">
        <v>560</v>
      </c>
      <c r="F31" s="24">
        <v>7800000</v>
      </c>
      <c r="G31" s="24">
        <v>14687.4</v>
      </c>
      <c r="H31" s="24">
        <v>2.04</v>
      </c>
    </row>
    <row r="32" spans="2:8" x14ac:dyDescent="0.25">
      <c r="B32" s="2" t="s">
        <v>2919</v>
      </c>
      <c r="C32" s="4" t="s">
        <v>142</v>
      </c>
      <c r="D32" s="2" t="s">
        <v>412</v>
      </c>
      <c r="E32" s="2" t="s">
        <v>715</v>
      </c>
      <c r="F32" s="24">
        <v>800000</v>
      </c>
      <c r="G32" s="24">
        <v>13838.8</v>
      </c>
      <c r="H32" s="24">
        <v>1.92</v>
      </c>
    </row>
    <row r="33" spans="2:8" x14ac:dyDescent="0.25">
      <c r="B33" s="2" t="s">
        <v>3012</v>
      </c>
      <c r="C33" s="4" t="s">
        <v>142</v>
      </c>
      <c r="D33" s="2" t="s">
        <v>382</v>
      </c>
      <c r="E33" s="2" t="s">
        <v>849</v>
      </c>
      <c r="F33" s="24">
        <v>350000</v>
      </c>
      <c r="G33" s="24">
        <v>13290.2</v>
      </c>
      <c r="H33" s="24">
        <v>1.84</v>
      </c>
    </row>
    <row r="34" spans="2:8" x14ac:dyDescent="0.25">
      <c r="B34" s="2" t="s">
        <v>3133</v>
      </c>
      <c r="C34" s="4" t="s">
        <v>142</v>
      </c>
      <c r="D34" s="2" t="s">
        <v>384</v>
      </c>
      <c r="E34" s="2" t="s">
        <v>1084</v>
      </c>
      <c r="F34" s="24">
        <v>4600000</v>
      </c>
      <c r="G34" s="24">
        <v>12012.9</v>
      </c>
      <c r="H34" s="24">
        <v>1.67</v>
      </c>
    </row>
    <row r="35" spans="2:8" x14ac:dyDescent="0.25">
      <c r="B35" s="2" t="s">
        <v>2081</v>
      </c>
      <c r="C35" s="4" t="s">
        <v>142</v>
      </c>
      <c r="D35" s="2" t="s">
        <v>352</v>
      </c>
      <c r="E35" s="2" t="s">
        <v>355</v>
      </c>
      <c r="F35" s="24">
        <v>314205</v>
      </c>
      <c r="G35" s="24">
        <v>12004.67</v>
      </c>
      <c r="H35" s="24">
        <v>1.67</v>
      </c>
    </row>
    <row r="36" spans="2:8" x14ac:dyDescent="0.25">
      <c r="B36" s="2" t="s">
        <v>2773</v>
      </c>
      <c r="C36" s="4" t="s">
        <v>142</v>
      </c>
      <c r="D36" s="2" t="s">
        <v>361</v>
      </c>
      <c r="E36" s="2" t="s">
        <v>362</v>
      </c>
      <c r="F36" s="24">
        <v>330000</v>
      </c>
      <c r="G36" s="24">
        <v>11861.19</v>
      </c>
      <c r="H36" s="24">
        <v>1.65</v>
      </c>
    </row>
    <row r="37" spans="2:8" x14ac:dyDescent="0.25">
      <c r="B37" s="2" t="s">
        <v>2811</v>
      </c>
      <c r="C37" s="4" t="s">
        <v>142</v>
      </c>
      <c r="D37" s="2" t="s">
        <v>376</v>
      </c>
      <c r="E37" s="2" t="s">
        <v>448</v>
      </c>
      <c r="F37" s="24">
        <v>102551</v>
      </c>
      <c r="G37" s="24">
        <v>11691.58</v>
      </c>
      <c r="H37" s="24">
        <v>1.62</v>
      </c>
    </row>
    <row r="38" spans="2:8" x14ac:dyDescent="0.25">
      <c r="B38" s="2" t="s">
        <v>2808</v>
      </c>
      <c r="C38" s="4" t="s">
        <v>142</v>
      </c>
      <c r="D38" s="2" t="s">
        <v>444</v>
      </c>
      <c r="E38" s="2" t="s">
        <v>445</v>
      </c>
      <c r="F38" s="24">
        <v>1872748</v>
      </c>
      <c r="G38" s="24">
        <v>11674.71</v>
      </c>
      <c r="H38" s="24">
        <v>1.62</v>
      </c>
    </row>
    <row r="39" spans="2:8" x14ac:dyDescent="0.25">
      <c r="B39" s="2" t="s">
        <v>2952</v>
      </c>
      <c r="C39" s="4" t="s">
        <v>142</v>
      </c>
      <c r="D39" s="2" t="s">
        <v>372</v>
      </c>
      <c r="E39" s="2" t="s">
        <v>756</v>
      </c>
      <c r="F39" s="24">
        <v>700000</v>
      </c>
      <c r="G39" s="24">
        <v>11521.3</v>
      </c>
      <c r="H39" s="24">
        <v>1.6</v>
      </c>
    </row>
    <row r="40" spans="2:8" x14ac:dyDescent="0.25">
      <c r="B40" s="2" t="s">
        <v>2070</v>
      </c>
      <c r="C40" s="4" t="s">
        <v>142</v>
      </c>
      <c r="D40" s="2" t="s">
        <v>374</v>
      </c>
      <c r="E40" s="2" t="s">
        <v>400</v>
      </c>
      <c r="F40" s="24">
        <v>450000</v>
      </c>
      <c r="G40" s="24">
        <v>11393.1</v>
      </c>
      <c r="H40" s="24">
        <v>1.58</v>
      </c>
    </row>
    <row r="41" spans="2:8" x14ac:dyDescent="0.25">
      <c r="B41" s="2" t="s">
        <v>2083</v>
      </c>
      <c r="C41" s="4" t="s">
        <v>142</v>
      </c>
      <c r="D41" s="2" t="s">
        <v>356</v>
      </c>
      <c r="E41" s="2" t="s">
        <v>357</v>
      </c>
      <c r="F41" s="24">
        <v>2303000</v>
      </c>
      <c r="G41" s="24">
        <v>10033.02</v>
      </c>
      <c r="H41" s="24">
        <v>1.39</v>
      </c>
    </row>
    <row r="42" spans="2:8" x14ac:dyDescent="0.25">
      <c r="B42" s="2" t="s">
        <v>2915</v>
      </c>
      <c r="C42" s="4" t="s">
        <v>142</v>
      </c>
      <c r="D42" s="2" t="s">
        <v>544</v>
      </c>
      <c r="E42" s="2" t="s">
        <v>711</v>
      </c>
      <c r="F42" s="24">
        <v>5200000</v>
      </c>
      <c r="G42" s="24">
        <v>10017.799999999999</v>
      </c>
      <c r="H42" s="24">
        <v>1.39</v>
      </c>
    </row>
    <row r="43" spans="2:8" x14ac:dyDescent="0.25">
      <c r="B43" s="2" t="s">
        <v>2812</v>
      </c>
      <c r="C43" s="4" t="s">
        <v>142</v>
      </c>
      <c r="D43" s="2" t="s">
        <v>444</v>
      </c>
      <c r="E43" s="2" t="s">
        <v>454</v>
      </c>
      <c r="F43" s="24">
        <v>4500000</v>
      </c>
      <c r="G43" s="24">
        <v>9837</v>
      </c>
      <c r="H43" s="24">
        <v>1.37</v>
      </c>
    </row>
    <row r="44" spans="2:8" x14ac:dyDescent="0.25">
      <c r="B44" s="2" t="s">
        <v>2809</v>
      </c>
      <c r="C44" s="4" t="s">
        <v>142</v>
      </c>
      <c r="D44" s="2" t="s">
        <v>376</v>
      </c>
      <c r="E44" s="2" t="s">
        <v>446</v>
      </c>
      <c r="F44" s="24">
        <v>250942</v>
      </c>
      <c r="G44" s="24">
        <v>9376.82</v>
      </c>
      <c r="H44" s="24">
        <v>1.3</v>
      </c>
    </row>
    <row r="45" spans="2:8" x14ac:dyDescent="0.25">
      <c r="B45" s="2" t="s">
        <v>2955</v>
      </c>
      <c r="C45" s="4" t="s">
        <v>142</v>
      </c>
      <c r="D45" s="2" t="s">
        <v>382</v>
      </c>
      <c r="E45" s="2" t="s">
        <v>759</v>
      </c>
      <c r="F45" s="24">
        <v>720646</v>
      </c>
      <c r="G45" s="24">
        <v>9160.85</v>
      </c>
      <c r="H45" s="24">
        <v>1.27</v>
      </c>
    </row>
    <row r="46" spans="2:8" x14ac:dyDescent="0.25">
      <c r="B46" s="2" t="s">
        <v>2881</v>
      </c>
      <c r="C46" s="4" t="s">
        <v>142</v>
      </c>
      <c r="D46" s="2" t="s">
        <v>374</v>
      </c>
      <c r="E46" s="2" t="s">
        <v>651</v>
      </c>
      <c r="F46" s="24">
        <v>1100000</v>
      </c>
      <c r="G46" s="24">
        <v>8740.6</v>
      </c>
      <c r="H46" s="24">
        <v>1.21</v>
      </c>
    </row>
    <row r="47" spans="2:8" x14ac:dyDescent="0.25">
      <c r="B47" s="2" t="s">
        <v>3134</v>
      </c>
      <c r="C47" s="4" t="s">
        <v>142</v>
      </c>
      <c r="D47" s="2" t="s">
        <v>428</v>
      </c>
      <c r="E47" s="2" t="s">
        <v>1085</v>
      </c>
      <c r="F47" s="24">
        <v>5203000</v>
      </c>
      <c r="G47" s="24">
        <v>8655.19</v>
      </c>
      <c r="H47" s="24">
        <v>1.2</v>
      </c>
    </row>
    <row r="48" spans="2:8" x14ac:dyDescent="0.25">
      <c r="B48" s="2" t="s">
        <v>2775</v>
      </c>
      <c r="C48" s="4" t="s">
        <v>142</v>
      </c>
      <c r="D48" s="2" t="s">
        <v>364</v>
      </c>
      <c r="E48" s="2" t="s">
        <v>365</v>
      </c>
      <c r="F48" s="24">
        <v>180000</v>
      </c>
      <c r="G48" s="24">
        <v>8405.2800000000007</v>
      </c>
      <c r="H48" s="24">
        <v>1.17</v>
      </c>
    </row>
    <row r="49" spans="2:8" x14ac:dyDescent="0.25">
      <c r="B49" s="2" t="s">
        <v>2846</v>
      </c>
      <c r="C49" s="4" t="s">
        <v>142</v>
      </c>
      <c r="D49" s="2" t="s">
        <v>519</v>
      </c>
      <c r="E49" s="2" t="s">
        <v>520</v>
      </c>
      <c r="F49" s="24">
        <v>375000</v>
      </c>
      <c r="G49" s="24">
        <v>8086.31</v>
      </c>
      <c r="H49" s="24">
        <v>1.1200000000000001</v>
      </c>
    </row>
    <row r="50" spans="2:8" x14ac:dyDescent="0.25">
      <c r="B50" s="2" t="s">
        <v>2993</v>
      </c>
      <c r="C50" s="4" t="s">
        <v>142</v>
      </c>
      <c r="D50" s="2" t="s">
        <v>372</v>
      </c>
      <c r="E50" s="2" t="s">
        <v>817</v>
      </c>
      <c r="F50" s="24">
        <v>327937</v>
      </c>
      <c r="G50" s="24">
        <v>7265.28</v>
      </c>
      <c r="H50" s="24">
        <v>1.01</v>
      </c>
    </row>
    <row r="51" spans="2:8" x14ac:dyDescent="0.25">
      <c r="B51" s="2" t="s">
        <v>2771</v>
      </c>
      <c r="C51" s="4" t="s">
        <v>142</v>
      </c>
      <c r="D51" s="2" t="s">
        <v>352</v>
      </c>
      <c r="E51" s="2" t="s">
        <v>353</v>
      </c>
      <c r="F51" s="24">
        <v>500000</v>
      </c>
      <c r="G51" s="24">
        <v>7102.75</v>
      </c>
      <c r="H51" s="24">
        <v>0.99</v>
      </c>
    </row>
    <row r="52" spans="2:8" x14ac:dyDescent="0.25">
      <c r="B52" s="2" t="s">
        <v>2938</v>
      </c>
      <c r="C52" s="4" t="s">
        <v>142</v>
      </c>
      <c r="D52" s="2" t="s">
        <v>418</v>
      </c>
      <c r="E52" s="2" t="s">
        <v>735</v>
      </c>
      <c r="F52" s="24">
        <v>1950000</v>
      </c>
      <c r="G52" s="24">
        <v>5772</v>
      </c>
      <c r="H52" s="24">
        <v>0.8</v>
      </c>
    </row>
    <row r="53" spans="2:8" x14ac:dyDescent="0.25">
      <c r="B53" s="2" t="s">
        <v>3023</v>
      </c>
      <c r="C53" s="4" t="s">
        <v>142</v>
      </c>
      <c r="D53" s="2" t="s">
        <v>352</v>
      </c>
      <c r="E53" s="2" t="s">
        <v>877</v>
      </c>
      <c r="F53" s="24">
        <v>73934</v>
      </c>
      <c r="G53" s="24">
        <v>5617.99</v>
      </c>
      <c r="H53" s="24">
        <v>0.78</v>
      </c>
    </row>
    <row r="54" spans="2:8" x14ac:dyDescent="0.25">
      <c r="B54" s="2" t="s">
        <v>2779</v>
      </c>
      <c r="C54" s="4" t="s">
        <v>142</v>
      </c>
      <c r="D54" s="2" t="s">
        <v>374</v>
      </c>
      <c r="E54" s="2" t="s">
        <v>375</v>
      </c>
      <c r="F54" s="24">
        <v>56000</v>
      </c>
      <c r="G54" s="24">
        <v>5584.24</v>
      </c>
      <c r="H54" s="24">
        <v>0.78</v>
      </c>
    </row>
    <row r="55" spans="2:8" x14ac:dyDescent="0.25">
      <c r="B55" s="2" t="s">
        <v>2913</v>
      </c>
      <c r="C55" s="4" t="s">
        <v>142</v>
      </c>
      <c r="D55" s="2" t="s">
        <v>366</v>
      </c>
      <c r="E55" s="2" t="s">
        <v>709</v>
      </c>
      <c r="F55" s="24">
        <v>127832</v>
      </c>
      <c r="G55" s="24">
        <v>4784.24</v>
      </c>
      <c r="H55" s="24">
        <v>0.66</v>
      </c>
    </row>
    <row r="56" spans="2:8" x14ac:dyDescent="0.25">
      <c r="B56" s="2" t="s">
        <v>2774</v>
      </c>
      <c r="C56" s="4" t="s">
        <v>142</v>
      </c>
      <c r="D56" s="2" t="s">
        <v>347</v>
      </c>
      <c r="E56" s="2" t="s">
        <v>363</v>
      </c>
      <c r="F56" s="24">
        <v>290000</v>
      </c>
      <c r="G56" s="24">
        <v>4709.46</v>
      </c>
      <c r="H56" s="24">
        <v>0.65</v>
      </c>
    </row>
    <row r="57" spans="2:8" x14ac:dyDescent="0.25">
      <c r="B57" s="2" t="s">
        <v>2835</v>
      </c>
      <c r="C57" s="4" t="s">
        <v>142</v>
      </c>
      <c r="D57" s="2" t="s">
        <v>359</v>
      </c>
      <c r="E57" s="2" t="s">
        <v>486</v>
      </c>
      <c r="F57" s="24">
        <v>181800</v>
      </c>
      <c r="G57" s="24">
        <v>4453.83</v>
      </c>
      <c r="H57" s="24">
        <v>0.62</v>
      </c>
    </row>
    <row r="58" spans="2:8" x14ac:dyDescent="0.25">
      <c r="B58" s="2" t="s">
        <v>577</v>
      </c>
      <c r="C58" s="4" t="s">
        <v>142</v>
      </c>
      <c r="D58" s="2" t="s">
        <v>384</v>
      </c>
      <c r="E58" s="2" t="s">
        <v>578</v>
      </c>
      <c r="F58" s="24">
        <v>970000</v>
      </c>
      <c r="G58" s="24">
        <v>3656.9</v>
      </c>
      <c r="H58" s="24">
        <v>0.51</v>
      </c>
    </row>
    <row r="59" spans="2:8" x14ac:dyDescent="0.25">
      <c r="B59" s="2" t="s">
        <v>2991</v>
      </c>
      <c r="C59" s="4" t="s">
        <v>142</v>
      </c>
      <c r="D59" s="2" t="s">
        <v>387</v>
      </c>
      <c r="E59" s="2" t="s">
        <v>815</v>
      </c>
      <c r="F59" s="24">
        <v>502392</v>
      </c>
      <c r="G59" s="24">
        <v>3462.23</v>
      </c>
      <c r="H59" s="24">
        <v>0.48</v>
      </c>
    </row>
    <row r="60" spans="2:8" x14ac:dyDescent="0.25">
      <c r="B60" s="2" t="s">
        <v>2778</v>
      </c>
      <c r="C60" s="4" t="s">
        <v>142</v>
      </c>
      <c r="D60" s="2" t="s">
        <v>372</v>
      </c>
      <c r="E60" s="2" t="s">
        <v>373</v>
      </c>
      <c r="F60" s="24">
        <v>50000</v>
      </c>
      <c r="G60" s="24">
        <v>3102.15</v>
      </c>
      <c r="H60" s="24">
        <v>0.43</v>
      </c>
    </row>
    <row r="61" spans="2:8" x14ac:dyDescent="0.25">
      <c r="B61" s="2" t="s">
        <v>2961</v>
      </c>
      <c r="C61" s="4" t="s">
        <v>142</v>
      </c>
      <c r="D61" s="2" t="s">
        <v>372</v>
      </c>
      <c r="E61" s="2" t="s">
        <v>765</v>
      </c>
      <c r="F61" s="24">
        <v>62937</v>
      </c>
      <c r="G61" s="24">
        <v>3041.78</v>
      </c>
      <c r="H61" s="24">
        <v>0.42</v>
      </c>
    </row>
    <row r="62" spans="2:8" x14ac:dyDescent="0.25">
      <c r="B62" s="2" t="s">
        <v>2785</v>
      </c>
      <c r="C62" s="4" t="s">
        <v>142</v>
      </c>
      <c r="D62" s="2" t="s">
        <v>356</v>
      </c>
      <c r="E62" s="2" t="s">
        <v>386</v>
      </c>
      <c r="F62" s="24">
        <v>115000</v>
      </c>
      <c r="G62" s="24">
        <v>2565.02</v>
      </c>
      <c r="H62" s="24">
        <v>0.36</v>
      </c>
    </row>
    <row r="63" spans="2:8" x14ac:dyDescent="0.25">
      <c r="B63" s="2" t="s">
        <v>2795</v>
      </c>
      <c r="C63" s="4" t="s">
        <v>142</v>
      </c>
      <c r="D63" s="2" t="s">
        <v>372</v>
      </c>
      <c r="E63" s="2" t="s">
        <v>408</v>
      </c>
      <c r="F63" s="24">
        <v>27375</v>
      </c>
      <c r="G63" s="24">
        <v>1095.6600000000001</v>
      </c>
      <c r="H63" s="24">
        <v>0.15</v>
      </c>
    </row>
    <row r="64" spans="2:8" x14ac:dyDescent="0.25">
      <c r="B64" s="2" t="s">
        <v>3061</v>
      </c>
      <c r="C64" s="4" t="s">
        <v>142</v>
      </c>
      <c r="D64" s="2" t="s">
        <v>412</v>
      </c>
      <c r="E64" s="2" t="s">
        <v>987</v>
      </c>
      <c r="F64" s="24">
        <v>103571</v>
      </c>
      <c r="G64" s="24">
        <v>969.89</v>
      </c>
      <c r="H64" s="24">
        <v>0.13</v>
      </c>
    </row>
    <row r="65" spans="2:8" x14ac:dyDescent="0.25">
      <c r="B65" s="7" t="s">
        <v>145</v>
      </c>
      <c r="C65" s="8"/>
      <c r="D65" s="7"/>
      <c r="E65" s="7"/>
      <c r="F65" s="31"/>
      <c r="G65" s="31">
        <f>SUM(G12:G64)</f>
        <v>675205.91000000015</v>
      </c>
      <c r="H65" s="31">
        <f>SUM(H12:H64)</f>
        <v>93.720000000000027</v>
      </c>
    </row>
    <row r="66" spans="2:8" x14ac:dyDescent="0.25">
      <c r="B66" s="7" t="s">
        <v>146</v>
      </c>
      <c r="C66" s="8"/>
      <c r="D66" s="7"/>
      <c r="E66" s="7"/>
      <c r="F66" s="31"/>
      <c r="G66" s="31">
        <v>34924.239999999998</v>
      </c>
      <c r="H66" s="31">
        <v>4.8499999999999996</v>
      </c>
    </row>
    <row r="67" spans="2:8" x14ac:dyDescent="0.25">
      <c r="B67" s="7" t="s">
        <v>147</v>
      </c>
      <c r="C67" s="8"/>
      <c r="D67" s="7"/>
      <c r="E67" s="7"/>
      <c r="F67" s="31"/>
      <c r="G67" s="31">
        <v>710130.15</v>
      </c>
      <c r="H67" s="31">
        <v>98.57</v>
      </c>
    </row>
    <row r="68" spans="2:8" x14ac:dyDescent="0.25">
      <c r="B68" s="7" t="s">
        <v>326</v>
      </c>
      <c r="C68" s="8"/>
      <c r="D68" s="7"/>
      <c r="E68" s="7"/>
      <c r="F68" s="31"/>
      <c r="G68" s="31">
        <v>10221.238906119943</v>
      </c>
      <c r="H68" s="31">
        <v>1.4300000000000068</v>
      </c>
    </row>
    <row r="69" spans="2:8" x14ac:dyDescent="0.25">
      <c r="B69" s="7" t="s">
        <v>155</v>
      </c>
      <c r="C69" s="8"/>
      <c r="D69" s="7"/>
      <c r="E69" s="7"/>
      <c r="F69" s="31"/>
      <c r="G69" s="31">
        <v>720351.38890611997</v>
      </c>
      <c r="H69" s="31">
        <v>100</v>
      </c>
    </row>
    <row r="70" spans="2:8" x14ac:dyDescent="0.25">
      <c r="B70" s="2" t="s">
        <v>156</v>
      </c>
    </row>
    <row r="71" spans="2:8" x14ac:dyDescent="0.25">
      <c r="B71" s="7" t="s">
        <v>157</v>
      </c>
    </row>
    <row r="72" spans="2:8" x14ac:dyDescent="0.25">
      <c r="B72" s="7" t="s">
        <v>158</v>
      </c>
      <c r="C72" s="4" t="s">
        <v>159</v>
      </c>
    </row>
    <row r="73" spans="2:8" x14ac:dyDescent="0.25">
      <c r="B73" s="7" t="s">
        <v>162</v>
      </c>
      <c r="C73" s="4" t="s">
        <v>161</v>
      </c>
    </row>
    <row r="74" spans="2:8" x14ac:dyDescent="0.25">
      <c r="B74" s="7" t="s">
        <v>163</v>
      </c>
      <c r="C74" s="4" t="s">
        <v>161</v>
      </c>
    </row>
    <row r="75" spans="2:8" x14ac:dyDescent="0.25">
      <c r="B75" s="7" t="s">
        <v>164</v>
      </c>
      <c r="C75" s="4" t="s">
        <v>165</v>
      </c>
    </row>
    <row r="76" spans="2:8" x14ac:dyDescent="0.25">
      <c r="B76" s="7" t="s">
        <v>1086</v>
      </c>
      <c r="C76" s="8"/>
    </row>
    <row r="77" spans="2:8" x14ac:dyDescent="0.25">
      <c r="B77" s="7" t="s">
        <v>1087</v>
      </c>
      <c r="C77" s="8"/>
    </row>
    <row r="78" spans="2:8" x14ac:dyDescent="0.25">
      <c r="B78" s="7" t="s">
        <v>1088</v>
      </c>
      <c r="C78" s="8"/>
    </row>
    <row r="79" spans="2:8" x14ac:dyDescent="0.25">
      <c r="B79" s="7" t="s">
        <v>1089</v>
      </c>
      <c r="C79" s="8"/>
    </row>
    <row r="80" spans="2:8" x14ac:dyDescent="0.25">
      <c r="B80" s="7" t="s">
        <v>1090</v>
      </c>
      <c r="C80" s="8"/>
    </row>
    <row r="81" spans="2:3" x14ac:dyDescent="0.25">
      <c r="B81" s="7" t="s">
        <v>1091</v>
      </c>
      <c r="C81" s="8"/>
    </row>
    <row r="82" spans="2:3" x14ac:dyDescent="0.25">
      <c r="B82" s="7" t="s">
        <v>1092</v>
      </c>
      <c r="C82" s="8"/>
    </row>
    <row r="83" spans="2:3" x14ac:dyDescent="0.25">
      <c r="B83" s="7" t="s">
        <v>1093</v>
      </c>
      <c r="C83" s="8"/>
    </row>
    <row r="84" spans="2:3" x14ac:dyDescent="0.25">
      <c r="B84" s="7" t="s">
        <v>2752</v>
      </c>
      <c r="C84" s="8"/>
    </row>
    <row r="85" spans="2:3" x14ac:dyDescent="0.25">
      <c r="B85" s="2" t="s">
        <v>170</v>
      </c>
    </row>
    <row r="86" spans="2:3" x14ac:dyDescent="0.25">
      <c r="B86" s="2" t="s">
        <v>328</v>
      </c>
    </row>
    <row r="89" spans="2:3" x14ac:dyDescent="0.25">
      <c r="B89" s="17" t="s">
        <v>3741</v>
      </c>
      <c r="C89" s="18"/>
    </row>
    <row r="90" spans="2:3" ht="30" x14ac:dyDescent="0.25">
      <c r="B90" s="17" t="s">
        <v>329</v>
      </c>
      <c r="C90" s="19" t="s">
        <v>330</v>
      </c>
    </row>
    <row r="91" spans="2:3" x14ac:dyDescent="0.25">
      <c r="B91" s="139" t="s">
        <v>331</v>
      </c>
      <c r="C91" s="149" t="s">
        <v>2621</v>
      </c>
    </row>
    <row r="92" spans="2:3" x14ac:dyDescent="0.25">
      <c r="B92" s="139" t="s">
        <v>332</v>
      </c>
      <c r="C92" s="149" t="s">
        <v>2621</v>
      </c>
    </row>
    <row r="93" spans="2:3" x14ac:dyDescent="0.25">
      <c r="B93" s="139" t="s">
        <v>333</v>
      </c>
      <c r="C93" s="149" t="s">
        <v>2621</v>
      </c>
    </row>
    <row r="94" spans="2:3" x14ac:dyDescent="0.25">
      <c r="B94" s="139" t="s">
        <v>334</v>
      </c>
      <c r="C94" s="149" t="s">
        <v>2621</v>
      </c>
    </row>
    <row r="95" spans="2:3" x14ac:dyDescent="0.25">
      <c r="B95" s="139" t="s">
        <v>335</v>
      </c>
      <c r="C95" s="149" t="s">
        <v>2621</v>
      </c>
    </row>
    <row r="96" spans="2:3" x14ac:dyDescent="0.25">
      <c r="B96" s="139" t="s">
        <v>336</v>
      </c>
      <c r="C96" s="149" t="s">
        <v>2621</v>
      </c>
    </row>
    <row r="97" spans="2:7" x14ac:dyDescent="0.25">
      <c r="B97" s="17" t="s">
        <v>337</v>
      </c>
      <c r="C97" s="149" t="s">
        <v>2621</v>
      </c>
    </row>
    <row r="99" spans="2:7" x14ac:dyDescent="0.25">
      <c r="B99" s="139" t="s">
        <v>179</v>
      </c>
      <c r="C99" s="9"/>
      <c r="D99" s="139"/>
    </row>
    <row r="100" spans="2:7" ht="30" x14ac:dyDescent="0.25">
      <c r="B100" s="11" t="s">
        <v>180</v>
      </c>
      <c r="C100" s="10" t="s">
        <v>181</v>
      </c>
      <c r="D100" s="11" t="s">
        <v>182</v>
      </c>
    </row>
    <row r="101" spans="2:7" x14ac:dyDescent="0.25">
      <c r="B101" s="139" t="s">
        <v>161</v>
      </c>
      <c r="C101" s="9" t="s">
        <v>161</v>
      </c>
      <c r="D101" s="139" t="s">
        <v>161</v>
      </c>
    </row>
    <row r="103" spans="2:7" x14ac:dyDescent="0.25">
      <c r="B103" s="17" t="s">
        <v>183</v>
      </c>
      <c r="C103" s="40">
        <v>45412</v>
      </c>
      <c r="D103" s="139"/>
      <c r="E103" s="33"/>
      <c r="F103" s="39"/>
    </row>
    <row r="104" spans="2:7" x14ac:dyDescent="0.25">
      <c r="B104" s="17" t="s">
        <v>184</v>
      </c>
      <c r="C104" s="18" t="s">
        <v>185</v>
      </c>
      <c r="D104" s="17" t="s">
        <v>186</v>
      </c>
      <c r="E104" s="34" t="s">
        <v>187</v>
      </c>
      <c r="F104" s="32" t="s">
        <v>188</v>
      </c>
      <c r="G104" s="31"/>
    </row>
    <row r="105" spans="2:7" x14ac:dyDescent="0.25">
      <c r="B105" s="37" t="s">
        <v>161</v>
      </c>
      <c r="C105" s="38" t="s">
        <v>161</v>
      </c>
      <c r="D105" s="37" t="s">
        <v>161</v>
      </c>
      <c r="E105" s="36" t="s">
        <v>161</v>
      </c>
      <c r="F105" s="35" t="s">
        <v>161</v>
      </c>
    </row>
    <row r="108" spans="2:7" x14ac:dyDescent="0.25">
      <c r="B108" s="7" t="s">
        <v>189</v>
      </c>
    </row>
    <row r="109" spans="2:7" x14ac:dyDescent="0.25">
      <c r="B109" s="7"/>
    </row>
    <row r="110" spans="2:7" x14ac:dyDescent="0.25">
      <c r="B110" s="7" t="s">
        <v>190</v>
      </c>
    </row>
    <row r="111" spans="2:7" x14ac:dyDescent="0.25">
      <c r="B111" s="17" t="s">
        <v>191</v>
      </c>
      <c r="C111" s="18" t="s">
        <v>192</v>
      </c>
      <c r="D111" s="7"/>
    </row>
    <row r="112" spans="2:7" x14ac:dyDescent="0.25">
      <c r="B112" s="139" t="s">
        <v>161</v>
      </c>
      <c r="C112" s="9" t="s">
        <v>161</v>
      </c>
    </row>
    <row r="114" spans="2:7" x14ac:dyDescent="0.25">
      <c r="B114" s="17" t="s">
        <v>193</v>
      </c>
      <c r="C114" s="18" t="s">
        <v>192</v>
      </c>
    </row>
    <row r="115" spans="2:7" x14ac:dyDescent="0.25">
      <c r="B115" s="139" t="s">
        <v>161</v>
      </c>
      <c r="C115" s="9" t="s">
        <v>161</v>
      </c>
    </row>
    <row r="117" spans="2:7" x14ac:dyDescent="0.25">
      <c r="B117" s="17" t="s">
        <v>161</v>
      </c>
      <c r="C117" s="18" t="s">
        <v>161</v>
      </c>
    </row>
    <row r="118" spans="2:7" x14ac:dyDescent="0.25">
      <c r="B118" s="139" t="s">
        <v>161</v>
      </c>
      <c r="C118" s="9" t="s">
        <v>161</v>
      </c>
    </row>
    <row r="120" spans="2:7" x14ac:dyDescent="0.25">
      <c r="B120" s="34" t="s">
        <v>194</v>
      </c>
      <c r="C120" s="18" t="s">
        <v>195</v>
      </c>
    </row>
    <row r="121" spans="2:7" x14ac:dyDescent="0.25">
      <c r="B121" s="33" t="s">
        <v>161</v>
      </c>
      <c r="C121" s="9" t="s">
        <v>161</v>
      </c>
    </row>
    <row r="123" spans="2:7" x14ac:dyDescent="0.25">
      <c r="B123" s="17" t="s">
        <v>196</v>
      </c>
      <c r="C123" s="18" t="s">
        <v>161</v>
      </c>
    </row>
    <row r="125" spans="2:7" x14ac:dyDescent="0.25">
      <c r="B125" s="17" t="s">
        <v>197</v>
      </c>
      <c r="C125" s="40">
        <v>45412</v>
      </c>
      <c r="D125" s="139"/>
      <c r="E125" s="33"/>
      <c r="F125" s="39"/>
    </row>
    <row r="126" spans="2:7" x14ac:dyDescent="0.25">
      <c r="B126" s="17" t="s">
        <v>184</v>
      </c>
      <c r="C126" s="18" t="s">
        <v>185</v>
      </c>
      <c r="D126" s="17" t="s">
        <v>186</v>
      </c>
      <c r="E126" s="34" t="s">
        <v>187</v>
      </c>
      <c r="F126" s="32" t="s">
        <v>188</v>
      </c>
      <c r="G126" s="31"/>
    </row>
    <row r="127" spans="2:7" x14ac:dyDescent="0.25">
      <c r="B127" s="37" t="s">
        <v>161</v>
      </c>
      <c r="C127" s="38" t="s">
        <v>161</v>
      </c>
      <c r="D127" s="37" t="s">
        <v>161</v>
      </c>
      <c r="E127" s="36" t="s">
        <v>161</v>
      </c>
      <c r="F127" s="35" t="s">
        <v>161</v>
      </c>
    </row>
    <row r="128" spans="2:7" x14ac:dyDescent="0.25">
      <c r="B128" s="7" t="s">
        <v>189</v>
      </c>
    </row>
    <row r="129" spans="2:4" x14ac:dyDescent="0.25">
      <c r="B129" s="7"/>
    </row>
    <row r="130" spans="2:4" x14ac:dyDescent="0.25">
      <c r="B130" s="7" t="s">
        <v>190</v>
      </c>
    </row>
    <row r="131" spans="2:4" x14ac:dyDescent="0.25">
      <c r="B131" s="17" t="s">
        <v>191</v>
      </c>
      <c r="C131" s="18" t="s">
        <v>192</v>
      </c>
      <c r="D131" s="7"/>
    </row>
    <row r="132" spans="2:4" x14ac:dyDescent="0.25">
      <c r="B132" s="139" t="s">
        <v>161</v>
      </c>
      <c r="C132" s="9" t="s">
        <v>161</v>
      </c>
    </row>
    <row r="134" spans="2:4" x14ac:dyDescent="0.25">
      <c r="B134" s="17" t="s">
        <v>193</v>
      </c>
      <c r="C134" s="18" t="s">
        <v>192</v>
      </c>
    </row>
    <row r="135" spans="2:4" x14ac:dyDescent="0.25">
      <c r="B135" s="139" t="s">
        <v>161</v>
      </c>
      <c r="C135" s="9" t="s">
        <v>161</v>
      </c>
    </row>
    <row r="137" spans="2:4" x14ac:dyDescent="0.25">
      <c r="B137" s="17" t="s">
        <v>161</v>
      </c>
      <c r="C137" s="18" t="s">
        <v>161</v>
      </c>
    </row>
    <row r="138" spans="2:4" x14ac:dyDescent="0.25">
      <c r="B138" s="139" t="s">
        <v>161</v>
      </c>
      <c r="C138" s="9" t="s">
        <v>161</v>
      </c>
    </row>
    <row r="140" spans="2:4" x14ac:dyDescent="0.25">
      <c r="B140" s="34" t="s">
        <v>194</v>
      </c>
      <c r="C140" s="18" t="s">
        <v>195</v>
      </c>
    </row>
    <row r="141" spans="2:4" x14ac:dyDescent="0.25">
      <c r="B141" s="33" t="s">
        <v>161</v>
      </c>
      <c r="C141" s="9" t="s">
        <v>161</v>
      </c>
    </row>
    <row r="143" spans="2:4" x14ac:dyDescent="0.25">
      <c r="B143" s="17" t="s">
        <v>196</v>
      </c>
      <c r="C143" s="18" t="s">
        <v>161</v>
      </c>
    </row>
    <row r="146" spans="2:80" x14ac:dyDescent="0.25">
      <c r="B146" s="7" t="s">
        <v>198</v>
      </c>
    </row>
    <row r="148" spans="2:80" x14ac:dyDescent="0.25">
      <c r="B148" s="17" t="s">
        <v>184</v>
      </c>
      <c r="C148" s="18" t="s">
        <v>199</v>
      </c>
      <c r="D148" s="17" t="s">
        <v>200</v>
      </c>
      <c r="E148" s="17" t="s">
        <v>201</v>
      </c>
      <c r="F148" s="31"/>
    </row>
    <row r="149" spans="2:80" x14ac:dyDescent="0.25">
      <c r="B149" s="139" t="s">
        <v>161</v>
      </c>
      <c r="C149" s="9" t="s">
        <v>161</v>
      </c>
      <c r="D149" s="139" t="s">
        <v>161</v>
      </c>
      <c r="E149" s="139" t="s">
        <v>161</v>
      </c>
    </row>
    <row r="152" spans="2:80" x14ac:dyDescent="0.25">
      <c r="B152" s="7" t="s">
        <v>202</v>
      </c>
      <c r="C152" s="8" t="s">
        <v>161</v>
      </c>
      <c r="D152" s="7"/>
      <c r="E152" s="7"/>
      <c r="F152" s="31"/>
      <c r="G152" s="31"/>
      <c r="H152" s="31"/>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4" spans="2:80" x14ac:dyDescent="0.25">
      <c r="B154" s="7" t="s">
        <v>203</v>
      </c>
    </row>
    <row r="156" spans="2:80" x14ac:dyDescent="0.25">
      <c r="B156" s="17" t="s">
        <v>204</v>
      </c>
      <c r="C156" s="18" t="s">
        <v>192</v>
      </c>
      <c r="D156" s="7"/>
    </row>
    <row r="157" spans="2:80" x14ac:dyDescent="0.25">
      <c r="B157" s="139" t="s">
        <v>161</v>
      </c>
      <c r="C157" s="9" t="s">
        <v>161</v>
      </c>
    </row>
    <row r="160" spans="2:80" x14ac:dyDescent="0.25">
      <c r="B160" s="17" t="s">
        <v>205</v>
      </c>
      <c r="C160" s="18" t="s">
        <v>206</v>
      </c>
      <c r="D160" s="7"/>
    </row>
    <row r="161" spans="2:80" x14ac:dyDescent="0.25">
      <c r="B161" s="139" t="s">
        <v>161</v>
      </c>
      <c r="C161" s="9" t="s">
        <v>161</v>
      </c>
    </row>
    <row r="164" spans="2:80" x14ac:dyDescent="0.25">
      <c r="B164" s="7" t="s">
        <v>207</v>
      </c>
    </row>
    <row r="167" spans="2:80" x14ac:dyDescent="0.25">
      <c r="B167" s="7" t="s">
        <v>208</v>
      </c>
    </row>
    <row r="169" spans="2:80" x14ac:dyDescent="0.25">
      <c r="B169" s="17" t="s">
        <v>184</v>
      </c>
      <c r="C169" s="18" t="s">
        <v>209</v>
      </c>
      <c r="D169" s="17" t="s">
        <v>199</v>
      </c>
      <c r="E169" s="17" t="s">
        <v>200</v>
      </c>
      <c r="F169" s="32" t="s">
        <v>201</v>
      </c>
      <c r="G169" s="31"/>
    </row>
    <row r="170" spans="2:80" x14ac:dyDescent="0.25">
      <c r="B170" s="139" t="s">
        <v>161</v>
      </c>
      <c r="C170" s="9" t="s">
        <v>161</v>
      </c>
      <c r="D170" s="139" t="s">
        <v>161</v>
      </c>
      <c r="E170" s="139" t="s">
        <v>161</v>
      </c>
      <c r="F170" s="30" t="s">
        <v>161</v>
      </c>
    </row>
    <row r="173" spans="2:80" x14ac:dyDescent="0.25">
      <c r="B173" s="7" t="s">
        <v>202</v>
      </c>
      <c r="C173" s="8" t="s">
        <v>161</v>
      </c>
      <c r="D173" s="7"/>
      <c r="E173" s="7"/>
      <c r="F173" s="31"/>
      <c r="G173" s="31"/>
      <c r="H173" s="31"/>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5" spans="2:80" x14ac:dyDescent="0.25">
      <c r="B175" s="7" t="s">
        <v>203</v>
      </c>
    </row>
    <row r="177" spans="2:7" x14ac:dyDescent="0.25">
      <c r="B177" s="17" t="s">
        <v>204</v>
      </c>
      <c r="C177" s="18" t="s">
        <v>192</v>
      </c>
      <c r="D177" s="7"/>
    </row>
    <row r="178" spans="2:7" x14ac:dyDescent="0.25">
      <c r="B178" s="139" t="s">
        <v>161</v>
      </c>
      <c r="C178" s="9" t="s">
        <v>161</v>
      </c>
    </row>
    <row r="181" spans="2:7" x14ac:dyDescent="0.25">
      <c r="B181" s="17" t="s">
        <v>205</v>
      </c>
      <c r="C181" s="18" t="s">
        <v>206</v>
      </c>
      <c r="D181" s="7"/>
    </row>
    <row r="182" spans="2:7" x14ac:dyDescent="0.25">
      <c r="B182" s="139" t="s">
        <v>161</v>
      </c>
      <c r="C182" s="9" t="s">
        <v>161</v>
      </c>
    </row>
    <row r="185" spans="2:7" x14ac:dyDescent="0.25">
      <c r="B185" s="7" t="s">
        <v>207</v>
      </c>
    </row>
    <row r="188" spans="2:7" x14ac:dyDescent="0.25">
      <c r="B188" s="7" t="s">
        <v>210</v>
      </c>
    </row>
    <row r="189" spans="2:7" x14ac:dyDescent="0.25">
      <c r="B189" s="17" t="s">
        <v>184</v>
      </c>
      <c r="C189" s="18" t="s">
        <v>211</v>
      </c>
      <c r="D189" s="17" t="s">
        <v>212</v>
      </c>
      <c r="E189" s="17" t="s">
        <v>213</v>
      </c>
      <c r="F189" s="32" t="s">
        <v>214</v>
      </c>
      <c r="G189" s="31"/>
    </row>
    <row r="190" spans="2:7" x14ac:dyDescent="0.25">
      <c r="B190" s="139" t="s">
        <v>161</v>
      </c>
      <c r="C190" s="9" t="s">
        <v>161</v>
      </c>
      <c r="D190" s="139" t="s">
        <v>161</v>
      </c>
      <c r="E190" s="139" t="s">
        <v>161</v>
      </c>
      <c r="F190" s="30" t="s">
        <v>161</v>
      </c>
    </row>
    <row r="191" spans="2:7" x14ac:dyDescent="0.25">
      <c r="B191" s="2" t="s">
        <v>215</v>
      </c>
    </row>
  </sheetData>
  <mergeCells count="3">
    <mergeCell ref="B1:E1"/>
    <mergeCell ref="C3:C7"/>
    <mergeCell ref="D3:D7"/>
  </mergeCells>
  <hyperlinks>
    <hyperlink ref="A1" location="Index!A1" display="Index" xr:uid="{EFDF8BA5-7690-4BD0-8971-D832A5F4F7DD}"/>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3B6F-CF13-48B1-A567-EDBD7017C47F}">
  <sheetPr codeName="Sheet35"/>
  <dimension ref="A1:CB201"/>
  <sheetViews>
    <sheetView workbookViewId="0">
      <selection activeCell="C101" sqref="C101:C107"/>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71</v>
      </c>
      <c r="C1" s="212"/>
      <c r="D1" s="212"/>
      <c r="E1" s="212"/>
    </row>
    <row r="3" spans="1:9" ht="15" customHeight="1" x14ac:dyDescent="0.25">
      <c r="B3" s="1" t="s">
        <v>1095</v>
      </c>
      <c r="C3" s="213"/>
      <c r="D3" s="214"/>
    </row>
    <row r="4" spans="1:9" ht="15" customHeight="1" x14ac:dyDescent="0.25">
      <c r="B4" s="142" t="s">
        <v>1096</v>
      </c>
      <c r="C4" s="213"/>
      <c r="D4" s="214"/>
    </row>
    <row r="5" spans="1:9" ht="15" customHeight="1" x14ac:dyDescent="0.25">
      <c r="B5" s="142" t="s">
        <v>130</v>
      </c>
      <c r="C5" s="213"/>
      <c r="D5" s="214"/>
    </row>
    <row r="6" spans="1:9" ht="15" customHeight="1" x14ac:dyDescent="0.25">
      <c r="B6" s="12" t="s">
        <v>131</v>
      </c>
      <c r="C6" s="213"/>
      <c r="D6" s="214"/>
    </row>
    <row r="7" spans="1:9" ht="30" customHeight="1" x14ac:dyDescent="0.25">
      <c r="B7" s="142" t="s">
        <v>1097</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2773</v>
      </c>
      <c r="C15" s="4" t="s">
        <v>142</v>
      </c>
      <c r="D15" s="2" t="s">
        <v>361</v>
      </c>
      <c r="E15" s="2" t="s">
        <v>362</v>
      </c>
      <c r="F15" s="24">
        <v>349889</v>
      </c>
      <c r="G15" s="24">
        <v>12576.06</v>
      </c>
      <c r="H15" s="24">
        <v>6.09</v>
      </c>
    </row>
    <row r="16" spans="1:9" x14ac:dyDescent="0.25">
      <c r="B16" s="2" t="s">
        <v>2050</v>
      </c>
      <c r="C16" s="4" t="s">
        <v>142</v>
      </c>
      <c r="D16" s="2" t="s">
        <v>423</v>
      </c>
      <c r="E16" s="2" t="s">
        <v>524</v>
      </c>
      <c r="F16" s="24">
        <v>2325000</v>
      </c>
      <c r="G16" s="24">
        <v>8444.4</v>
      </c>
      <c r="H16" s="24">
        <v>4.09</v>
      </c>
    </row>
    <row r="17" spans="2:8" x14ac:dyDescent="0.25">
      <c r="B17" s="2" t="s">
        <v>2072</v>
      </c>
      <c r="C17" s="4" t="s">
        <v>142</v>
      </c>
      <c r="D17" s="2" t="s">
        <v>368</v>
      </c>
      <c r="E17" s="2" t="s">
        <v>547</v>
      </c>
      <c r="F17" s="24">
        <v>460000</v>
      </c>
      <c r="G17" s="24">
        <v>6094.54</v>
      </c>
      <c r="H17" s="24">
        <v>2.95</v>
      </c>
    </row>
    <row r="18" spans="2:8" x14ac:dyDescent="0.25">
      <c r="B18" s="2" t="s">
        <v>2980</v>
      </c>
      <c r="C18" s="4" t="s">
        <v>142</v>
      </c>
      <c r="D18" s="2" t="s">
        <v>433</v>
      </c>
      <c r="E18" s="2" t="s">
        <v>792</v>
      </c>
      <c r="F18" s="24">
        <v>640000</v>
      </c>
      <c r="G18" s="24">
        <v>5707.84</v>
      </c>
      <c r="H18" s="24">
        <v>2.76</v>
      </c>
    </row>
    <row r="19" spans="2:8" x14ac:dyDescent="0.25">
      <c r="B19" s="2" t="s">
        <v>3125</v>
      </c>
      <c r="C19" s="4" t="s">
        <v>142</v>
      </c>
      <c r="D19" s="2" t="s">
        <v>364</v>
      </c>
      <c r="E19" s="2" t="s">
        <v>1066</v>
      </c>
      <c r="F19" s="24">
        <v>90575</v>
      </c>
      <c r="G19" s="24">
        <v>5291.12</v>
      </c>
      <c r="H19" s="24">
        <v>2.56</v>
      </c>
    </row>
    <row r="20" spans="2:8" x14ac:dyDescent="0.25">
      <c r="B20" s="2" t="s">
        <v>2908</v>
      </c>
      <c r="C20" s="4" t="s">
        <v>142</v>
      </c>
      <c r="D20" s="2" t="s">
        <v>364</v>
      </c>
      <c r="E20" s="2" t="s">
        <v>694</v>
      </c>
      <c r="F20" s="24">
        <v>1850000</v>
      </c>
      <c r="G20" s="24">
        <v>5211.45</v>
      </c>
      <c r="H20" s="24">
        <v>2.52</v>
      </c>
    </row>
    <row r="21" spans="2:8" x14ac:dyDescent="0.25">
      <c r="B21" s="2" t="s">
        <v>3116</v>
      </c>
      <c r="C21" s="4" t="s">
        <v>142</v>
      </c>
      <c r="D21" s="2" t="s">
        <v>361</v>
      </c>
      <c r="E21" s="2" t="s">
        <v>1046</v>
      </c>
      <c r="F21" s="24">
        <v>377647</v>
      </c>
      <c r="G21" s="24">
        <v>5172.4399999999996</v>
      </c>
      <c r="H21" s="24">
        <v>2.5099999999999998</v>
      </c>
    </row>
    <row r="22" spans="2:8" x14ac:dyDescent="0.25">
      <c r="B22" s="2" t="s">
        <v>2912</v>
      </c>
      <c r="C22" s="4" t="s">
        <v>142</v>
      </c>
      <c r="D22" s="2" t="s">
        <v>382</v>
      </c>
      <c r="E22" s="2" t="s">
        <v>708</v>
      </c>
      <c r="F22" s="24">
        <v>157668</v>
      </c>
      <c r="G22" s="24">
        <v>5164.34</v>
      </c>
      <c r="H22" s="24">
        <v>2.5</v>
      </c>
    </row>
    <row r="23" spans="2:8" x14ac:dyDescent="0.25">
      <c r="B23" s="2" t="s">
        <v>2775</v>
      </c>
      <c r="C23" s="4" t="s">
        <v>142</v>
      </c>
      <c r="D23" s="2" t="s">
        <v>364</v>
      </c>
      <c r="E23" s="2" t="s">
        <v>365</v>
      </c>
      <c r="F23" s="24">
        <v>107920</v>
      </c>
      <c r="G23" s="24">
        <v>5039.43</v>
      </c>
      <c r="H23" s="24">
        <v>2.44</v>
      </c>
    </row>
    <row r="24" spans="2:8" x14ac:dyDescent="0.25">
      <c r="B24" s="2" t="s">
        <v>3006</v>
      </c>
      <c r="C24" s="4" t="s">
        <v>142</v>
      </c>
      <c r="D24" s="2" t="s">
        <v>423</v>
      </c>
      <c r="E24" s="2" t="s">
        <v>837</v>
      </c>
      <c r="F24" s="24">
        <v>320000</v>
      </c>
      <c r="G24" s="24">
        <v>4803.5200000000004</v>
      </c>
      <c r="H24" s="24">
        <v>2.33</v>
      </c>
    </row>
    <row r="25" spans="2:8" x14ac:dyDescent="0.25">
      <c r="B25" s="2" t="s">
        <v>3135</v>
      </c>
      <c r="C25" s="4" t="s">
        <v>142</v>
      </c>
      <c r="D25" s="2" t="s">
        <v>364</v>
      </c>
      <c r="E25" s="2" t="s">
        <v>1098</v>
      </c>
      <c r="F25" s="24">
        <v>70500</v>
      </c>
      <c r="G25" s="24">
        <v>4611.2299999999996</v>
      </c>
      <c r="H25" s="24">
        <v>2.23</v>
      </c>
    </row>
    <row r="26" spans="2:8" x14ac:dyDescent="0.25">
      <c r="B26" s="2" t="s">
        <v>2815</v>
      </c>
      <c r="C26" s="4" t="s">
        <v>142</v>
      </c>
      <c r="D26" s="2" t="s">
        <v>382</v>
      </c>
      <c r="E26" s="2" t="s">
        <v>457</v>
      </c>
      <c r="F26" s="24">
        <v>91617</v>
      </c>
      <c r="G26" s="24">
        <v>4133.76</v>
      </c>
      <c r="H26" s="24">
        <v>2</v>
      </c>
    </row>
    <row r="27" spans="2:8" x14ac:dyDescent="0.25">
      <c r="B27" s="2" t="s">
        <v>2070</v>
      </c>
      <c r="C27" s="4" t="s">
        <v>142</v>
      </c>
      <c r="D27" s="2" t="s">
        <v>374</v>
      </c>
      <c r="E27" s="2" t="s">
        <v>400</v>
      </c>
      <c r="F27" s="24">
        <v>158000</v>
      </c>
      <c r="G27" s="24">
        <v>4000.24</v>
      </c>
      <c r="H27" s="24">
        <v>1.94</v>
      </c>
    </row>
    <row r="28" spans="2:8" x14ac:dyDescent="0.25">
      <c r="B28" s="2" t="s">
        <v>2958</v>
      </c>
      <c r="C28" s="4" t="s">
        <v>142</v>
      </c>
      <c r="D28" s="2" t="s">
        <v>382</v>
      </c>
      <c r="E28" s="2" t="s">
        <v>762</v>
      </c>
      <c r="F28" s="24">
        <v>186700</v>
      </c>
      <c r="G28" s="24">
        <v>3954.49</v>
      </c>
      <c r="H28" s="24">
        <v>1.92</v>
      </c>
    </row>
    <row r="29" spans="2:8" x14ac:dyDescent="0.25">
      <c r="B29" s="2" t="s">
        <v>2851</v>
      </c>
      <c r="C29" s="4" t="s">
        <v>142</v>
      </c>
      <c r="D29" s="2" t="s">
        <v>423</v>
      </c>
      <c r="E29" s="2" t="s">
        <v>527</v>
      </c>
      <c r="F29" s="24">
        <v>1293333</v>
      </c>
      <c r="G29" s="24">
        <v>3903.93</v>
      </c>
      <c r="H29" s="24">
        <v>1.89</v>
      </c>
    </row>
    <row r="30" spans="2:8" x14ac:dyDescent="0.25">
      <c r="B30" s="2" t="s">
        <v>2870</v>
      </c>
      <c r="C30" s="4" t="s">
        <v>142</v>
      </c>
      <c r="D30" s="2" t="s">
        <v>374</v>
      </c>
      <c r="E30" s="2" t="s">
        <v>637</v>
      </c>
      <c r="F30" s="24">
        <v>157000</v>
      </c>
      <c r="G30" s="24">
        <v>3786.29</v>
      </c>
      <c r="H30" s="24">
        <v>1.83</v>
      </c>
    </row>
    <row r="31" spans="2:8" x14ac:dyDescent="0.25">
      <c r="B31" s="2" t="s">
        <v>2783</v>
      </c>
      <c r="C31" s="4" t="s">
        <v>142</v>
      </c>
      <c r="D31" s="2" t="s">
        <v>382</v>
      </c>
      <c r="E31" s="2" t="s">
        <v>383</v>
      </c>
      <c r="F31" s="24">
        <v>176700</v>
      </c>
      <c r="G31" s="24">
        <v>3757.79</v>
      </c>
      <c r="H31" s="24">
        <v>1.82</v>
      </c>
    </row>
    <row r="32" spans="2:8" x14ac:dyDescent="0.25">
      <c r="B32" s="2" t="s">
        <v>2805</v>
      </c>
      <c r="C32" s="4" t="s">
        <v>142</v>
      </c>
      <c r="D32" s="2" t="s">
        <v>423</v>
      </c>
      <c r="E32" s="2" t="s">
        <v>424</v>
      </c>
      <c r="F32" s="24">
        <v>600000</v>
      </c>
      <c r="G32" s="24">
        <v>3674.7</v>
      </c>
      <c r="H32" s="24">
        <v>1.78</v>
      </c>
    </row>
    <row r="33" spans="2:8" x14ac:dyDescent="0.25">
      <c r="B33" s="2" t="s">
        <v>2777</v>
      </c>
      <c r="C33" s="4" t="s">
        <v>142</v>
      </c>
      <c r="D33" s="2" t="s">
        <v>368</v>
      </c>
      <c r="E33" s="2" t="s">
        <v>369</v>
      </c>
      <c r="F33" s="24">
        <v>1724690</v>
      </c>
      <c r="G33" s="24">
        <v>3639.96</v>
      </c>
      <c r="H33" s="24">
        <v>1.76</v>
      </c>
    </row>
    <row r="34" spans="2:8" x14ac:dyDescent="0.25">
      <c r="B34" s="2" t="s">
        <v>2779</v>
      </c>
      <c r="C34" s="4" t="s">
        <v>142</v>
      </c>
      <c r="D34" s="2" t="s">
        <v>374</v>
      </c>
      <c r="E34" s="2" t="s">
        <v>375</v>
      </c>
      <c r="F34" s="24">
        <v>36300</v>
      </c>
      <c r="G34" s="24">
        <v>3619.78</v>
      </c>
      <c r="H34" s="24">
        <v>1.75</v>
      </c>
    </row>
    <row r="35" spans="2:8" x14ac:dyDescent="0.25">
      <c r="B35" s="2" t="s">
        <v>2047</v>
      </c>
      <c r="C35" s="4" t="s">
        <v>142</v>
      </c>
      <c r="D35" s="2" t="s">
        <v>364</v>
      </c>
      <c r="E35" s="2" t="s">
        <v>568</v>
      </c>
      <c r="F35" s="24">
        <v>34295</v>
      </c>
      <c r="G35" s="24">
        <v>3566.39</v>
      </c>
      <c r="H35" s="24">
        <v>1.73</v>
      </c>
    </row>
    <row r="36" spans="2:8" x14ac:dyDescent="0.25">
      <c r="B36" s="2" t="s">
        <v>2869</v>
      </c>
      <c r="C36" s="4" t="s">
        <v>142</v>
      </c>
      <c r="D36" s="2" t="s">
        <v>374</v>
      </c>
      <c r="E36" s="2" t="s">
        <v>634</v>
      </c>
      <c r="F36" s="24">
        <v>575000</v>
      </c>
      <c r="G36" s="24">
        <v>3564.43</v>
      </c>
      <c r="H36" s="24">
        <v>1.73</v>
      </c>
    </row>
    <row r="37" spans="2:8" x14ac:dyDescent="0.25">
      <c r="B37" s="2" t="s">
        <v>2868</v>
      </c>
      <c r="C37" s="4" t="s">
        <v>142</v>
      </c>
      <c r="D37" s="2" t="s">
        <v>423</v>
      </c>
      <c r="E37" s="2" t="s">
        <v>633</v>
      </c>
      <c r="F37" s="24">
        <v>775000</v>
      </c>
      <c r="G37" s="24">
        <v>3481.69</v>
      </c>
      <c r="H37" s="24">
        <v>1.69</v>
      </c>
    </row>
    <row r="38" spans="2:8" x14ac:dyDescent="0.25">
      <c r="B38" s="2" t="s">
        <v>2984</v>
      </c>
      <c r="C38" s="4" t="s">
        <v>142</v>
      </c>
      <c r="D38" s="2" t="s">
        <v>433</v>
      </c>
      <c r="E38" s="2" t="s">
        <v>796</v>
      </c>
      <c r="F38" s="24">
        <v>194000</v>
      </c>
      <c r="G38" s="24">
        <v>3446.9</v>
      </c>
      <c r="H38" s="24">
        <v>1.67</v>
      </c>
    </row>
    <row r="39" spans="2:8" x14ac:dyDescent="0.25">
      <c r="B39" s="2" t="s">
        <v>3136</v>
      </c>
      <c r="C39" s="4" t="s">
        <v>142</v>
      </c>
      <c r="D39" s="2" t="s">
        <v>366</v>
      </c>
      <c r="E39" s="2" t="s">
        <v>1099</v>
      </c>
      <c r="F39" s="24">
        <v>92500</v>
      </c>
      <c r="G39" s="24">
        <v>3413.11</v>
      </c>
      <c r="H39" s="24">
        <v>1.65</v>
      </c>
    </row>
    <row r="40" spans="2:8" x14ac:dyDescent="0.25">
      <c r="B40" s="2" t="s">
        <v>2799</v>
      </c>
      <c r="C40" s="4" t="s">
        <v>142</v>
      </c>
      <c r="D40" s="2" t="s">
        <v>412</v>
      </c>
      <c r="E40" s="2" t="s">
        <v>413</v>
      </c>
      <c r="F40" s="24">
        <v>955000</v>
      </c>
      <c r="G40" s="24">
        <v>3388.34</v>
      </c>
      <c r="H40" s="24">
        <v>1.64</v>
      </c>
    </row>
    <row r="41" spans="2:8" x14ac:dyDescent="0.25">
      <c r="B41" s="2" t="s">
        <v>3012</v>
      </c>
      <c r="C41" s="4" t="s">
        <v>142</v>
      </c>
      <c r="D41" s="2" t="s">
        <v>382</v>
      </c>
      <c r="E41" s="2" t="s">
        <v>849</v>
      </c>
      <c r="F41" s="24">
        <v>88400</v>
      </c>
      <c r="G41" s="24">
        <v>3356.72</v>
      </c>
      <c r="H41" s="24">
        <v>1.63</v>
      </c>
    </row>
    <row r="42" spans="2:8" x14ac:dyDescent="0.25">
      <c r="B42" s="2" t="s">
        <v>2881</v>
      </c>
      <c r="C42" s="4" t="s">
        <v>142</v>
      </c>
      <c r="D42" s="2" t="s">
        <v>374</v>
      </c>
      <c r="E42" s="2" t="s">
        <v>651</v>
      </c>
      <c r="F42" s="24">
        <v>421000</v>
      </c>
      <c r="G42" s="24">
        <v>3345.27</v>
      </c>
      <c r="H42" s="24">
        <v>1.62</v>
      </c>
    </row>
    <row r="43" spans="2:8" x14ac:dyDescent="0.25">
      <c r="B43" s="2" t="s">
        <v>3137</v>
      </c>
      <c r="C43" s="4" t="s">
        <v>142</v>
      </c>
      <c r="D43" s="2" t="s">
        <v>364</v>
      </c>
      <c r="E43" s="2" t="s">
        <v>1100</v>
      </c>
      <c r="F43" s="24">
        <v>34842</v>
      </c>
      <c r="G43" s="24">
        <v>3337.43</v>
      </c>
      <c r="H43" s="24">
        <v>1.62</v>
      </c>
    </row>
    <row r="44" spans="2:8" x14ac:dyDescent="0.25">
      <c r="B44" s="2" t="s">
        <v>2933</v>
      </c>
      <c r="C44" s="4" t="s">
        <v>142</v>
      </c>
      <c r="D44" s="2" t="s">
        <v>364</v>
      </c>
      <c r="E44" s="2" t="s">
        <v>729</v>
      </c>
      <c r="F44" s="24">
        <v>445000</v>
      </c>
      <c r="G44" s="24">
        <v>3332.16</v>
      </c>
      <c r="H44" s="24">
        <v>1.61</v>
      </c>
    </row>
    <row r="45" spans="2:8" x14ac:dyDescent="0.25">
      <c r="B45" s="2" t="s">
        <v>3048</v>
      </c>
      <c r="C45" s="4" t="s">
        <v>142</v>
      </c>
      <c r="D45" s="2" t="s">
        <v>361</v>
      </c>
      <c r="E45" s="2" t="s">
        <v>949</v>
      </c>
      <c r="F45" s="24">
        <v>1123700</v>
      </c>
      <c r="G45" s="24">
        <v>2985.67</v>
      </c>
      <c r="H45" s="24">
        <v>1.45</v>
      </c>
    </row>
    <row r="46" spans="2:8" x14ac:dyDescent="0.25">
      <c r="B46" s="2" t="s">
        <v>2971</v>
      </c>
      <c r="C46" s="4" t="s">
        <v>142</v>
      </c>
      <c r="D46" s="2" t="s">
        <v>775</v>
      </c>
      <c r="E46" s="2" t="s">
        <v>776</v>
      </c>
      <c r="F46" s="24">
        <v>146900</v>
      </c>
      <c r="G46" s="24">
        <v>2933.81</v>
      </c>
      <c r="H46" s="24">
        <v>1.42</v>
      </c>
    </row>
    <row r="47" spans="2:8" x14ac:dyDescent="0.25">
      <c r="B47" s="2" t="s">
        <v>2982</v>
      </c>
      <c r="C47" s="4" t="s">
        <v>142</v>
      </c>
      <c r="D47" s="2" t="s">
        <v>433</v>
      </c>
      <c r="E47" s="2" t="s">
        <v>794</v>
      </c>
      <c r="F47" s="24">
        <v>91000</v>
      </c>
      <c r="G47" s="24">
        <v>2868</v>
      </c>
      <c r="H47" s="24">
        <v>1.39</v>
      </c>
    </row>
    <row r="48" spans="2:8" x14ac:dyDescent="0.25">
      <c r="B48" s="2" t="s">
        <v>3138</v>
      </c>
      <c r="C48" s="4" t="s">
        <v>142</v>
      </c>
      <c r="D48" s="2" t="s">
        <v>382</v>
      </c>
      <c r="E48" s="2" t="s">
        <v>1101</v>
      </c>
      <c r="F48" s="24">
        <v>207156</v>
      </c>
      <c r="G48" s="24">
        <v>2801.16</v>
      </c>
      <c r="H48" s="24">
        <v>1.36</v>
      </c>
    </row>
    <row r="49" spans="2:8" x14ac:dyDescent="0.25">
      <c r="B49" s="2" t="s">
        <v>2944</v>
      </c>
      <c r="C49" s="4" t="s">
        <v>142</v>
      </c>
      <c r="D49" s="2" t="s">
        <v>361</v>
      </c>
      <c r="E49" s="2" t="s">
        <v>743</v>
      </c>
      <c r="F49" s="24">
        <v>624000</v>
      </c>
      <c r="G49" s="24">
        <v>2798.95</v>
      </c>
      <c r="H49" s="24">
        <v>1.36</v>
      </c>
    </row>
    <row r="50" spans="2:8" x14ac:dyDescent="0.25">
      <c r="B50" s="2" t="s">
        <v>1102</v>
      </c>
      <c r="C50" s="4" t="s">
        <v>142</v>
      </c>
      <c r="D50" s="2" t="s">
        <v>556</v>
      </c>
      <c r="E50" s="2" t="s">
        <v>1103</v>
      </c>
      <c r="F50" s="24">
        <v>92970</v>
      </c>
      <c r="G50" s="24">
        <v>2761.16</v>
      </c>
      <c r="H50" s="24">
        <v>1.34</v>
      </c>
    </row>
    <row r="51" spans="2:8" x14ac:dyDescent="0.25">
      <c r="B51" s="2" t="s">
        <v>1044</v>
      </c>
      <c r="C51" s="4" t="s">
        <v>142</v>
      </c>
      <c r="D51" s="2" t="s">
        <v>368</v>
      </c>
      <c r="E51" s="2" t="s">
        <v>1045</v>
      </c>
      <c r="F51" s="24">
        <v>1080865</v>
      </c>
      <c r="G51" s="24">
        <v>2702.16</v>
      </c>
      <c r="H51" s="24">
        <v>1.31</v>
      </c>
    </row>
    <row r="52" spans="2:8" x14ac:dyDescent="0.25">
      <c r="B52" s="2" t="s">
        <v>1104</v>
      </c>
      <c r="C52" s="4" t="s">
        <v>142</v>
      </c>
      <c r="D52" s="2" t="s">
        <v>416</v>
      </c>
      <c r="E52" s="2" t="s">
        <v>1105</v>
      </c>
      <c r="F52" s="24">
        <v>260658</v>
      </c>
      <c r="G52" s="24">
        <v>2693.25</v>
      </c>
      <c r="H52" s="24">
        <v>1.3</v>
      </c>
    </row>
    <row r="53" spans="2:8" x14ac:dyDescent="0.25">
      <c r="B53" s="2" t="s">
        <v>3139</v>
      </c>
      <c r="C53" s="4" t="s">
        <v>142</v>
      </c>
      <c r="D53" s="2" t="s">
        <v>382</v>
      </c>
      <c r="E53" s="2" t="s">
        <v>1106</v>
      </c>
      <c r="F53" s="24">
        <v>80323</v>
      </c>
      <c r="G53" s="24">
        <v>2683.15</v>
      </c>
      <c r="H53" s="24">
        <v>1.3</v>
      </c>
    </row>
    <row r="54" spans="2:8" x14ac:dyDescent="0.25">
      <c r="B54" s="2" t="s">
        <v>3127</v>
      </c>
      <c r="C54" s="4" t="s">
        <v>142</v>
      </c>
      <c r="D54" s="2" t="s">
        <v>469</v>
      </c>
      <c r="E54" s="2" t="s">
        <v>1068</v>
      </c>
      <c r="F54" s="24">
        <v>5810</v>
      </c>
      <c r="G54" s="24">
        <v>2622.55</v>
      </c>
      <c r="H54" s="24">
        <v>1.27</v>
      </c>
    </row>
    <row r="55" spans="2:8" x14ac:dyDescent="0.25">
      <c r="B55" s="2" t="s">
        <v>1107</v>
      </c>
      <c r="C55" s="4" t="s">
        <v>142</v>
      </c>
      <c r="D55" s="2" t="s">
        <v>469</v>
      </c>
      <c r="E55" s="2" t="s">
        <v>1108</v>
      </c>
      <c r="F55" s="24">
        <v>377384</v>
      </c>
      <c r="G55" s="24">
        <v>2617.35</v>
      </c>
      <c r="H55" s="24">
        <v>1.27</v>
      </c>
    </row>
    <row r="56" spans="2:8" x14ac:dyDescent="0.25">
      <c r="B56" s="2" t="s">
        <v>3040</v>
      </c>
      <c r="C56" s="4" t="s">
        <v>142</v>
      </c>
      <c r="D56" s="2" t="s">
        <v>359</v>
      </c>
      <c r="E56" s="2" t="s">
        <v>939</v>
      </c>
      <c r="F56" s="24">
        <v>215535</v>
      </c>
      <c r="G56" s="24">
        <v>2596.0100000000002</v>
      </c>
      <c r="H56" s="24">
        <v>1.26</v>
      </c>
    </row>
    <row r="57" spans="2:8" x14ac:dyDescent="0.25">
      <c r="B57" s="2" t="s">
        <v>2075</v>
      </c>
      <c r="C57" s="4" t="s">
        <v>142</v>
      </c>
      <c r="D57" s="2" t="s">
        <v>406</v>
      </c>
      <c r="E57" s="2" t="s">
        <v>407</v>
      </c>
      <c r="F57" s="24">
        <v>8170</v>
      </c>
      <c r="G57" s="24">
        <v>2489.2399999999998</v>
      </c>
      <c r="H57" s="24">
        <v>1.21</v>
      </c>
    </row>
    <row r="58" spans="2:8" x14ac:dyDescent="0.25">
      <c r="B58" s="2" t="s">
        <v>2925</v>
      </c>
      <c r="C58" s="4" t="s">
        <v>142</v>
      </c>
      <c r="D58" s="2" t="s">
        <v>433</v>
      </c>
      <c r="E58" s="2" t="s">
        <v>721</v>
      </c>
      <c r="F58" s="24">
        <v>167000</v>
      </c>
      <c r="G58" s="24">
        <v>2477.19</v>
      </c>
      <c r="H58" s="24">
        <v>1.2</v>
      </c>
    </row>
    <row r="59" spans="2:8" x14ac:dyDescent="0.25">
      <c r="B59" s="2" t="s">
        <v>2780</v>
      </c>
      <c r="C59" s="4" t="s">
        <v>142</v>
      </c>
      <c r="D59" s="2" t="s">
        <v>376</v>
      </c>
      <c r="E59" s="2" t="s">
        <v>377</v>
      </c>
      <c r="F59" s="24">
        <v>29798</v>
      </c>
      <c r="G59" s="24">
        <v>2460.06</v>
      </c>
      <c r="H59" s="24">
        <v>1.19</v>
      </c>
    </row>
    <row r="60" spans="2:8" x14ac:dyDescent="0.25">
      <c r="B60" s="2" t="s">
        <v>2802</v>
      </c>
      <c r="C60" s="4" t="s">
        <v>142</v>
      </c>
      <c r="D60" s="2" t="s">
        <v>416</v>
      </c>
      <c r="E60" s="2" t="s">
        <v>417</v>
      </c>
      <c r="F60" s="24">
        <v>490000</v>
      </c>
      <c r="G60" s="24">
        <v>2309.37</v>
      </c>
      <c r="H60" s="24">
        <v>1.1200000000000001</v>
      </c>
    </row>
    <row r="61" spans="2:8" x14ac:dyDescent="0.25">
      <c r="B61" s="2" t="s">
        <v>2040</v>
      </c>
      <c r="C61" s="4" t="s">
        <v>142</v>
      </c>
      <c r="D61" s="2" t="s">
        <v>433</v>
      </c>
      <c r="E61" s="2" t="s">
        <v>555</v>
      </c>
      <c r="F61" s="24">
        <v>491000</v>
      </c>
      <c r="G61" s="24">
        <v>2154.02</v>
      </c>
      <c r="H61" s="24">
        <v>1.04</v>
      </c>
    </row>
    <row r="62" spans="2:8" x14ac:dyDescent="0.25">
      <c r="B62" s="2" t="s">
        <v>3140</v>
      </c>
      <c r="C62" s="4" t="s">
        <v>142</v>
      </c>
      <c r="D62" s="2" t="s">
        <v>382</v>
      </c>
      <c r="E62" s="2" t="s">
        <v>1109</v>
      </c>
      <c r="F62" s="24">
        <v>53000</v>
      </c>
      <c r="G62" s="24">
        <v>2117.3200000000002</v>
      </c>
      <c r="H62" s="24">
        <v>1.03</v>
      </c>
    </row>
    <row r="63" spans="2:8" x14ac:dyDescent="0.25">
      <c r="B63" s="2" t="s">
        <v>2886</v>
      </c>
      <c r="C63" s="4" t="s">
        <v>142</v>
      </c>
      <c r="D63" s="2" t="s">
        <v>418</v>
      </c>
      <c r="E63" s="2" t="s">
        <v>656</v>
      </c>
      <c r="F63" s="24">
        <v>380000</v>
      </c>
      <c r="G63" s="24">
        <v>2077.08</v>
      </c>
      <c r="H63" s="24">
        <v>1.01</v>
      </c>
    </row>
    <row r="64" spans="2:8" x14ac:dyDescent="0.25">
      <c r="B64" s="2" t="s">
        <v>3141</v>
      </c>
      <c r="C64" s="4" t="s">
        <v>142</v>
      </c>
      <c r="D64" s="2" t="s">
        <v>374</v>
      </c>
      <c r="E64" s="2" t="s">
        <v>1110</v>
      </c>
      <c r="F64" s="24">
        <v>583000</v>
      </c>
      <c r="G64" s="24">
        <v>1974.04</v>
      </c>
      <c r="H64" s="24">
        <v>0.96</v>
      </c>
    </row>
    <row r="65" spans="2:8" x14ac:dyDescent="0.25">
      <c r="B65" s="2" t="s">
        <v>1111</v>
      </c>
      <c r="C65" s="4" t="s">
        <v>142</v>
      </c>
      <c r="D65" s="2" t="s">
        <v>361</v>
      </c>
      <c r="E65" s="2" t="s">
        <v>1112</v>
      </c>
      <c r="F65" s="24">
        <v>172687</v>
      </c>
      <c r="G65" s="24">
        <v>1895.59</v>
      </c>
      <c r="H65" s="24">
        <v>0.92</v>
      </c>
    </row>
    <row r="66" spans="2:8" x14ac:dyDescent="0.25">
      <c r="B66" s="2" t="s">
        <v>2938</v>
      </c>
      <c r="C66" s="4" t="s">
        <v>142</v>
      </c>
      <c r="D66" s="2" t="s">
        <v>418</v>
      </c>
      <c r="E66" s="2" t="s">
        <v>735</v>
      </c>
      <c r="F66" s="24">
        <v>640000</v>
      </c>
      <c r="G66" s="24">
        <v>1894.4</v>
      </c>
      <c r="H66" s="24">
        <v>0.92</v>
      </c>
    </row>
    <row r="67" spans="2:8" x14ac:dyDescent="0.25">
      <c r="B67" s="2" t="s">
        <v>2041</v>
      </c>
      <c r="C67" s="4" t="s">
        <v>142</v>
      </c>
      <c r="D67" s="2" t="s">
        <v>433</v>
      </c>
      <c r="E67" s="2" t="s">
        <v>580</v>
      </c>
      <c r="F67" s="24">
        <v>298500</v>
      </c>
      <c r="G67" s="24">
        <v>1851.89</v>
      </c>
      <c r="H67" s="24">
        <v>0.9</v>
      </c>
    </row>
    <row r="68" spans="2:8" x14ac:dyDescent="0.25">
      <c r="B68" s="2" t="s">
        <v>3060</v>
      </c>
      <c r="C68" s="4" t="s">
        <v>142</v>
      </c>
      <c r="D68" s="2" t="s">
        <v>364</v>
      </c>
      <c r="E68" s="2" t="s">
        <v>986</v>
      </c>
      <c r="F68" s="24">
        <v>118136</v>
      </c>
      <c r="G68" s="24">
        <v>1571.03</v>
      </c>
      <c r="H68" s="24">
        <v>0.76</v>
      </c>
    </row>
    <row r="69" spans="2:8" x14ac:dyDescent="0.25">
      <c r="B69" s="2" t="s">
        <v>3142</v>
      </c>
      <c r="C69" s="4" t="s">
        <v>142</v>
      </c>
      <c r="D69" s="2" t="s">
        <v>364</v>
      </c>
      <c r="E69" s="2" t="s">
        <v>1113</v>
      </c>
      <c r="F69" s="24">
        <v>44658</v>
      </c>
      <c r="G69" s="24">
        <v>1448.91</v>
      </c>
      <c r="H69" s="24">
        <v>0.7</v>
      </c>
    </row>
    <row r="70" spans="2:8" x14ac:dyDescent="0.25">
      <c r="B70" s="2" t="s">
        <v>2877</v>
      </c>
      <c r="C70" s="4" t="s">
        <v>142</v>
      </c>
      <c r="D70" s="2" t="s">
        <v>350</v>
      </c>
      <c r="E70" s="2" t="s">
        <v>645</v>
      </c>
      <c r="F70" s="24">
        <v>245000</v>
      </c>
      <c r="G70" s="24">
        <v>1213.73</v>
      </c>
      <c r="H70" s="24">
        <v>0.59</v>
      </c>
    </row>
    <row r="71" spans="2:8" x14ac:dyDescent="0.25">
      <c r="B71" s="2" t="s">
        <v>2889</v>
      </c>
      <c r="C71" s="4" t="s">
        <v>142</v>
      </c>
      <c r="D71" s="2" t="s">
        <v>382</v>
      </c>
      <c r="E71" s="2" t="s">
        <v>659</v>
      </c>
      <c r="F71" s="24">
        <v>12496</v>
      </c>
      <c r="G71" s="24">
        <v>394.83</v>
      </c>
      <c r="H71" s="24">
        <v>0.19</v>
      </c>
    </row>
    <row r="72" spans="2:8" x14ac:dyDescent="0.25">
      <c r="B72" s="2" t="s">
        <v>2890</v>
      </c>
      <c r="C72" s="4" t="s">
        <v>142</v>
      </c>
      <c r="D72" s="2" t="s">
        <v>374</v>
      </c>
      <c r="E72" s="2" t="s">
        <v>660</v>
      </c>
      <c r="F72" s="24">
        <v>5262</v>
      </c>
      <c r="G72" s="24">
        <v>60.96</v>
      </c>
      <c r="H72" s="24">
        <v>0.03</v>
      </c>
    </row>
    <row r="73" spans="2:8" x14ac:dyDescent="0.25">
      <c r="B73" s="7" t="s">
        <v>431</v>
      </c>
    </row>
    <row r="74" spans="2:8" x14ac:dyDescent="0.25">
      <c r="B74" s="2" t="s">
        <v>432</v>
      </c>
      <c r="C74" s="4" t="s">
        <v>142</v>
      </c>
      <c r="D74" s="2" t="s">
        <v>433</v>
      </c>
      <c r="E74" s="2" t="s">
        <v>434</v>
      </c>
      <c r="F74" s="24">
        <v>575247</v>
      </c>
      <c r="G74" s="24">
        <v>1454.22</v>
      </c>
      <c r="H74" s="24">
        <v>0.7</v>
      </c>
    </row>
    <row r="75" spans="2:8" x14ac:dyDescent="0.25">
      <c r="B75" s="7" t="s">
        <v>145</v>
      </c>
      <c r="C75" s="8"/>
      <c r="D75" s="7"/>
      <c r="E75" s="7"/>
      <c r="F75" s="31"/>
      <c r="G75" s="31">
        <f>SUM(G12:G74)</f>
        <v>199726.84999999998</v>
      </c>
      <c r="H75" s="31">
        <f>SUM(H12:H74)</f>
        <v>96.760000000000019</v>
      </c>
    </row>
    <row r="76" spans="2:8" x14ac:dyDescent="0.25">
      <c r="B76" s="7" t="s">
        <v>146</v>
      </c>
      <c r="C76" s="8"/>
      <c r="D76" s="7"/>
      <c r="E76" s="7"/>
      <c r="F76" s="31"/>
      <c r="G76" s="31">
        <v>6019.51</v>
      </c>
      <c r="H76" s="31">
        <v>2.92</v>
      </c>
    </row>
    <row r="77" spans="2:8" x14ac:dyDescent="0.25">
      <c r="B77" s="7" t="s">
        <v>147</v>
      </c>
      <c r="C77" s="8"/>
      <c r="D77" s="7"/>
      <c r="E77" s="7"/>
      <c r="F77" s="31"/>
      <c r="G77" s="31">
        <v>205746.36000000002</v>
      </c>
      <c r="H77" s="31">
        <v>99.68</v>
      </c>
    </row>
    <row r="78" spans="2:8" x14ac:dyDescent="0.25">
      <c r="B78" s="7" t="s">
        <v>326</v>
      </c>
      <c r="C78" s="8"/>
      <c r="D78" s="7"/>
      <c r="E78" s="7"/>
      <c r="F78" s="31"/>
      <c r="G78" s="31">
        <v>703.85774730999583</v>
      </c>
      <c r="H78" s="31">
        <v>0.31999999999999318</v>
      </c>
    </row>
    <row r="79" spans="2:8" x14ac:dyDescent="0.25">
      <c r="B79" s="7" t="s">
        <v>155</v>
      </c>
      <c r="C79" s="8"/>
      <c r="D79" s="7"/>
      <c r="E79" s="7"/>
      <c r="F79" s="31"/>
      <c r="G79" s="31">
        <v>206450.21774731</v>
      </c>
      <c r="H79" s="31">
        <v>100</v>
      </c>
    </row>
    <row r="80" spans="2:8" x14ac:dyDescent="0.25">
      <c r="B80" s="2" t="s">
        <v>156</v>
      </c>
    </row>
    <row r="81" spans="2:3" x14ac:dyDescent="0.25">
      <c r="B81" s="7" t="s">
        <v>157</v>
      </c>
    </row>
    <row r="82" spans="2:3" x14ac:dyDescent="0.25">
      <c r="B82" s="7" t="s">
        <v>158</v>
      </c>
      <c r="C82" s="4" t="s">
        <v>159</v>
      </c>
    </row>
    <row r="83" spans="2:3" x14ac:dyDescent="0.25">
      <c r="B83" s="7" t="s">
        <v>162</v>
      </c>
      <c r="C83" s="4" t="s">
        <v>161</v>
      </c>
    </row>
    <row r="84" spans="2:3" x14ac:dyDescent="0.25">
      <c r="B84" s="7" t="s">
        <v>163</v>
      </c>
      <c r="C84" s="4" t="s">
        <v>161</v>
      </c>
    </row>
    <row r="85" spans="2:3" x14ac:dyDescent="0.25">
      <c r="B85" s="7" t="s">
        <v>164</v>
      </c>
      <c r="C85" s="4" t="s">
        <v>165</v>
      </c>
    </row>
    <row r="86" spans="2:3" x14ac:dyDescent="0.25">
      <c r="B86" s="7" t="s">
        <v>1114</v>
      </c>
      <c r="C86" s="8"/>
    </row>
    <row r="87" spans="2:3" x14ac:dyDescent="0.25">
      <c r="B87" s="7" t="s">
        <v>1115</v>
      </c>
      <c r="C87" s="8"/>
    </row>
    <row r="88" spans="2:3" x14ac:dyDescent="0.25">
      <c r="B88" s="7" t="s">
        <v>1116</v>
      </c>
      <c r="C88" s="8"/>
    </row>
    <row r="89" spans="2:3" x14ac:dyDescent="0.25">
      <c r="B89" s="7" t="s">
        <v>1117</v>
      </c>
      <c r="C89" s="8"/>
    </row>
    <row r="90" spans="2:3" x14ac:dyDescent="0.25">
      <c r="B90" s="7" t="s">
        <v>1118</v>
      </c>
      <c r="C90" s="8"/>
    </row>
    <row r="91" spans="2:3" x14ac:dyDescent="0.25">
      <c r="B91" s="7" t="s">
        <v>1119</v>
      </c>
      <c r="C91" s="8"/>
    </row>
    <row r="92" spans="2:3" x14ac:dyDescent="0.25">
      <c r="B92" s="7" t="s">
        <v>1120</v>
      </c>
      <c r="C92" s="8"/>
    </row>
    <row r="93" spans="2:3" x14ac:dyDescent="0.25">
      <c r="B93" s="7" t="s">
        <v>1121</v>
      </c>
      <c r="C93" s="8"/>
    </row>
    <row r="94" spans="2:3" x14ac:dyDescent="0.25">
      <c r="B94" s="7" t="s">
        <v>1404</v>
      </c>
      <c r="C94" s="8"/>
    </row>
    <row r="95" spans="2:3" x14ac:dyDescent="0.25">
      <c r="B95" s="2" t="s">
        <v>170</v>
      </c>
    </row>
    <row r="96" spans="2:3" x14ac:dyDescent="0.25">
      <c r="B96" s="2" t="s">
        <v>328</v>
      </c>
    </row>
    <row r="99" spans="2:4" x14ac:dyDescent="0.25">
      <c r="B99" s="17" t="s">
        <v>3741</v>
      </c>
      <c r="C99" s="18"/>
    </row>
    <row r="100" spans="2:4" ht="30" x14ac:dyDescent="0.25">
      <c r="B100" s="17" t="s">
        <v>329</v>
      </c>
      <c r="C100" s="19" t="s">
        <v>330</v>
      </c>
    </row>
    <row r="101" spans="2:4" x14ac:dyDescent="0.25">
      <c r="B101" s="139" t="s">
        <v>331</v>
      </c>
      <c r="C101" s="149" t="s">
        <v>2621</v>
      </c>
    </row>
    <row r="102" spans="2:4" x14ac:dyDescent="0.25">
      <c r="B102" s="139" t="s">
        <v>332</v>
      </c>
      <c r="C102" s="149" t="s">
        <v>2621</v>
      </c>
    </row>
    <row r="103" spans="2:4" x14ac:dyDescent="0.25">
      <c r="B103" s="139" t="s">
        <v>333</v>
      </c>
      <c r="C103" s="149" t="s">
        <v>2621</v>
      </c>
    </row>
    <row r="104" spans="2:4" x14ac:dyDescent="0.25">
      <c r="B104" s="139" t="s">
        <v>334</v>
      </c>
      <c r="C104" s="149" t="s">
        <v>2621</v>
      </c>
    </row>
    <row r="105" spans="2:4" x14ac:dyDescent="0.25">
      <c r="B105" s="139" t="s">
        <v>335</v>
      </c>
      <c r="C105" s="149" t="s">
        <v>2621</v>
      </c>
    </row>
    <row r="106" spans="2:4" x14ac:dyDescent="0.25">
      <c r="B106" s="139" t="s">
        <v>336</v>
      </c>
      <c r="C106" s="149" t="s">
        <v>2621</v>
      </c>
    </row>
    <row r="107" spans="2:4" x14ac:dyDescent="0.25">
      <c r="B107" s="17" t="s">
        <v>337</v>
      </c>
      <c r="C107" s="149" t="s">
        <v>2621</v>
      </c>
    </row>
    <row r="109" spans="2:4" x14ac:dyDescent="0.25">
      <c r="B109" s="139" t="s">
        <v>179</v>
      </c>
      <c r="C109" s="9"/>
      <c r="D109" s="139"/>
    </row>
    <row r="110" spans="2:4" ht="30" x14ac:dyDescent="0.25">
      <c r="B110" s="11" t="s">
        <v>180</v>
      </c>
      <c r="C110" s="10" t="s">
        <v>181</v>
      </c>
      <c r="D110" s="11" t="s">
        <v>182</v>
      </c>
    </row>
    <row r="111" spans="2:4" x14ac:dyDescent="0.25">
      <c r="B111" s="139" t="s">
        <v>161</v>
      </c>
      <c r="C111" s="9" t="s">
        <v>161</v>
      </c>
      <c r="D111" s="139" t="s">
        <v>161</v>
      </c>
    </row>
    <row r="113" spans="2:7" x14ac:dyDescent="0.25">
      <c r="B113" s="17" t="s">
        <v>183</v>
      </c>
      <c r="C113" s="40">
        <v>45412</v>
      </c>
      <c r="D113" s="139"/>
      <c r="E113" s="33"/>
      <c r="F113" s="39"/>
    </row>
    <row r="114" spans="2:7" x14ac:dyDescent="0.25">
      <c r="B114" s="17" t="s">
        <v>184</v>
      </c>
      <c r="C114" s="18" t="s">
        <v>185</v>
      </c>
      <c r="D114" s="17" t="s">
        <v>186</v>
      </c>
      <c r="E114" s="34" t="s">
        <v>187</v>
      </c>
      <c r="F114" s="32" t="s">
        <v>188</v>
      </c>
      <c r="G114" s="31"/>
    </row>
    <row r="115" spans="2:7" x14ac:dyDescent="0.25">
      <c r="B115" s="37" t="s">
        <v>161</v>
      </c>
      <c r="C115" s="38" t="s">
        <v>161</v>
      </c>
      <c r="D115" s="37" t="s">
        <v>161</v>
      </c>
      <c r="E115" s="36" t="s">
        <v>161</v>
      </c>
      <c r="F115" s="35" t="s">
        <v>161</v>
      </c>
    </row>
    <row r="118" spans="2:7" x14ac:dyDescent="0.25">
      <c r="B118" s="7" t="s">
        <v>189</v>
      </c>
    </row>
    <row r="119" spans="2:7" x14ac:dyDescent="0.25">
      <c r="B119" s="7"/>
    </row>
    <row r="120" spans="2:7" x14ac:dyDescent="0.25">
      <c r="B120" s="7" t="s">
        <v>190</v>
      </c>
    </row>
    <row r="121" spans="2:7" x14ac:dyDescent="0.25">
      <c r="B121" s="17" t="s">
        <v>191</v>
      </c>
      <c r="C121" s="18" t="s">
        <v>192</v>
      </c>
      <c r="D121" s="7"/>
    </row>
    <row r="122" spans="2:7" x14ac:dyDescent="0.25">
      <c r="B122" s="139" t="s">
        <v>161</v>
      </c>
      <c r="C122" s="9" t="s">
        <v>161</v>
      </c>
    </row>
    <row r="124" spans="2:7" x14ac:dyDescent="0.25">
      <c r="B124" s="17" t="s">
        <v>193</v>
      </c>
      <c r="C124" s="18" t="s">
        <v>192</v>
      </c>
    </row>
    <row r="125" spans="2:7" x14ac:dyDescent="0.25">
      <c r="B125" s="139" t="s">
        <v>161</v>
      </c>
      <c r="C125" s="9" t="s">
        <v>161</v>
      </c>
    </row>
    <row r="127" spans="2:7" x14ac:dyDescent="0.25">
      <c r="B127" s="17" t="s">
        <v>161</v>
      </c>
      <c r="C127" s="18" t="s">
        <v>161</v>
      </c>
    </row>
    <row r="128" spans="2:7" x14ac:dyDescent="0.25">
      <c r="B128" s="139" t="s">
        <v>161</v>
      </c>
      <c r="C128" s="9" t="s">
        <v>161</v>
      </c>
    </row>
    <row r="130" spans="2:7" x14ac:dyDescent="0.25">
      <c r="B130" s="34" t="s">
        <v>194</v>
      </c>
      <c r="C130" s="18" t="s">
        <v>195</v>
      </c>
    </row>
    <row r="131" spans="2:7" x14ac:dyDescent="0.25">
      <c r="B131" s="33" t="s">
        <v>161</v>
      </c>
      <c r="C131" s="9" t="s">
        <v>161</v>
      </c>
    </row>
    <row r="133" spans="2:7" x14ac:dyDescent="0.25">
      <c r="B133" s="17" t="s">
        <v>196</v>
      </c>
      <c r="C133" s="18" t="s">
        <v>161</v>
      </c>
    </row>
    <row r="135" spans="2:7" x14ac:dyDescent="0.25">
      <c r="B135" s="17" t="s">
        <v>197</v>
      </c>
      <c r="C135" s="40">
        <v>45412</v>
      </c>
      <c r="D135" s="139"/>
      <c r="E135" s="33"/>
      <c r="F135" s="39"/>
    </row>
    <row r="136" spans="2:7" x14ac:dyDescent="0.25">
      <c r="B136" s="17" t="s">
        <v>184</v>
      </c>
      <c r="C136" s="18" t="s">
        <v>185</v>
      </c>
      <c r="D136" s="17" t="s">
        <v>186</v>
      </c>
      <c r="E136" s="34" t="s">
        <v>187</v>
      </c>
      <c r="F136" s="32" t="s">
        <v>188</v>
      </c>
      <c r="G136" s="31"/>
    </row>
    <row r="137" spans="2:7" x14ac:dyDescent="0.25">
      <c r="B137" s="37" t="s">
        <v>161</v>
      </c>
      <c r="C137" s="38" t="s">
        <v>161</v>
      </c>
      <c r="D137" s="37" t="s">
        <v>161</v>
      </c>
      <c r="E137" s="36" t="s">
        <v>161</v>
      </c>
      <c r="F137" s="35" t="s">
        <v>161</v>
      </c>
    </row>
    <row r="138" spans="2:7" x14ac:dyDescent="0.25">
      <c r="B138" s="7" t="s">
        <v>189</v>
      </c>
    </row>
    <row r="139" spans="2:7" x14ac:dyDescent="0.25">
      <c r="B139" s="7"/>
    </row>
    <row r="140" spans="2:7" x14ac:dyDescent="0.25">
      <c r="B140" s="7" t="s">
        <v>190</v>
      </c>
    </row>
    <row r="141" spans="2:7" x14ac:dyDescent="0.25">
      <c r="B141" s="17" t="s">
        <v>191</v>
      </c>
      <c r="C141" s="18" t="s">
        <v>192</v>
      </c>
      <c r="D141" s="7"/>
    </row>
    <row r="142" spans="2:7" x14ac:dyDescent="0.25">
      <c r="B142" s="139" t="s">
        <v>161</v>
      </c>
      <c r="C142" s="9" t="s">
        <v>161</v>
      </c>
    </row>
    <row r="144" spans="2:7" x14ac:dyDescent="0.25">
      <c r="B144" s="17" t="s">
        <v>193</v>
      </c>
      <c r="C144" s="18" t="s">
        <v>192</v>
      </c>
    </row>
    <row r="145" spans="2:6" x14ac:dyDescent="0.25">
      <c r="B145" s="139" t="s">
        <v>161</v>
      </c>
      <c r="C145" s="9" t="s">
        <v>161</v>
      </c>
    </row>
    <row r="147" spans="2:6" x14ac:dyDescent="0.25">
      <c r="B147" s="17" t="s">
        <v>161</v>
      </c>
      <c r="C147" s="18" t="s">
        <v>161</v>
      </c>
    </row>
    <row r="148" spans="2:6" x14ac:dyDescent="0.25">
      <c r="B148" s="139" t="s">
        <v>161</v>
      </c>
      <c r="C148" s="9" t="s">
        <v>161</v>
      </c>
    </row>
    <row r="150" spans="2:6" x14ac:dyDescent="0.25">
      <c r="B150" s="34" t="s">
        <v>194</v>
      </c>
      <c r="C150" s="18" t="s">
        <v>195</v>
      </c>
    </row>
    <row r="151" spans="2:6" x14ac:dyDescent="0.25">
      <c r="B151" s="33" t="s">
        <v>161</v>
      </c>
      <c r="C151" s="9" t="s">
        <v>161</v>
      </c>
    </row>
    <row r="153" spans="2:6" x14ac:dyDescent="0.25">
      <c r="B153" s="17" t="s">
        <v>196</v>
      </c>
      <c r="C153" s="18" t="s">
        <v>161</v>
      </c>
    </row>
    <row r="156" spans="2:6" x14ac:dyDescent="0.25">
      <c r="B156" s="7" t="s">
        <v>198</v>
      </c>
    </row>
    <row r="158" spans="2:6" x14ac:dyDescent="0.25">
      <c r="B158" s="17" t="s">
        <v>184</v>
      </c>
      <c r="C158" s="18" t="s">
        <v>199</v>
      </c>
      <c r="D158" s="17" t="s">
        <v>200</v>
      </c>
      <c r="E158" s="17" t="s">
        <v>201</v>
      </c>
      <c r="F158" s="31"/>
    </row>
    <row r="159" spans="2:6" x14ac:dyDescent="0.25">
      <c r="B159" s="139" t="s">
        <v>161</v>
      </c>
      <c r="C159" s="9" t="s">
        <v>161</v>
      </c>
      <c r="D159" s="139" t="s">
        <v>161</v>
      </c>
      <c r="E159" s="139" t="s">
        <v>161</v>
      </c>
    </row>
    <row r="162" spans="2:80" x14ac:dyDescent="0.25">
      <c r="B162" s="7" t="s">
        <v>202</v>
      </c>
      <c r="C162" s="8" t="s">
        <v>161</v>
      </c>
      <c r="D162" s="7"/>
      <c r="E162" s="7"/>
      <c r="F162" s="31"/>
      <c r="G162" s="31"/>
      <c r="H162" s="31"/>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row>
    <row r="164" spans="2:80" x14ac:dyDescent="0.25">
      <c r="B164" s="7" t="s">
        <v>203</v>
      </c>
    </row>
    <row r="166" spans="2:80" x14ac:dyDescent="0.25">
      <c r="B166" s="17" t="s">
        <v>204</v>
      </c>
      <c r="C166" s="18" t="s">
        <v>192</v>
      </c>
      <c r="D166" s="7"/>
    </row>
    <row r="167" spans="2:80" x14ac:dyDescent="0.25">
      <c r="B167" s="139" t="s">
        <v>161</v>
      </c>
      <c r="C167" s="9" t="s">
        <v>161</v>
      </c>
    </row>
    <row r="170" spans="2:80" x14ac:dyDescent="0.25">
      <c r="B170" s="17" t="s">
        <v>205</v>
      </c>
      <c r="C170" s="18" t="s">
        <v>206</v>
      </c>
      <c r="D170" s="7"/>
    </row>
    <row r="171" spans="2:80" x14ac:dyDescent="0.25">
      <c r="B171" s="139" t="s">
        <v>161</v>
      </c>
      <c r="C171" s="9" t="s">
        <v>161</v>
      </c>
    </row>
    <row r="174" spans="2:80" x14ac:dyDescent="0.25">
      <c r="B174" s="7" t="s">
        <v>207</v>
      </c>
    </row>
    <row r="177" spans="2:80" x14ac:dyDescent="0.25">
      <c r="B177" s="7" t="s">
        <v>208</v>
      </c>
    </row>
    <row r="179" spans="2:80" x14ac:dyDescent="0.25">
      <c r="B179" s="17" t="s">
        <v>184</v>
      </c>
      <c r="C179" s="18" t="s">
        <v>209</v>
      </c>
      <c r="D179" s="17" t="s">
        <v>199</v>
      </c>
      <c r="E179" s="17" t="s">
        <v>200</v>
      </c>
      <c r="F179" s="32" t="s">
        <v>201</v>
      </c>
      <c r="G179" s="31"/>
    </row>
    <row r="180" spans="2:80" x14ac:dyDescent="0.25">
      <c r="B180" s="139" t="s">
        <v>161</v>
      </c>
      <c r="C180" s="9" t="s">
        <v>161</v>
      </c>
      <c r="D180" s="139" t="s">
        <v>161</v>
      </c>
      <c r="E180" s="139" t="s">
        <v>161</v>
      </c>
      <c r="F180" s="30" t="s">
        <v>161</v>
      </c>
    </row>
    <row r="183" spans="2:80" x14ac:dyDescent="0.25">
      <c r="B183" s="7" t="s">
        <v>202</v>
      </c>
      <c r="C183" s="8" t="s">
        <v>161</v>
      </c>
      <c r="D183" s="7"/>
      <c r="E183" s="7"/>
      <c r="F183" s="31"/>
      <c r="G183" s="31"/>
      <c r="H183" s="31"/>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row>
    <row r="185" spans="2:80" x14ac:dyDescent="0.25">
      <c r="B185" s="7" t="s">
        <v>203</v>
      </c>
    </row>
    <row r="187" spans="2:80" x14ac:dyDescent="0.25">
      <c r="B187" s="17" t="s">
        <v>204</v>
      </c>
      <c r="C187" s="18" t="s">
        <v>192</v>
      </c>
      <c r="D187" s="7"/>
    </row>
    <row r="188" spans="2:80" x14ac:dyDescent="0.25">
      <c r="B188" s="139" t="s">
        <v>161</v>
      </c>
      <c r="C188" s="9" t="s">
        <v>161</v>
      </c>
    </row>
    <row r="191" spans="2:80" x14ac:dyDescent="0.25">
      <c r="B191" s="17" t="s">
        <v>205</v>
      </c>
      <c r="C191" s="18" t="s">
        <v>206</v>
      </c>
      <c r="D191" s="7"/>
    </row>
    <row r="192" spans="2:80" x14ac:dyDescent="0.25">
      <c r="B192" s="139" t="s">
        <v>161</v>
      </c>
      <c r="C192" s="9" t="s">
        <v>161</v>
      </c>
    </row>
    <row r="195" spans="2:7" x14ac:dyDescent="0.25">
      <c r="B195" s="7" t="s">
        <v>207</v>
      </c>
    </row>
    <row r="198" spans="2:7" x14ac:dyDescent="0.25">
      <c r="B198" s="7" t="s">
        <v>210</v>
      </c>
    </row>
    <row r="199" spans="2:7" x14ac:dyDescent="0.25">
      <c r="B199" s="17" t="s">
        <v>184</v>
      </c>
      <c r="C199" s="18" t="s">
        <v>211</v>
      </c>
      <c r="D199" s="17" t="s">
        <v>212</v>
      </c>
      <c r="E199" s="17" t="s">
        <v>213</v>
      </c>
      <c r="F199" s="32" t="s">
        <v>214</v>
      </c>
      <c r="G199" s="31"/>
    </row>
    <row r="200" spans="2:7" x14ac:dyDescent="0.25">
      <c r="B200" s="139" t="s">
        <v>161</v>
      </c>
      <c r="C200" s="9" t="s">
        <v>161</v>
      </c>
      <c r="D200" s="139" t="s">
        <v>161</v>
      </c>
      <c r="E200" s="139" t="s">
        <v>161</v>
      </c>
      <c r="F200" s="30" t="s">
        <v>161</v>
      </c>
    </row>
    <row r="201" spans="2:7" x14ac:dyDescent="0.25">
      <c r="B201" s="2" t="s">
        <v>215</v>
      </c>
    </row>
  </sheetData>
  <mergeCells count="3">
    <mergeCell ref="B1:E1"/>
    <mergeCell ref="C3:C7"/>
    <mergeCell ref="D3:D7"/>
  </mergeCells>
  <hyperlinks>
    <hyperlink ref="A1" location="Index!A1" display="Index" xr:uid="{2A486A6B-6BAD-431A-859B-DD1272D3774A}"/>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43ECB-9630-4C8E-B86F-BCC47DC99524}">
  <sheetPr codeName="Sheet34"/>
  <dimension ref="A1:CB172"/>
  <sheetViews>
    <sheetView workbookViewId="0">
      <selection activeCell="C72" sqref="C72:C7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69</v>
      </c>
      <c r="C1" s="212"/>
      <c r="D1" s="212"/>
      <c r="E1" s="212"/>
    </row>
    <row r="3" spans="1:9" ht="15" customHeight="1" x14ac:dyDescent="0.25">
      <c r="B3" s="1" t="s">
        <v>1123</v>
      </c>
      <c r="C3" s="213"/>
      <c r="D3" s="214"/>
    </row>
    <row r="4" spans="1:9" ht="15" customHeight="1" x14ac:dyDescent="0.25">
      <c r="B4" s="142" t="s">
        <v>1124</v>
      </c>
      <c r="C4" s="213"/>
      <c r="D4" s="214"/>
    </row>
    <row r="5" spans="1:9" ht="15" customHeight="1" x14ac:dyDescent="0.25">
      <c r="B5" s="142" t="s">
        <v>130</v>
      </c>
      <c r="C5" s="213"/>
      <c r="D5" s="214"/>
    </row>
    <row r="6" spans="1:9" ht="15" customHeight="1" x14ac:dyDescent="0.25">
      <c r="B6" s="12" t="s">
        <v>131</v>
      </c>
      <c r="C6" s="213"/>
      <c r="D6" s="214"/>
    </row>
    <row r="7" spans="1:9" ht="30" customHeight="1" x14ac:dyDescent="0.25">
      <c r="B7" s="12" t="s">
        <v>1125</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2849</v>
      </c>
      <c r="C15" s="4" t="s">
        <v>142</v>
      </c>
      <c r="D15" s="2" t="s">
        <v>372</v>
      </c>
      <c r="E15" s="2" t="s">
        <v>525</v>
      </c>
      <c r="F15" s="24">
        <v>804300</v>
      </c>
      <c r="G15" s="24">
        <v>12081.39</v>
      </c>
      <c r="H15" s="24">
        <v>13.52</v>
      </c>
    </row>
    <row r="16" spans="1:9" x14ac:dyDescent="0.25">
      <c r="B16" s="2" t="s">
        <v>2071</v>
      </c>
      <c r="C16" s="4" t="s">
        <v>142</v>
      </c>
      <c r="D16" s="2" t="s">
        <v>372</v>
      </c>
      <c r="E16" s="2" t="s">
        <v>558</v>
      </c>
      <c r="F16" s="24">
        <v>741000</v>
      </c>
      <c r="G16" s="24">
        <v>8547.44</v>
      </c>
      <c r="H16" s="24">
        <v>9.56</v>
      </c>
    </row>
    <row r="17" spans="2:8" x14ac:dyDescent="0.25">
      <c r="B17" s="2" t="s">
        <v>2952</v>
      </c>
      <c r="C17" s="4" t="s">
        <v>142</v>
      </c>
      <c r="D17" s="2" t="s">
        <v>372</v>
      </c>
      <c r="E17" s="2" t="s">
        <v>756</v>
      </c>
      <c r="F17" s="24">
        <v>510240</v>
      </c>
      <c r="G17" s="24">
        <v>8398.0400000000009</v>
      </c>
      <c r="H17" s="24">
        <v>9.4</v>
      </c>
    </row>
    <row r="18" spans="2:8" x14ac:dyDescent="0.25">
      <c r="B18" s="2" t="s">
        <v>2778</v>
      </c>
      <c r="C18" s="4" t="s">
        <v>142</v>
      </c>
      <c r="D18" s="2" t="s">
        <v>372</v>
      </c>
      <c r="E18" s="2" t="s">
        <v>373</v>
      </c>
      <c r="F18" s="24">
        <v>107643</v>
      </c>
      <c r="G18" s="24">
        <v>6678.49</v>
      </c>
      <c r="H18" s="24">
        <v>7.47</v>
      </c>
    </row>
    <row r="19" spans="2:8" x14ac:dyDescent="0.25">
      <c r="B19" s="2" t="s">
        <v>2895</v>
      </c>
      <c r="C19" s="4" t="s">
        <v>142</v>
      </c>
      <c r="D19" s="2" t="s">
        <v>372</v>
      </c>
      <c r="E19" s="2" t="s">
        <v>677</v>
      </c>
      <c r="F19" s="24">
        <v>415000</v>
      </c>
      <c r="G19" s="24">
        <v>5810</v>
      </c>
      <c r="H19" s="24">
        <v>6.5</v>
      </c>
    </row>
    <row r="20" spans="2:8" x14ac:dyDescent="0.25">
      <c r="B20" s="2" t="s">
        <v>3143</v>
      </c>
      <c r="C20" s="4" t="s">
        <v>142</v>
      </c>
      <c r="D20" s="2" t="s">
        <v>372</v>
      </c>
      <c r="E20" s="2" t="s">
        <v>1126</v>
      </c>
      <c r="F20" s="24">
        <v>471287</v>
      </c>
      <c r="G20" s="24">
        <v>4493.96</v>
      </c>
      <c r="H20" s="24">
        <v>5.03</v>
      </c>
    </row>
    <row r="21" spans="2:8" x14ac:dyDescent="0.25">
      <c r="B21" s="2" t="s">
        <v>2795</v>
      </c>
      <c r="C21" s="4" t="s">
        <v>142</v>
      </c>
      <c r="D21" s="2" t="s">
        <v>372</v>
      </c>
      <c r="E21" s="2" t="s">
        <v>408</v>
      </c>
      <c r="F21" s="24">
        <v>104965</v>
      </c>
      <c r="G21" s="24">
        <v>4201.12</v>
      </c>
      <c r="H21" s="24">
        <v>4.7</v>
      </c>
    </row>
    <row r="22" spans="2:8" x14ac:dyDescent="0.25">
      <c r="B22" s="2" t="s">
        <v>2990</v>
      </c>
      <c r="C22" s="4" t="s">
        <v>142</v>
      </c>
      <c r="D22" s="2" t="s">
        <v>387</v>
      </c>
      <c r="E22" s="2" t="s">
        <v>812</v>
      </c>
      <c r="F22" s="24">
        <v>855100</v>
      </c>
      <c r="G22" s="24">
        <v>3750.04</v>
      </c>
      <c r="H22" s="24">
        <v>4.2</v>
      </c>
    </row>
    <row r="23" spans="2:8" x14ac:dyDescent="0.25">
      <c r="B23" s="2" t="s">
        <v>2916</v>
      </c>
      <c r="C23" s="4" t="s">
        <v>142</v>
      </c>
      <c r="D23" s="2" t="s">
        <v>387</v>
      </c>
      <c r="E23" s="2" t="s">
        <v>712</v>
      </c>
      <c r="F23" s="24">
        <v>58903</v>
      </c>
      <c r="G23" s="24">
        <v>3503.02</v>
      </c>
      <c r="H23" s="24">
        <v>3.92</v>
      </c>
    </row>
    <row r="24" spans="2:8" x14ac:dyDescent="0.25">
      <c r="B24" s="2" t="s">
        <v>2961</v>
      </c>
      <c r="C24" s="4" t="s">
        <v>142</v>
      </c>
      <c r="D24" s="2" t="s">
        <v>372</v>
      </c>
      <c r="E24" s="2" t="s">
        <v>765</v>
      </c>
      <c r="F24" s="24">
        <v>70249</v>
      </c>
      <c r="G24" s="24">
        <v>3395.17</v>
      </c>
      <c r="H24" s="24">
        <v>3.8</v>
      </c>
    </row>
    <row r="25" spans="2:8" x14ac:dyDescent="0.25">
      <c r="B25" s="2" t="s">
        <v>3144</v>
      </c>
      <c r="C25" s="4" t="s">
        <v>142</v>
      </c>
      <c r="D25" s="2" t="s">
        <v>372</v>
      </c>
      <c r="E25" s="2" t="s">
        <v>1127</v>
      </c>
      <c r="F25" s="24">
        <v>471283</v>
      </c>
      <c r="G25" s="24">
        <v>2137.0300000000002</v>
      </c>
      <c r="H25" s="24">
        <v>2.39</v>
      </c>
    </row>
    <row r="26" spans="2:8" x14ac:dyDescent="0.25">
      <c r="B26" s="2" t="s">
        <v>3145</v>
      </c>
      <c r="C26" s="4" t="s">
        <v>142</v>
      </c>
      <c r="D26" s="2" t="s">
        <v>394</v>
      </c>
      <c r="E26" s="2" t="s">
        <v>1128</v>
      </c>
      <c r="F26" s="24">
        <v>418670</v>
      </c>
      <c r="G26" s="24">
        <v>2134.38</v>
      </c>
      <c r="H26" s="24">
        <v>2.39</v>
      </c>
    </row>
    <row r="27" spans="2:8" x14ac:dyDescent="0.25">
      <c r="B27" s="2" t="s">
        <v>2993</v>
      </c>
      <c r="C27" s="4" t="s">
        <v>142</v>
      </c>
      <c r="D27" s="2" t="s">
        <v>372</v>
      </c>
      <c r="E27" s="2" t="s">
        <v>817</v>
      </c>
      <c r="F27" s="24">
        <v>95614</v>
      </c>
      <c r="G27" s="24">
        <v>2118.2800000000002</v>
      </c>
      <c r="H27" s="24">
        <v>2.37</v>
      </c>
    </row>
    <row r="28" spans="2:8" x14ac:dyDescent="0.25">
      <c r="B28" s="2" t="s">
        <v>2826</v>
      </c>
      <c r="C28" s="4" t="s">
        <v>142</v>
      </c>
      <c r="D28" s="2" t="s">
        <v>387</v>
      </c>
      <c r="E28" s="2" t="s">
        <v>472</v>
      </c>
      <c r="F28" s="24">
        <v>566121</v>
      </c>
      <c r="G28" s="24">
        <v>2072.29</v>
      </c>
      <c r="H28" s="24">
        <v>2.3199999999999998</v>
      </c>
    </row>
    <row r="29" spans="2:8" x14ac:dyDescent="0.25">
      <c r="B29" s="2" t="s">
        <v>2965</v>
      </c>
      <c r="C29" s="4" t="s">
        <v>142</v>
      </c>
      <c r="D29" s="2" t="s">
        <v>372</v>
      </c>
      <c r="E29" s="2" t="s">
        <v>769</v>
      </c>
      <c r="F29" s="24">
        <v>142452</v>
      </c>
      <c r="G29" s="24">
        <v>1908.14</v>
      </c>
      <c r="H29" s="24">
        <v>2.14</v>
      </c>
    </row>
    <row r="30" spans="2:8" x14ac:dyDescent="0.25">
      <c r="B30" s="2" t="s">
        <v>3059</v>
      </c>
      <c r="C30" s="4" t="s">
        <v>142</v>
      </c>
      <c r="D30" s="2" t="s">
        <v>372</v>
      </c>
      <c r="E30" s="2" t="s">
        <v>978</v>
      </c>
      <c r="F30" s="24">
        <v>175000</v>
      </c>
      <c r="G30" s="24">
        <v>1887.64</v>
      </c>
      <c r="H30" s="24">
        <v>2.11</v>
      </c>
    </row>
    <row r="31" spans="2:8" x14ac:dyDescent="0.25">
      <c r="B31" s="2" t="s">
        <v>3146</v>
      </c>
      <c r="C31" s="4" t="s">
        <v>142</v>
      </c>
      <c r="D31" s="2" t="s">
        <v>372</v>
      </c>
      <c r="E31" s="2" t="s">
        <v>1129</v>
      </c>
      <c r="F31" s="24">
        <v>70921</v>
      </c>
      <c r="G31" s="24">
        <v>1874.12</v>
      </c>
      <c r="H31" s="24">
        <v>2.1</v>
      </c>
    </row>
    <row r="32" spans="2:8" x14ac:dyDescent="0.25">
      <c r="B32" s="2" t="s">
        <v>2797</v>
      </c>
      <c r="C32" s="4" t="s">
        <v>142</v>
      </c>
      <c r="D32" s="2" t="s">
        <v>372</v>
      </c>
      <c r="E32" s="2" t="s">
        <v>410</v>
      </c>
      <c r="F32" s="24">
        <v>19164</v>
      </c>
      <c r="G32" s="24">
        <v>1595.51</v>
      </c>
      <c r="H32" s="24">
        <v>1.79</v>
      </c>
    </row>
    <row r="33" spans="2:8" x14ac:dyDescent="0.25">
      <c r="B33" s="2" t="s">
        <v>2786</v>
      </c>
      <c r="C33" s="4" t="s">
        <v>142</v>
      </c>
      <c r="D33" s="2" t="s">
        <v>387</v>
      </c>
      <c r="E33" s="2" t="s">
        <v>388</v>
      </c>
      <c r="F33" s="24">
        <v>106389</v>
      </c>
      <c r="G33" s="24">
        <v>1313</v>
      </c>
      <c r="H33" s="24">
        <v>1.47</v>
      </c>
    </row>
    <row r="34" spans="2:8" x14ac:dyDescent="0.25">
      <c r="B34" s="2" t="s">
        <v>3147</v>
      </c>
      <c r="C34" s="4" t="s">
        <v>142</v>
      </c>
      <c r="D34" s="2" t="s">
        <v>372</v>
      </c>
      <c r="E34" s="2" t="s">
        <v>1130</v>
      </c>
      <c r="F34" s="24">
        <v>193423</v>
      </c>
      <c r="G34" s="24">
        <v>1095.6400000000001</v>
      </c>
      <c r="H34" s="24">
        <v>1.23</v>
      </c>
    </row>
    <row r="35" spans="2:8" x14ac:dyDescent="0.25">
      <c r="B35" s="2" t="s">
        <v>813</v>
      </c>
      <c r="C35" s="4" t="s">
        <v>142</v>
      </c>
      <c r="D35" s="2" t="s">
        <v>372</v>
      </c>
      <c r="E35" s="2" t="s">
        <v>814</v>
      </c>
      <c r="F35" s="24">
        <v>41446</v>
      </c>
      <c r="G35" s="24">
        <v>979.95</v>
      </c>
      <c r="H35" s="24">
        <v>1.1000000000000001</v>
      </c>
    </row>
    <row r="36" spans="2:8" x14ac:dyDescent="0.25">
      <c r="B36" s="2" t="s">
        <v>2999</v>
      </c>
      <c r="C36" s="4" t="s">
        <v>142</v>
      </c>
      <c r="D36" s="2" t="s">
        <v>387</v>
      </c>
      <c r="E36" s="2" t="s">
        <v>823</v>
      </c>
      <c r="F36" s="24">
        <v>264625</v>
      </c>
      <c r="G36" s="24">
        <v>921.29</v>
      </c>
      <c r="H36" s="24">
        <v>1.03</v>
      </c>
    </row>
    <row r="37" spans="2:8" x14ac:dyDescent="0.25">
      <c r="B37" s="2" t="s">
        <v>3148</v>
      </c>
      <c r="C37" s="4" t="s">
        <v>142</v>
      </c>
      <c r="D37" s="2" t="s">
        <v>372</v>
      </c>
      <c r="E37" s="2" t="s">
        <v>1131</v>
      </c>
      <c r="F37" s="24">
        <v>276851</v>
      </c>
      <c r="G37" s="24">
        <v>905.16</v>
      </c>
      <c r="H37" s="24">
        <v>1.01</v>
      </c>
    </row>
    <row r="38" spans="2:8" x14ac:dyDescent="0.25">
      <c r="B38" s="2" t="s">
        <v>777</v>
      </c>
      <c r="C38" s="4" t="s">
        <v>142</v>
      </c>
      <c r="D38" s="2" t="s">
        <v>372</v>
      </c>
      <c r="E38" s="2" t="s">
        <v>778</v>
      </c>
      <c r="F38" s="24">
        <v>596702</v>
      </c>
      <c r="G38" s="24">
        <v>857.16</v>
      </c>
      <c r="H38" s="24">
        <v>0.96</v>
      </c>
    </row>
    <row r="39" spans="2:8" x14ac:dyDescent="0.25">
      <c r="B39" s="2" t="s">
        <v>3149</v>
      </c>
      <c r="C39" s="4" t="s">
        <v>142</v>
      </c>
      <c r="D39" s="2" t="s">
        <v>396</v>
      </c>
      <c r="E39" s="2" t="s">
        <v>1132</v>
      </c>
      <c r="F39" s="24">
        <v>118808</v>
      </c>
      <c r="G39" s="24">
        <v>827.97</v>
      </c>
      <c r="H39" s="24">
        <v>0.93</v>
      </c>
    </row>
    <row r="40" spans="2:8" x14ac:dyDescent="0.25">
      <c r="B40" s="2" t="s">
        <v>3150</v>
      </c>
      <c r="C40" s="4" t="s">
        <v>142</v>
      </c>
      <c r="D40" s="2" t="s">
        <v>372</v>
      </c>
      <c r="E40" s="2" t="s">
        <v>1133</v>
      </c>
      <c r="F40" s="24">
        <v>16000</v>
      </c>
      <c r="G40" s="24">
        <v>785.57</v>
      </c>
      <c r="H40" s="24">
        <v>0.88</v>
      </c>
    </row>
    <row r="41" spans="2:8" x14ac:dyDescent="0.25">
      <c r="B41" s="2" t="s">
        <v>2991</v>
      </c>
      <c r="C41" s="4" t="s">
        <v>142</v>
      </c>
      <c r="D41" s="2" t="s">
        <v>387</v>
      </c>
      <c r="E41" s="2" t="s">
        <v>815</v>
      </c>
      <c r="F41" s="24">
        <v>107046</v>
      </c>
      <c r="G41" s="24">
        <v>737.71</v>
      </c>
      <c r="H41" s="24">
        <v>0.83</v>
      </c>
    </row>
    <row r="42" spans="2:8" x14ac:dyDescent="0.25">
      <c r="B42" s="2" t="s">
        <v>2887</v>
      </c>
      <c r="C42" s="4" t="s">
        <v>142</v>
      </c>
      <c r="D42" s="2" t="s">
        <v>483</v>
      </c>
      <c r="E42" s="2" t="s">
        <v>657</v>
      </c>
      <c r="F42" s="24">
        <v>60000</v>
      </c>
      <c r="G42" s="24">
        <v>724.71</v>
      </c>
      <c r="H42" s="24">
        <v>0.81</v>
      </c>
    </row>
    <row r="43" spans="2:8" x14ac:dyDescent="0.25">
      <c r="B43" s="2" t="s">
        <v>3151</v>
      </c>
      <c r="C43" s="4" t="s">
        <v>142</v>
      </c>
      <c r="D43" s="2" t="s">
        <v>372</v>
      </c>
      <c r="E43" s="2" t="s">
        <v>1134</v>
      </c>
      <c r="F43" s="24">
        <v>50000</v>
      </c>
      <c r="G43" s="24">
        <v>615.42999999999995</v>
      </c>
      <c r="H43" s="24">
        <v>0.69</v>
      </c>
    </row>
    <row r="44" spans="2:8" x14ac:dyDescent="0.25">
      <c r="B44" s="2" t="s">
        <v>2995</v>
      </c>
      <c r="C44" s="4" t="s">
        <v>142</v>
      </c>
      <c r="D44" s="2" t="s">
        <v>372</v>
      </c>
      <c r="E44" s="2" t="s">
        <v>819</v>
      </c>
      <c r="F44" s="24">
        <v>24588</v>
      </c>
      <c r="G44" s="24">
        <v>513.09</v>
      </c>
      <c r="H44" s="24">
        <v>0.56999999999999995</v>
      </c>
    </row>
    <row r="45" spans="2:8" x14ac:dyDescent="0.25">
      <c r="B45" s="2" t="s">
        <v>2787</v>
      </c>
      <c r="C45" s="4" t="s">
        <v>142</v>
      </c>
      <c r="D45" s="2" t="s">
        <v>376</v>
      </c>
      <c r="E45" s="2" t="s">
        <v>391</v>
      </c>
      <c r="F45" s="24">
        <v>17909</v>
      </c>
      <c r="G45" s="24">
        <v>435.29</v>
      </c>
      <c r="H45" s="24">
        <v>0.49</v>
      </c>
    </row>
    <row r="46" spans="2:8" x14ac:dyDescent="0.25">
      <c r="B46" s="7" t="s">
        <v>145</v>
      </c>
      <c r="C46" s="8"/>
      <c r="D46" s="7"/>
      <c r="E46" s="7"/>
      <c r="F46" s="31"/>
      <c r="G46" s="31">
        <f>SUM(G12:G45)</f>
        <v>87298.029999999984</v>
      </c>
      <c r="H46" s="31">
        <f>SUM(H12:H45)</f>
        <v>97.70999999999998</v>
      </c>
    </row>
    <row r="47" spans="2:8" x14ac:dyDescent="0.25">
      <c r="B47" s="7" t="s">
        <v>146</v>
      </c>
      <c r="C47" s="8"/>
      <c r="D47" s="7"/>
      <c r="E47" s="7"/>
      <c r="F47" s="31"/>
      <c r="G47" s="31">
        <v>438.53</v>
      </c>
      <c r="H47" s="31">
        <v>0.49</v>
      </c>
    </row>
    <row r="48" spans="2:8" x14ac:dyDescent="0.25">
      <c r="B48" s="7" t="s">
        <v>147</v>
      </c>
      <c r="C48" s="8"/>
      <c r="D48" s="7"/>
      <c r="E48" s="7"/>
      <c r="F48" s="31"/>
      <c r="G48" s="31">
        <v>87736.56</v>
      </c>
      <c r="H48" s="31">
        <v>98.2</v>
      </c>
    </row>
    <row r="49" spans="2:8" x14ac:dyDescent="0.25">
      <c r="B49" s="7" t="s">
        <v>326</v>
      </c>
      <c r="C49" s="8"/>
      <c r="D49" s="7"/>
      <c r="E49" s="7"/>
      <c r="F49" s="31"/>
      <c r="G49" s="31">
        <v>1627.5837562899967</v>
      </c>
      <c r="H49" s="31">
        <v>1.7999999999999972</v>
      </c>
    </row>
    <row r="50" spans="2:8" x14ac:dyDescent="0.25">
      <c r="B50" s="7" t="s">
        <v>155</v>
      </c>
      <c r="C50" s="8"/>
      <c r="D50" s="7"/>
      <c r="E50" s="7"/>
      <c r="F50" s="31"/>
      <c r="G50" s="31">
        <v>89364.143756289996</v>
      </c>
      <c r="H50" s="31">
        <v>100</v>
      </c>
    </row>
    <row r="51" spans="2:8" x14ac:dyDescent="0.25">
      <c r="B51" s="2" t="s">
        <v>156</v>
      </c>
    </row>
    <row r="52" spans="2:8" x14ac:dyDescent="0.25">
      <c r="B52" s="7" t="s">
        <v>157</v>
      </c>
    </row>
    <row r="53" spans="2:8" x14ac:dyDescent="0.25">
      <c r="B53" s="7" t="s">
        <v>158</v>
      </c>
      <c r="C53" s="4" t="s">
        <v>159</v>
      </c>
    </row>
    <row r="54" spans="2:8" x14ac:dyDescent="0.25">
      <c r="B54" s="7" t="s">
        <v>162</v>
      </c>
      <c r="C54" s="4" t="s">
        <v>161</v>
      </c>
    </row>
    <row r="55" spans="2:8" x14ac:dyDescent="0.25">
      <c r="B55" s="7" t="s">
        <v>163</v>
      </c>
      <c r="C55" s="4" t="s">
        <v>161</v>
      </c>
    </row>
    <row r="56" spans="2:8" x14ac:dyDescent="0.25">
      <c r="B56" s="7" t="s">
        <v>164</v>
      </c>
      <c r="C56" s="4" t="s">
        <v>165</v>
      </c>
    </row>
    <row r="57" spans="2:8" x14ac:dyDescent="0.25">
      <c r="B57" s="7" t="s">
        <v>1135</v>
      </c>
      <c r="C57" s="8"/>
    </row>
    <row r="58" spans="2:8" x14ac:dyDescent="0.25">
      <c r="B58" s="7" t="s">
        <v>1136</v>
      </c>
      <c r="C58" s="8"/>
    </row>
    <row r="59" spans="2:8" x14ac:dyDescent="0.25">
      <c r="B59" s="7" t="s">
        <v>1137</v>
      </c>
      <c r="C59" s="8"/>
    </row>
    <row r="60" spans="2:8" x14ac:dyDescent="0.25">
      <c r="B60" s="7" t="s">
        <v>1138</v>
      </c>
      <c r="C60" s="8"/>
    </row>
    <row r="61" spans="2:8" x14ac:dyDescent="0.25">
      <c r="B61" s="7" t="s">
        <v>1139</v>
      </c>
      <c r="C61" s="8"/>
    </row>
    <row r="62" spans="2:8" x14ac:dyDescent="0.25">
      <c r="B62" s="7" t="s">
        <v>1140</v>
      </c>
      <c r="C62" s="8"/>
    </row>
    <row r="63" spans="2:8" x14ac:dyDescent="0.25">
      <c r="B63" s="7" t="s">
        <v>1141</v>
      </c>
      <c r="C63" s="8"/>
    </row>
    <row r="64" spans="2:8" x14ac:dyDescent="0.25">
      <c r="B64" s="7" t="s">
        <v>1142</v>
      </c>
      <c r="C64" s="8"/>
    </row>
    <row r="65" spans="2:4" x14ac:dyDescent="0.25">
      <c r="B65" s="7" t="s">
        <v>1404</v>
      </c>
      <c r="C65" s="8"/>
    </row>
    <row r="66" spans="2:4" x14ac:dyDescent="0.25">
      <c r="B66" s="2" t="s">
        <v>170</v>
      </c>
    </row>
    <row r="67" spans="2:4" x14ac:dyDescent="0.25">
      <c r="B67" s="2" t="s">
        <v>328</v>
      </c>
    </row>
    <row r="70" spans="2:4" x14ac:dyDescent="0.25">
      <c r="B70" s="17" t="s">
        <v>3741</v>
      </c>
      <c r="C70" s="18"/>
    </row>
    <row r="71" spans="2:4" ht="30" x14ac:dyDescent="0.25">
      <c r="B71" s="17" t="s">
        <v>329</v>
      </c>
      <c r="C71" s="19" t="s">
        <v>330</v>
      </c>
    </row>
    <row r="72" spans="2:4" x14ac:dyDescent="0.25">
      <c r="B72" s="139" t="s">
        <v>331</v>
      </c>
      <c r="C72" s="149" t="s">
        <v>2621</v>
      </c>
    </row>
    <row r="73" spans="2:4" x14ac:dyDescent="0.25">
      <c r="B73" s="139" t="s">
        <v>332</v>
      </c>
      <c r="C73" s="149" t="s">
        <v>2621</v>
      </c>
    </row>
    <row r="74" spans="2:4" x14ac:dyDescent="0.25">
      <c r="B74" s="139" t="s">
        <v>333</v>
      </c>
      <c r="C74" s="149" t="s">
        <v>2621</v>
      </c>
    </row>
    <row r="75" spans="2:4" x14ac:dyDescent="0.25">
      <c r="B75" s="139" t="s">
        <v>334</v>
      </c>
      <c r="C75" s="149" t="s">
        <v>2621</v>
      </c>
    </row>
    <row r="76" spans="2:4" x14ac:dyDescent="0.25">
      <c r="B76" s="139" t="s">
        <v>335</v>
      </c>
      <c r="C76" s="149" t="s">
        <v>2621</v>
      </c>
    </row>
    <row r="77" spans="2:4" x14ac:dyDescent="0.25">
      <c r="B77" s="139" t="s">
        <v>336</v>
      </c>
      <c r="C77" s="149" t="s">
        <v>2621</v>
      </c>
    </row>
    <row r="78" spans="2:4" x14ac:dyDescent="0.25">
      <c r="B78" s="17" t="s">
        <v>337</v>
      </c>
      <c r="C78" s="149" t="s">
        <v>2621</v>
      </c>
    </row>
    <row r="80" spans="2:4" x14ac:dyDescent="0.25">
      <c r="B80" s="139" t="s">
        <v>179</v>
      </c>
      <c r="C80" s="9"/>
      <c r="D80" s="139"/>
    </row>
    <row r="81" spans="2:7" ht="30" x14ac:dyDescent="0.25">
      <c r="B81" s="11" t="s">
        <v>180</v>
      </c>
      <c r="C81" s="10" t="s">
        <v>181</v>
      </c>
      <c r="D81" s="11" t="s">
        <v>182</v>
      </c>
    </row>
    <row r="82" spans="2:7" x14ac:dyDescent="0.25">
      <c r="B82" s="139" t="s">
        <v>161</v>
      </c>
      <c r="C82" s="9" t="s">
        <v>161</v>
      </c>
      <c r="D82" s="139" t="s">
        <v>161</v>
      </c>
    </row>
    <row r="84" spans="2:7" x14ac:dyDescent="0.25">
      <c r="B84" s="17" t="s">
        <v>183</v>
      </c>
      <c r="C84" s="40">
        <v>45412</v>
      </c>
      <c r="D84" s="139"/>
      <c r="E84" s="33"/>
      <c r="F84" s="39"/>
    </row>
    <row r="85" spans="2:7" x14ac:dyDescent="0.25">
      <c r="B85" s="17" t="s">
        <v>184</v>
      </c>
      <c r="C85" s="18" t="s">
        <v>185</v>
      </c>
      <c r="D85" s="17" t="s">
        <v>186</v>
      </c>
      <c r="E85" s="34" t="s">
        <v>187</v>
      </c>
      <c r="F85" s="32" t="s">
        <v>188</v>
      </c>
      <c r="G85" s="31"/>
    </row>
    <row r="86" spans="2:7" x14ac:dyDescent="0.25">
      <c r="B86" s="37" t="s">
        <v>161</v>
      </c>
      <c r="C86" s="38" t="s">
        <v>161</v>
      </c>
      <c r="D86" s="37" t="s">
        <v>161</v>
      </c>
      <c r="E86" s="36" t="s">
        <v>161</v>
      </c>
      <c r="F86" s="35" t="s">
        <v>161</v>
      </c>
    </row>
    <row r="89" spans="2:7" x14ac:dyDescent="0.25">
      <c r="B89" s="7" t="s">
        <v>189</v>
      </c>
    </row>
    <row r="90" spans="2:7" x14ac:dyDescent="0.25">
      <c r="B90" s="7"/>
    </row>
    <row r="91" spans="2:7" x14ac:dyDescent="0.25">
      <c r="B91" s="7" t="s">
        <v>190</v>
      </c>
    </row>
    <row r="92" spans="2:7" x14ac:dyDescent="0.25">
      <c r="B92" s="17" t="s">
        <v>191</v>
      </c>
      <c r="C92" s="18" t="s">
        <v>192</v>
      </c>
      <c r="D92" s="7"/>
    </row>
    <row r="93" spans="2:7" x14ac:dyDescent="0.25">
      <c r="B93" s="139" t="s">
        <v>161</v>
      </c>
      <c r="C93" s="9" t="s">
        <v>161</v>
      </c>
    </row>
    <row r="95" spans="2:7" x14ac:dyDescent="0.25">
      <c r="B95" s="17" t="s">
        <v>193</v>
      </c>
      <c r="C95" s="18" t="s">
        <v>192</v>
      </c>
    </row>
    <row r="96" spans="2:7" x14ac:dyDescent="0.25">
      <c r="B96" s="139" t="s">
        <v>161</v>
      </c>
      <c r="C96" s="9" t="s">
        <v>161</v>
      </c>
    </row>
    <row r="98" spans="2:7" x14ac:dyDescent="0.25">
      <c r="B98" s="17" t="s">
        <v>161</v>
      </c>
      <c r="C98" s="18" t="s">
        <v>161</v>
      </c>
    </row>
    <row r="99" spans="2:7" x14ac:dyDescent="0.25">
      <c r="B99" s="139" t="s">
        <v>161</v>
      </c>
      <c r="C99" s="9" t="s">
        <v>161</v>
      </c>
    </row>
    <row r="101" spans="2:7" x14ac:dyDescent="0.25">
      <c r="B101" s="34" t="s">
        <v>194</v>
      </c>
      <c r="C101" s="18" t="s">
        <v>195</v>
      </c>
    </row>
    <row r="102" spans="2:7" x14ac:dyDescent="0.25">
      <c r="B102" s="33" t="s">
        <v>161</v>
      </c>
      <c r="C102" s="9" t="s">
        <v>161</v>
      </c>
    </row>
    <row r="104" spans="2:7" x14ac:dyDescent="0.25">
      <c r="B104" s="17" t="s">
        <v>196</v>
      </c>
      <c r="C104" s="18" t="s">
        <v>161</v>
      </c>
    </row>
    <row r="106" spans="2:7" x14ac:dyDescent="0.25">
      <c r="B106" s="17" t="s">
        <v>197</v>
      </c>
      <c r="C106" s="40">
        <v>45412</v>
      </c>
      <c r="D106" s="139"/>
      <c r="E106" s="33"/>
      <c r="F106" s="39"/>
    </row>
    <row r="107" spans="2:7" x14ac:dyDescent="0.25">
      <c r="B107" s="17" t="s">
        <v>184</v>
      </c>
      <c r="C107" s="18" t="s">
        <v>185</v>
      </c>
      <c r="D107" s="17" t="s">
        <v>186</v>
      </c>
      <c r="E107" s="34" t="s">
        <v>187</v>
      </c>
      <c r="F107" s="32" t="s">
        <v>188</v>
      </c>
      <c r="G107" s="31"/>
    </row>
    <row r="108" spans="2:7" x14ac:dyDescent="0.25">
      <c r="B108" s="37" t="s">
        <v>161</v>
      </c>
      <c r="C108" s="38" t="s">
        <v>161</v>
      </c>
      <c r="D108" s="37" t="s">
        <v>161</v>
      </c>
      <c r="E108" s="36" t="s">
        <v>161</v>
      </c>
      <c r="F108" s="35" t="s">
        <v>161</v>
      </c>
    </row>
    <row r="109" spans="2:7" x14ac:dyDescent="0.25">
      <c r="B109" s="7" t="s">
        <v>189</v>
      </c>
    </row>
    <row r="110" spans="2:7" x14ac:dyDescent="0.25">
      <c r="B110" s="7"/>
    </row>
    <row r="111" spans="2:7" x14ac:dyDescent="0.25">
      <c r="B111" s="7" t="s">
        <v>190</v>
      </c>
    </row>
    <row r="112" spans="2:7" x14ac:dyDescent="0.25">
      <c r="B112" s="17" t="s">
        <v>191</v>
      </c>
      <c r="C112" s="18" t="s">
        <v>192</v>
      </c>
      <c r="D112" s="7"/>
    </row>
    <row r="113" spans="2:3" x14ac:dyDescent="0.25">
      <c r="B113" s="139" t="s">
        <v>161</v>
      </c>
      <c r="C113" s="9" t="s">
        <v>161</v>
      </c>
    </row>
    <row r="115" spans="2:3" x14ac:dyDescent="0.25">
      <c r="B115" s="17" t="s">
        <v>193</v>
      </c>
      <c r="C115" s="18" t="s">
        <v>192</v>
      </c>
    </row>
    <row r="116" spans="2:3" x14ac:dyDescent="0.25">
      <c r="B116" s="139" t="s">
        <v>161</v>
      </c>
      <c r="C116" s="9" t="s">
        <v>161</v>
      </c>
    </row>
    <row r="118" spans="2:3" x14ac:dyDescent="0.25">
      <c r="B118" s="17" t="s">
        <v>161</v>
      </c>
      <c r="C118" s="18" t="s">
        <v>161</v>
      </c>
    </row>
    <row r="119" spans="2:3" x14ac:dyDescent="0.25">
      <c r="B119" s="139" t="s">
        <v>161</v>
      </c>
      <c r="C119" s="9" t="s">
        <v>161</v>
      </c>
    </row>
    <row r="121" spans="2:3" x14ac:dyDescent="0.25">
      <c r="B121" s="34" t="s">
        <v>194</v>
      </c>
      <c r="C121" s="18" t="s">
        <v>195</v>
      </c>
    </row>
    <row r="122" spans="2:3" x14ac:dyDescent="0.25">
      <c r="B122" s="33" t="s">
        <v>161</v>
      </c>
      <c r="C122" s="9" t="s">
        <v>161</v>
      </c>
    </row>
    <row r="124" spans="2:3" x14ac:dyDescent="0.25">
      <c r="B124" s="17" t="s">
        <v>196</v>
      </c>
      <c r="C124" s="18" t="s">
        <v>161</v>
      </c>
    </row>
    <row r="127" spans="2:3" x14ac:dyDescent="0.25">
      <c r="B127" s="7" t="s">
        <v>198</v>
      </c>
    </row>
    <row r="129" spans="2:80" x14ac:dyDescent="0.25">
      <c r="B129" s="17" t="s">
        <v>184</v>
      </c>
      <c r="C129" s="18" t="s">
        <v>199</v>
      </c>
      <c r="D129" s="17" t="s">
        <v>200</v>
      </c>
      <c r="E129" s="17" t="s">
        <v>201</v>
      </c>
      <c r="F129" s="31"/>
    </row>
    <row r="130" spans="2:80" x14ac:dyDescent="0.25">
      <c r="B130" s="139" t="s">
        <v>161</v>
      </c>
      <c r="C130" s="9" t="s">
        <v>161</v>
      </c>
      <c r="D130" s="139" t="s">
        <v>161</v>
      </c>
      <c r="E130" s="139" t="s">
        <v>161</v>
      </c>
    </row>
    <row r="133" spans="2:80" x14ac:dyDescent="0.25">
      <c r="B133" s="7" t="s">
        <v>202</v>
      </c>
      <c r="C133" s="8" t="s">
        <v>161</v>
      </c>
      <c r="D133" s="7"/>
      <c r="E133" s="7"/>
      <c r="F133" s="31"/>
      <c r="G133" s="31"/>
      <c r="H133" s="31"/>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row>
    <row r="135" spans="2:80" x14ac:dyDescent="0.25">
      <c r="B135" s="7" t="s">
        <v>203</v>
      </c>
    </row>
    <row r="137" spans="2:80" x14ac:dyDescent="0.25">
      <c r="B137" s="17" t="s">
        <v>204</v>
      </c>
      <c r="C137" s="18" t="s">
        <v>192</v>
      </c>
      <c r="D137" s="7"/>
    </row>
    <row r="138" spans="2:80" x14ac:dyDescent="0.25">
      <c r="B138" s="139" t="s">
        <v>161</v>
      </c>
      <c r="C138" s="9" t="s">
        <v>161</v>
      </c>
    </row>
    <row r="141" spans="2:80" x14ac:dyDescent="0.25">
      <c r="B141" s="17" t="s">
        <v>205</v>
      </c>
      <c r="C141" s="18" t="s">
        <v>206</v>
      </c>
      <c r="D141" s="7"/>
    </row>
    <row r="142" spans="2:80" x14ac:dyDescent="0.25">
      <c r="B142" s="139" t="s">
        <v>161</v>
      </c>
      <c r="C142" s="9" t="s">
        <v>161</v>
      </c>
    </row>
    <row r="145" spans="2:80" x14ac:dyDescent="0.25">
      <c r="B145" s="7" t="s">
        <v>207</v>
      </c>
    </row>
    <row r="148" spans="2:80" x14ac:dyDescent="0.25">
      <c r="B148" s="7" t="s">
        <v>208</v>
      </c>
    </row>
    <row r="150" spans="2:80" x14ac:dyDescent="0.25">
      <c r="B150" s="17" t="s">
        <v>184</v>
      </c>
      <c r="C150" s="18" t="s">
        <v>209</v>
      </c>
      <c r="D150" s="17" t="s">
        <v>199</v>
      </c>
      <c r="E150" s="17" t="s">
        <v>200</v>
      </c>
      <c r="F150" s="32" t="s">
        <v>201</v>
      </c>
      <c r="G150" s="31"/>
    </row>
    <row r="151" spans="2:80" x14ac:dyDescent="0.25">
      <c r="B151" s="139" t="s">
        <v>161</v>
      </c>
      <c r="C151" s="9" t="s">
        <v>161</v>
      </c>
      <c r="D151" s="139" t="s">
        <v>161</v>
      </c>
      <c r="E151" s="139" t="s">
        <v>161</v>
      </c>
      <c r="F151" s="30" t="s">
        <v>161</v>
      </c>
    </row>
    <row r="154" spans="2:80" x14ac:dyDescent="0.25">
      <c r="B154" s="7" t="s">
        <v>202</v>
      </c>
      <c r="C154" s="8" t="s">
        <v>161</v>
      </c>
      <c r="D154" s="7"/>
      <c r="E154" s="7"/>
      <c r="F154" s="31"/>
      <c r="G154" s="31"/>
      <c r="H154" s="31"/>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6" spans="2:80" x14ac:dyDescent="0.25">
      <c r="B156" s="7" t="s">
        <v>203</v>
      </c>
    </row>
    <row r="158" spans="2:80" x14ac:dyDescent="0.25">
      <c r="B158" s="17" t="s">
        <v>204</v>
      </c>
      <c r="C158" s="18" t="s">
        <v>192</v>
      </c>
      <c r="D158" s="7"/>
    </row>
    <row r="159" spans="2:80" x14ac:dyDescent="0.25">
      <c r="B159" s="139" t="s">
        <v>161</v>
      </c>
      <c r="C159" s="9" t="s">
        <v>161</v>
      </c>
    </row>
    <row r="162" spans="2:7" x14ac:dyDescent="0.25">
      <c r="B162" s="17" t="s">
        <v>205</v>
      </c>
      <c r="C162" s="18" t="s">
        <v>206</v>
      </c>
      <c r="D162" s="7"/>
    </row>
    <row r="163" spans="2:7" x14ac:dyDescent="0.25">
      <c r="B163" s="139" t="s">
        <v>161</v>
      </c>
      <c r="C163" s="9" t="s">
        <v>161</v>
      </c>
    </row>
    <row r="166" spans="2:7" x14ac:dyDescent="0.25">
      <c r="B166" s="7" t="s">
        <v>207</v>
      </c>
    </row>
    <row r="169" spans="2:7" x14ac:dyDescent="0.25">
      <c r="B169" s="7" t="s">
        <v>210</v>
      </c>
    </row>
    <row r="170" spans="2:7" x14ac:dyDescent="0.25">
      <c r="B170" s="17" t="s">
        <v>184</v>
      </c>
      <c r="C170" s="18" t="s">
        <v>211</v>
      </c>
      <c r="D170" s="17" t="s">
        <v>212</v>
      </c>
      <c r="E170" s="17" t="s">
        <v>213</v>
      </c>
      <c r="F170" s="32" t="s">
        <v>214</v>
      </c>
      <c r="G170" s="31"/>
    </row>
    <row r="171" spans="2:7" x14ac:dyDescent="0.25">
      <c r="B171" s="139" t="s">
        <v>161</v>
      </c>
      <c r="C171" s="9" t="s">
        <v>161</v>
      </c>
      <c r="D171" s="139" t="s">
        <v>161</v>
      </c>
      <c r="E171" s="139" t="s">
        <v>161</v>
      </c>
      <c r="F171" s="30" t="s">
        <v>161</v>
      </c>
    </row>
    <row r="172" spans="2:7" x14ac:dyDescent="0.25">
      <c r="B172" s="2" t="s">
        <v>215</v>
      </c>
    </row>
  </sheetData>
  <mergeCells count="3">
    <mergeCell ref="B1:E1"/>
    <mergeCell ref="C3:C7"/>
    <mergeCell ref="D3:D7"/>
  </mergeCells>
  <hyperlinks>
    <hyperlink ref="A1" location="Index!A1" display="Index" xr:uid="{67A5AE2B-08E8-4F6D-81E6-9FA23C7CE52D}"/>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373A-B7AB-46A8-A0CE-AA3132008A1A}">
  <sheetPr codeName="Sheet33"/>
  <dimension ref="A1:CB179"/>
  <sheetViews>
    <sheetView workbookViewId="0">
      <selection activeCell="E9" sqref="E9"/>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67</v>
      </c>
      <c r="C1" s="212"/>
      <c r="D1" s="212"/>
      <c r="E1" s="212"/>
    </row>
    <row r="3" spans="1:9" ht="15" customHeight="1" x14ac:dyDescent="0.25">
      <c r="B3" s="1" t="s">
        <v>1143</v>
      </c>
      <c r="C3" s="213"/>
      <c r="D3" s="214"/>
    </row>
    <row r="4" spans="1:9" ht="15" customHeight="1" x14ac:dyDescent="0.25">
      <c r="B4" s="142" t="s">
        <v>1144</v>
      </c>
      <c r="C4" s="213"/>
      <c r="D4" s="214"/>
    </row>
    <row r="5" spans="1:9" ht="15" customHeight="1" x14ac:dyDescent="0.25">
      <c r="B5" s="142" t="s">
        <v>130</v>
      </c>
      <c r="C5" s="213"/>
      <c r="D5" s="214"/>
    </row>
    <row r="6" spans="1:9" ht="15" customHeight="1" x14ac:dyDescent="0.25">
      <c r="B6" s="142" t="s">
        <v>131</v>
      </c>
      <c r="C6" s="213"/>
      <c r="D6" s="214"/>
    </row>
    <row r="7" spans="1:9" ht="30" customHeight="1" x14ac:dyDescent="0.25">
      <c r="B7" s="142" t="s">
        <v>1145</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2083</v>
      </c>
      <c r="C15" s="4" t="s">
        <v>142</v>
      </c>
      <c r="D15" s="2" t="s">
        <v>356</v>
      </c>
      <c r="E15" s="2" t="s">
        <v>357</v>
      </c>
      <c r="F15" s="24">
        <v>3960000</v>
      </c>
      <c r="G15" s="24">
        <v>17251.740000000002</v>
      </c>
      <c r="H15" s="24">
        <v>8.85</v>
      </c>
    </row>
    <row r="16" spans="1:9" x14ac:dyDescent="0.25">
      <c r="B16" s="2" t="s">
        <v>2077</v>
      </c>
      <c r="C16" s="4" t="s">
        <v>142</v>
      </c>
      <c r="D16" s="2" t="s">
        <v>396</v>
      </c>
      <c r="E16" s="2" t="s">
        <v>427</v>
      </c>
      <c r="F16" s="24">
        <v>7260000</v>
      </c>
      <c r="G16" s="24">
        <v>14022.69</v>
      </c>
      <c r="H16" s="24">
        <v>7.19</v>
      </c>
    </row>
    <row r="17" spans="2:8" x14ac:dyDescent="0.25">
      <c r="B17" s="2" t="s">
        <v>2037</v>
      </c>
      <c r="C17" s="4" t="s">
        <v>142</v>
      </c>
      <c r="D17" s="2" t="s">
        <v>519</v>
      </c>
      <c r="E17" s="2" t="s">
        <v>523</v>
      </c>
      <c r="F17" s="24">
        <v>92400</v>
      </c>
      <c r="G17" s="24">
        <v>11843.37</v>
      </c>
      <c r="H17" s="24">
        <v>6.07</v>
      </c>
    </row>
    <row r="18" spans="2:8" x14ac:dyDescent="0.25">
      <c r="B18" s="2" t="s">
        <v>2063</v>
      </c>
      <c r="C18" s="4" t="s">
        <v>142</v>
      </c>
      <c r="D18" s="2" t="s">
        <v>379</v>
      </c>
      <c r="E18" s="2" t="s">
        <v>380</v>
      </c>
      <c r="F18" s="24">
        <v>1013000</v>
      </c>
      <c r="G18" s="24">
        <v>11227.59</v>
      </c>
      <c r="H18" s="24">
        <v>5.76</v>
      </c>
    </row>
    <row r="19" spans="2:8" x14ac:dyDescent="0.25">
      <c r="B19" s="2" t="s">
        <v>2076</v>
      </c>
      <c r="C19" s="4" t="s">
        <v>142</v>
      </c>
      <c r="D19" s="2" t="s">
        <v>370</v>
      </c>
      <c r="E19" s="2" t="s">
        <v>450</v>
      </c>
      <c r="F19" s="24">
        <v>631500</v>
      </c>
      <c r="G19" s="24">
        <v>11096.09</v>
      </c>
      <c r="H19" s="24">
        <v>5.69</v>
      </c>
    </row>
    <row r="20" spans="2:8" x14ac:dyDescent="0.25">
      <c r="B20" s="2" t="s">
        <v>2062</v>
      </c>
      <c r="C20" s="4" t="s">
        <v>142</v>
      </c>
      <c r="D20" s="2" t="s">
        <v>531</v>
      </c>
      <c r="E20" s="2" t="s">
        <v>532</v>
      </c>
      <c r="F20" s="24">
        <v>429000</v>
      </c>
      <c r="G20" s="24">
        <v>10756.75</v>
      </c>
      <c r="H20" s="24">
        <v>5.52</v>
      </c>
    </row>
    <row r="21" spans="2:8" x14ac:dyDescent="0.25">
      <c r="B21" s="2" t="s">
        <v>2058</v>
      </c>
      <c r="C21" s="4" t="s">
        <v>142</v>
      </c>
      <c r="D21" s="2" t="s">
        <v>359</v>
      </c>
      <c r="E21" s="2" t="s">
        <v>360</v>
      </c>
      <c r="F21" s="24">
        <v>270000</v>
      </c>
      <c r="G21" s="24">
        <v>9690.98</v>
      </c>
      <c r="H21" s="24">
        <v>4.97</v>
      </c>
    </row>
    <row r="22" spans="2:8" x14ac:dyDescent="0.25">
      <c r="B22" s="2" t="s">
        <v>3152</v>
      </c>
      <c r="C22" s="4" t="s">
        <v>142</v>
      </c>
      <c r="D22" s="2" t="s">
        <v>396</v>
      </c>
      <c r="E22" s="2" t="s">
        <v>1146</v>
      </c>
      <c r="F22" s="24">
        <v>211000</v>
      </c>
      <c r="G22" s="24">
        <v>9304.89</v>
      </c>
      <c r="H22" s="24">
        <v>4.7699999999999996</v>
      </c>
    </row>
    <row r="23" spans="2:8" x14ac:dyDescent="0.25">
      <c r="B23" s="2" t="s">
        <v>2068</v>
      </c>
      <c r="C23" s="4" t="s">
        <v>142</v>
      </c>
      <c r="D23" s="2" t="s">
        <v>359</v>
      </c>
      <c r="E23" s="2" t="s">
        <v>401</v>
      </c>
      <c r="F23" s="24">
        <v>611970</v>
      </c>
      <c r="G23" s="24">
        <v>6569.5</v>
      </c>
      <c r="H23" s="24">
        <v>3.37</v>
      </c>
    </row>
    <row r="24" spans="2:8" x14ac:dyDescent="0.25">
      <c r="B24" s="2" t="s">
        <v>2859</v>
      </c>
      <c r="C24" s="4" t="s">
        <v>142</v>
      </c>
      <c r="D24" s="2" t="s">
        <v>519</v>
      </c>
      <c r="E24" s="2" t="s">
        <v>559</v>
      </c>
      <c r="F24" s="24">
        <v>132000</v>
      </c>
      <c r="G24" s="24">
        <v>5996.83</v>
      </c>
      <c r="H24" s="24">
        <v>3.08</v>
      </c>
    </row>
    <row r="25" spans="2:8" x14ac:dyDescent="0.25">
      <c r="B25" s="2" t="s">
        <v>2066</v>
      </c>
      <c r="C25" s="4" t="s">
        <v>142</v>
      </c>
      <c r="D25" s="2" t="s">
        <v>382</v>
      </c>
      <c r="E25" s="2" t="s">
        <v>551</v>
      </c>
      <c r="F25" s="24">
        <v>105000</v>
      </c>
      <c r="G25" s="24">
        <v>5949.88</v>
      </c>
      <c r="H25" s="24">
        <v>3.05</v>
      </c>
    </row>
    <row r="26" spans="2:8" x14ac:dyDescent="0.25">
      <c r="B26" s="2" t="s">
        <v>1147</v>
      </c>
      <c r="C26" s="4" t="s">
        <v>142</v>
      </c>
      <c r="D26" s="2" t="s">
        <v>531</v>
      </c>
      <c r="E26" s="2" t="s">
        <v>1148</v>
      </c>
      <c r="F26" s="24">
        <v>1093774</v>
      </c>
      <c r="G26" s="24">
        <v>5828.17</v>
      </c>
      <c r="H26" s="24">
        <v>2.99</v>
      </c>
    </row>
    <row r="27" spans="2:8" x14ac:dyDescent="0.25">
      <c r="B27" s="2" t="s">
        <v>2059</v>
      </c>
      <c r="C27" s="4" t="s">
        <v>142</v>
      </c>
      <c r="D27" s="2" t="s">
        <v>396</v>
      </c>
      <c r="E27" s="2" t="s">
        <v>397</v>
      </c>
      <c r="F27" s="24">
        <v>125686</v>
      </c>
      <c r="G27" s="24">
        <v>5786.33</v>
      </c>
      <c r="H27" s="24">
        <v>2.97</v>
      </c>
    </row>
    <row r="28" spans="2:8" x14ac:dyDescent="0.25">
      <c r="B28" s="2" t="s">
        <v>3010</v>
      </c>
      <c r="C28" s="4" t="s">
        <v>142</v>
      </c>
      <c r="D28" s="2" t="s">
        <v>544</v>
      </c>
      <c r="E28" s="2" t="s">
        <v>847</v>
      </c>
      <c r="F28" s="24">
        <v>149920</v>
      </c>
      <c r="G28" s="24">
        <v>5035.1400000000003</v>
      </c>
      <c r="H28" s="24">
        <v>2.58</v>
      </c>
    </row>
    <row r="29" spans="2:8" x14ac:dyDescent="0.25">
      <c r="B29" s="2" t="s">
        <v>2073</v>
      </c>
      <c r="C29" s="4" t="s">
        <v>142</v>
      </c>
      <c r="D29" s="2" t="s">
        <v>398</v>
      </c>
      <c r="E29" s="2" t="s">
        <v>561</v>
      </c>
      <c r="F29" s="24">
        <v>269000</v>
      </c>
      <c r="G29" s="24">
        <v>4946.78</v>
      </c>
      <c r="H29" s="24">
        <v>2.54</v>
      </c>
    </row>
    <row r="30" spans="2:8" x14ac:dyDescent="0.25">
      <c r="B30" s="2" t="s">
        <v>951</v>
      </c>
      <c r="C30" s="4" t="s">
        <v>142</v>
      </c>
      <c r="D30" s="2" t="s">
        <v>428</v>
      </c>
      <c r="E30" s="2" t="s">
        <v>952</v>
      </c>
      <c r="F30" s="24">
        <v>4870000</v>
      </c>
      <c r="G30" s="24">
        <v>4865.13</v>
      </c>
      <c r="H30" s="24">
        <v>2.5</v>
      </c>
    </row>
    <row r="31" spans="2:8" x14ac:dyDescent="0.25">
      <c r="B31" s="2" t="s">
        <v>2056</v>
      </c>
      <c r="C31" s="4" t="s">
        <v>142</v>
      </c>
      <c r="D31" s="2" t="s">
        <v>359</v>
      </c>
      <c r="E31" s="2" t="s">
        <v>563</v>
      </c>
      <c r="F31" s="24">
        <v>55800</v>
      </c>
      <c r="G31" s="24">
        <v>4654.7</v>
      </c>
      <c r="H31" s="24">
        <v>2.39</v>
      </c>
    </row>
    <row r="32" spans="2:8" x14ac:dyDescent="0.25">
      <c r="B32" s="2" t="s">
        <v>2049</v>
      </c>
      <c r="C32" s="4" t="s">
        <v>142</v>
      </c>
      <c r="D32" s="2" t="s">
        <v>370</v>
      </c>
      <c r="E32" s="2" t="s">
        <v>371</v>
      </c>
      <c r="F32" s="24">
        <v>342000</v>
      </c>
      <c r="G32" s="24">
        <v>4025.34</v>
      </c>
      <c r="H32" s="24">
        <v>2.06</v>
      </c>
    </row>
    <row r="33" spans="2:8" x14ac:dyDescent="0.25">
      <c r="B33" s="2" t="s">
        <v>3153</v>
      </c>
      <c r="C33" s="4" t="s">
        <v>142</v>
      </c>
      <c r="D33" s="2" t="s">
        <v>359</v>
      </c>
      <c r="E33" s="2" t="s">
        <v>1149</v>
      </c>
      <c r="F33" s="24">
        <v>1252500</v>
      </c>
      <c r="G33" s="24">
        <v>3955.4</v>
      </c>
      <c r="H33" s="24">
        <v>2.0299999999999998</v>
      </c>
    </row>
    <row r="34" spans="2:8" x14ac:dyDescent="0.25">
      <c r="B34" s="2" t="s">
        <v>2065</v>
      </c>
      <c r="C34" s="4" t="s">
        <v>142</v>
      </c>
      <c r="D34" s="2" t="s">
        <v>548</v>
      </c>
      <c r="E34" s="2" t="s">
        <v>549</v>
      </c>
      <c r="F34" s="24">
        <v>291657</v>
      </c>
      <c r="G34" s="24">
        <v>3689.17</v>
      </c>
      <c r="H34" s="24">
        <v>1.89</v>
      </c>
    </row>
    <row r="35" spans="2:8" x14ac:dyDescent="0.25">
      <c r="B35" s="2" t="s">
        <v>1150</v>
      </c>
      <c r="C35" s="4" t="s">
        <v>142</v>
      </c>
      <c r="D35" s="2" t="s">
        <v>359</v>
      </c>
      <c r="E35" s="2" t="s">
        <v>1151</v>
      </c>
      <c r="F35" s="24">
        <v>364433</v>
      </c>
      <c r="G35" s="24">
        <v>3297.39</v>
      </c>
      <c r="H35" s="24">
        <v>1.69</v>
      </c>
    </row>
    <row r="36" spans="2:8" x14ac:dyDescent="0.25">
      <c r="B36" s="2" t="s">
        <v>2038</v>
      </c>
      <c r="C36" s="4" t="s">
        <v>142</v>
      </c>
      <c r="D36" s="2" t="s">
        <v>359</v>
      </c>
      <c r="E36" s="2" t="s">
        <v>589</v>
      </c>
      <c r="F36" s="24">
        <v>73898</v>
      </c>
      <c r="G36" s="24">
        <v>2842.6</v>
      </c>
      <c r="H36" s="24">
        <v>1.46</v>
      </c>
    </row>
    <row r="37" spans="2:8" x14ac:dyDescent="0.25">
      <c r="B37" s="2" t="s">
        <v>2051</v>
      </c>
      <c r="C37" s="4" t="s">
        <v>142</v>
      </c>
      <c r="D37" s="2" t="s">
        <v>376</v>
      </c>
      <c r="E37" s="2" t="s">
        <v>579</v>
      </c>
      <c r="F37" s="24">
        <v>90000</v>
      </c>
      <c r="G37" s="24">
        <v>2744.1</v>
      </c>
      <c r="H37" s="24">
        <v>1.41</v>
      </c>
    </row>
    <row r="38" spans="2:8" x14ac:dyDescent="0.25">
      <c r="B38" s="2" t="s">
        <v>3154</v>
      </c>
      <c r="C38" s="4" t="s">
        <v>142</v>
      </c>
      <c r="D38" s="2" t="s">
        <v>382</v>
      </c>
      <c r="E38" s="2" t="s">
        <v>1152</v>
      </c>
      <c r="F38" s="24">
        <v>120000</v>
      </c>
      <c r="G38" s="24">
        <v>2499.12</v>
      </c>
      <c r="H38" s="24">
        <v>1.28</v>
      </c>
    </row>
    <row r="39" spans="2:8" x14ac:dyDescent="0.25">
      <c r="B39" s="2" t="s">
        <v>3126</v>
      </c>
      <c r="C39" s="4" t="s">
        <v>142</v>
      </c>
      <c r="D39" s="2" t="s">
        <v>941</v>
      </c>
      <c r="E39" s="2" t="s">
        <v>1067</v>
      </c>
      <c r="F39" s="24">
        <v>81000</v>
      </c>
      <c r="G39" s="24">
        <v>2288.13</v>
      </c>
      <c r="H39" s="24">
        <v>1.17</v>
      </c>
    </row>
    <row r="40" spans="2:8" x14ac:dyDescent="0.25">
      <c r="B40" s="2" t="s">
        <v>2976</v>
      </c>
      <c r="C40" s="4" t="s">
        <v>142</v>
      </c>
      <c r="D40" s="2" t="s">
        <v>463</v>
      </c>
      <c r="E40" s="2" t="s">
        <v>784</v>
      </c>
      <c r="F40" s="24">
        <v>108000</v>
      </c>
      <c r="G40" s="24">
        <v>2271.62</v>
      </c>
      <c r="H40" s="24">
        <v>1.17</v>
      </c>
    </row>
    <row r="41" spans="2:8" x14ac:dyDescent="0.25">
      <c r="B41" s="2" t="s">
        <v>2045</v>
      </c>
      <c r="C41" s="4" t="s">
        <v>142</v>
      </c>
      <c r="D41" s="2" t="s">
        <v>366</v>
      </c>
      <c r="E41" s="2" t="s">
        <v>571</v>
      </c>
      <c r="F41" s="24">
        <v>515000</v>
      </c>
      <c r="G41" s="24">
        <v>2229.69</v>
      </c>
      <c r="H41" s="24">
        <v>1.1399999999999999</v>
      </c>
    </row>
    <row r="42" spans="2:8" x14ac:dyDescent="0.25">
      <c r="B42" s="2" t="s">
        <v>2801</v>
      </c>
      <c r="C42" s="4" t="s">
        <v>142</v>
      </c>
      <c r="D42" s="2" t="s">
        <v>359</v>
      </c>
      <c r="E42" s="2" t="s">
        <v>415</v>
      </c>
      <c r="F42" s="24">
        <v>30000</v>
      </c>
      <c r="G42" s="24">
        <v>2157.27</v>
      </c>
      <c r="H42" s="24">
        <v>1.1100000000000001</v>
      </c>
    </row>
    <row r="43" spans="2:8" x14ac:dyDescent="0.25">
      <c r="B43" s="2" t="s">
        <v>565</v>
      </c>
      <c r="C43" s="4" t="s">
        <v>142</v>
      </c>
      <c r="D43" s="2" t="s">
        <v>469</v>
      </c>
      <c r="E43" s="2" t="s">
        <v>566</v>
      </c>
      <c r="F43" s="24">
        <v>80000</v>
      </c>
      <c r="G43" s="24">
        <v>2131.6</v>
      </c>
      <c r="H43" s="24">
        <v>1.0900000000000001</v>
      </c>
    </row>
    <row r="44" spans="2:8" x14ac:dyDescent="0.25">
      <c r="B44" s="2" t="s">
        <v>2039</v>
      </c>
      <c r="C44" s="4" t="s">
        <v>142</v>
      </c>
      <c r="D44" s="2" t="s">
        <v>359</v>
      </c>
      <c r="E44" s="2" t="s">
        <v>581</v>
      </c>
      <c r="F44" s="24">
        <v>757000</v>
      </c>
      <c r="G44" s="24">
        <v>1872.44</v>
      </c>
      <c r="H44" s="24">
        <v>0.96</v>
      </c>
    </row>
    <row r="45" spans="2:8" x14ac:dyDescent="0.25">
      <c r="B45" s="2" t="s">
        <v>1153</v>
      </c>
      <c r="C45" s="4" t="s">
        <v>142</v>
      </c>
      <c r="D45" s="2" t="s">
        <v>398</v>
      </c>
      <c r="E45" s="2" t="s">
        <v>1154</v>
      </c>
      <c r="F45" s="24">
        <v>543830</v>
      </c>
      <c r="G45" s="24">
        <v>1631.76</v>
      </c>
      <c r="H45" s="24">
        <v>0.84</v>
      </c>
    </row>
    <row r="46" spans="2:8" x14ac:dyDescent="0.25">
      <c r="B46" s="2" t="s">
        <v>3155</v>
      </c>
      <c r="C46" s="4" t="s">
        <v>142</v>
      </c>
      <c r="D46" s="2" t="s">
        <v>941</v>
      </c>
      <c r="E46" s="2" t="s">
        <v>1155</v>
      </c>
      <c r="F46" s="24">
        <v>15000</v>
      </c>
      <c r="G46" s="24">
        <v>1000.19</v>
      </c>
      <c r="H46" s="24">
        <v>0.51</v>
      </c>
    </row>
    <row r="47" spans="2:8" x14ac:dyDescent="0.25">
      <c r="B47" s="7" t="s">
        <v>145</v>
      </c>
      <c r="C47" s="8"/>
      <c r="D47" s="7"/>
      <c r="E47" s="7"/>
      <c r="F47" s="31"/>
      <c r="G47" s="31">
        <f>SUM(G12:G46)</f>
        <v>183462.38000000006</v>
      </c>
      <c r="H47" s="31">
        <f>SUM(H12:H46)</f>
        <v>94.1</v>
      </c>
    </row>
    <row r="48" spans="2:8" x14ac:dyDescent="0.25">
      <c r="B48" s="5" t="s">
        <v>136</v>
      </c>
      <c r="C48" s="6" t="s">
        <v>137</v>
      </c>
      <c r="D48" s="5" t="s">
        <v>238</v>
      </c>
      <c r="E48" s="5" t="s">
        <v>139</v>
      </c>
      <c r="F48" s="46" t="s">
        <v>149</v>
      </c>
      <c r="G48" s="46" t="s">
        <v>150</v>
      </c>
      <c r="H48" s="46" t="s">
        <v>151</v>
      </c>
    </row>
    <row r="49" spans="2:8" x14ac:dyDescent="0.25">
      <c r="B49" s="7" t="s">
        <v>239</v>
      </c>
    </row>
    <row r="50" spans="2:8" x14ac:dyDescent="0.25">
      <c r="B50" s="7" t="s">
        <v>141</v>
      </c>
    </row>
    <row r="51" spans="2:8" x14ac:dyDescent="0.25">
      <c r="B51" s="7" t="s">
        <v>695</v>
      </c>
    </row>
    <row r="52" spans="2:8" x14ac:dyDescent="0.25">
      <c r="B52" s="2" t="s">
        <v>2909</v>
      </c>
      <c r="C52" s="4">
        <v>7.59</v>
      </c>
      <c r="D52" s="2" t="s">
        <v>603</v>
      </c>
      <c r="E52" s="2" t="s">
        <v>696</v>
      </c>
      <c r="F52" s="24">
        <v>52770</v>
      </c>
      <c r="G52" s="24">
        <v>15.27</v>
      </c>
      <c r="H52" s="24">
        <v>0.01</v>
      </c>
    </row>
    <row r="53" spans="2:8" x14ac:dyDescent="0.25">
      <c r="B53" s="7" t="s">
        <v>620</v>
      </c>
      <c r="C53" s="8"/>
      <c r="D53" s="7"/>
      <c r="E53" s="7"/>
      <c r="F53" s="31"/>
      <c r="G53" s="31">
        <f>SUM(G48:G52)</f>
        <v>15.27</v>
      </c>
      <c r="H53" s="31">
        <f>SUM(H48:H52)</f>
        <v>0.01</v>
      </c>
    </row>
    <row r="54" spans="2:8" x14ac:dyDescent="0.25">
      <c r="B54" s="7" t="s">
        <v>621</v>
      </c>
      <c r="C54" s="8"/>
      <c r="D54" s="7"/>
      <c r="E54" s="7"/>
      <c r="F54" s="31"/>
      <c r="G54" s="31">
        <v>376.31</v>
      </c>
      <c r="H54" s="31">
        <v>0.19</v>
      </c>
    </row>
    <row r="55" spans="2:8" x14ac:dyDescent="0.25">
      <c r="B55" s="7" t="s">
        <v>147</v>
      </c>
      <c r="C55" s="8"/>
      <c r="D55" s="7"/>
      <c r="E55" s="7"/>
      <c r="F55" s="31"/>
      <c r="G55" s="31">
        <v>183853.96</v>
      </c>
      <c r="H55" s="31">
        <v>94.3</v>
      </c>
    </row>
    <row r="56" spans="2:8" x14ac:dyDescent="0.25">
      <c r="B56" s="7" t="s">
        <v>326</v>
      </c>
      <c r="C56" s="8"/>
      <c r="D56" s="7"/>
      <c r="E56" s="7"/>
      <c r="F56" s="31"/>
      <c r="G56" s="31">
        <v>11101.842903400013</v>
      </c>
      <c r="H56" s="31">
        <v>5.7000000000000028</v>
      </c>
    </row>
    <row r="57" spans="2:8" x14ac:dyDescent="0.25">
      <c r="B57" s="7" t="s">
        <v>155</v>
      </c>
      <c r="C57" s="8"/>
      <c r="D57" s="7"/>
      <c r="E57" s="7"/>
      <c r="F57" s="31"/>
      <c r="G57" s="31">
        <v>194955.80290340001</v>
      </c>
      <c r="H57" s="31">
        <v>100</v>
      </c>
    </row>
    <row r="58" spans="2:8" x14ac:dyDescent="0.25">
      <c r="B58" s="2" t="s">
        <v>156</v>
      </c>
    </row>
    <row r="59" spans="2:8" x14ac:dyDescent="0.25">
      <c r="B59" s="7" t="s">
        <v>157</v>
      </c>
    </row>
    <row r="60" spans="2:8" x14ac:dyDescent="0.25">
      <c r="B60" s="7" t="s">
        <v>158</v>
      </c>
      <c r="C60" s="4" t="s">
        <v>159</v>
      </c>
    </row>
    <row r="61" spans="2:8" x14ac:dyDescent="0.25">
      <c r="B61" s="7" t="s">
        <v>162</v>
      </c>
      <c r="C61" s="4" t="s">
        <v>161</v>
      </c>
    </row>
    <row r="62" spans="2:8" x14ac:dyDescent="0.25">
      <c r="B62" s="7" t="s">
        <v>163</v>
      </c>
      <c r="C62" s="4" t="s">
        <v>161</v>
      </c>
    </row>
    <row r="63" spans="2:8" x14ac:dyDescent="0.25">
      <c r="B63" s="7" t="s">
        <v>164</v>
      </c>
      <c r="C63" s="4" t="s">
        <v>165</v>
      </c>
    </row>
    <row r="64" spans="2:8" x14ac:dyDescent="0.25">
      <c r="B64" s="7" t="s">
        <v>1156</v>
      </c>
      <c r="C64" s="8"/>
    </row>
    <row r="65" spans="2:3" x14ac:dyDescent="0.25">
      <c r="B65" s="7" t="s">
        <v>1157</v>
      </c>
      <c r="C65" s="8"/>
    </row>
    <row r="66" spans="2:3" x14ac:dyDescent="0.25">
      <c r="B66" s="7" t="s">
        <v>1158</v>
      </c>
      <c r="C66" s="8"/>
    </row>
    <row r="67" spans="2:3" x14ac:dyDescent="0.25">
      <c r="B67" s="7" t="s">
        <v>1159</v>
      </c>
      <c r="C67" s="8"/>
    </row>
    <row r="68" spans="2:3" x14ac:dyDescent="0.25">
      <c r="B68" s="7" t="s">
        <v>1160</v>
      </c>
      <c r="C68" s="8"/>
    </row>
    <row r="69" spans="2:3" x14ac:dyDescent="0.25">
      <c r="B69" s="7" t="s">
        <v>1161</v>
      </c>
      <c r="C69" s="8"/>
    </row>
    <row r="70" spans="2:3" x14ac:dyDescent="0.25">
      <c r="B70" s="7" t="s">
        <v>1162</v>
      </c>
      <c r="C70" s="8"/>
    </row>
    <row r="71" spans="2:3" x14ac:dyDescent="0.25">
      <c r="B71" s="7" t="s">
        <v>1163</v>
      </c>
      <c r="C71" s="8"/>
    </row>
    <row r="72" spans="2:3" x14ac:dyDescent="0.25">
      <c r="B72" s="7" t="s">
        <v>1327</v>
      </c>
      <c r="C72" s="8"/>
    </row>
    <row r="73" spans="2:3" x14ac:dyDescent="0.25">
      <c r="B73" s="2" t="s">
        <v>170</v>
      </c>
    </row>
    <row r="74" spans="2:3" x14ac:dyDescent="0.25">
      <c r="B74" s="2" t="s">
        <v>328</v>
      </c>
    </row>
    <row r="77" spans="2:3" x14ac:dyDescent="0.25">
      <c r="B77" s="17" t="s">
        <v>3741</v>
      </c>
      <c r="C77" s="18"/>
    </row>
    <row r="78" spans="2:3" ht="30" x14ac:dyDescent="0.25">
      <c r="B78" s="17" t="s">
        <v>329</v>
      </c>
      <c r="C78" s="19" t="s">
        <v>330</v>
      </c>
    </row>
    <row r="79" spans="2:3" x14ac:dyDescent="0.25">
      <c r="B79" s="139" t="s">
        <v>331</v>
      </c>
      <c r="C79" s="149" t="s">
        <v>2621</v>
      </c>
    </row>
    <row r="80" spans="2:3" x14ac:dyDescent="0.25">
      <c r="B80" s="139" t="s">
        <v>332</v>
      </c>
      <c r="C80" s="149" t="s">
        <v>2621</v>
      </c>
    </row>
    <row r="81" spans="2:7" x14ac:dyDescent="0.25">
      <c r="B81" s="139" t="s">
        <v>333</v>
      </c>
      <c r="C81" s="149" t="s">
        <v>2621</v>
      </c>
    </row>
    <row r="82" spans="2:7" x14ac:dyDescent="0.25">
      <c r="B82" s="139" t="s">
        <v>334</v>
      </c>
      <c r="C82" s="149" t="s">
        <v>2621</v>
      </c>
    </row>
    <row r="83" spans="2:7" x14ac:dyDescent="0.25">
      <c r="B83" s="139" t="s">
        <v>335</v>
      </c>
      <c r="C83" s="149" t="s">
        <v>2621</v>
      </c>
    </row>
    <row r="84" spans="2:7" x14ac:dyDescent="0.25">
      <c r="B84" s="139" t="s">
        <v>336</v>
      </c>
      <c r="C84" s="149" t="s">
        <v>2621</v>
      </c>
    </row>
    <row r="85" spans="2:7" x14ac:dyDescent="0.25">
      <c r="B85" s="17" t="s">
        <v>337</v>
      </c>
      <c r="C85" s="149" t="s">
        <v>2621</v>
      </c>
    </row>
    <row r="87" spans="2:7" x14ac:dyDescent="0.25">
      <c r="B87" s="139" t="s">
        <v>179</v>
      </c>
      <c r="C87" s="9"/>
      <c r="D87" s="139"/>
    </row>
    <row r="88" spans="2:7" ht="30" x14ac:dyDescent="0.25">
      <c r="B88" s="11" t="s">
        <v>180</v>
      </c>
      <c r="C88" s="10" t="s">
        <v>181</v>
      </c>
      <c r="D88" s="11" t="s">
        <v>182</v>
      </c>
    </row>
    <row r="89" spans="2:7" x14ac:dyDescent="0.25">
      <c r="B89" s="139" t="s">
        <v>161</v>
      </c>
      <c r="C89" s="9" t="s">
        <v>161</v>
      </c>
      <c r="D89" s="139" t="s">
        <v>161</v>
      </c>
    </row>
    <row r="91" spans="2:7" x14ac:dyDescent="0.25">
      <c r="B91" s="17" t="s">
        <v>183</v>
      </c>
      <c r="C91" s="40">
        <v>45412</v>
      </c>
      <c r="D91" s="139"/>
      <c r="E91" s="33"/>
      <c r="F91" s="39"/>
    </row>
    <row r="92" spans="2:7" x14ac:dyDescent="0.25">
      <c r="B92" s="17" t="s">
        <v>184</v>
      </c>
      <c r="C92" s="18" t="s">
        <v>185</v>
      </c>
      <c r="D92" s="17" t="s">
        <v>186</v>
      </c>
      <c r="E92" s="34" t="s">
        <v>187</v>
      </c>
      <c r="F92" s="32" t="s">
        <v>188</v>
      </c>
      <c r="G92" s="31"/>
    </row>
    <row r="93" spans="2:7" x14ac:dyDescent="0.25">
      <c r="B93" s="37" t="s">
        <v>161</v>
      </c>
      <c r="C93" s="38" t="s">
        <v>161</v>
      </c>
      <c r="D93" s="37" t="s">
        <v>161</v>
      </c>
      <c r="E93" s="36" t="s">
        <v>161</v>
      </c>
      <c r="F93" s="35" t="s">
        <v>161</v>
      </c>
    </row>
    <row r="96" spans="2:7" x14ac:dyDescent="0.25">
      <c r="B96" s="7" t="s">
        <v>189</v>
      </c>
    </row>
    <row r="97" spans="2:4" x14ac:dyDescent="0.25">
      <c r="B97" s="7"/>
    </row>
    <row r="98" spans="2:4" x14ac:dyDescent="0.25">
      <c r="B98" s="7" t="s">
        <v>190</v>
      </c>
    </row>
    <row r="99" spans="2:4" x14ac:dyDescent="0.25">
      <c r="B99" s="17" t="s">
        <v>191</v>
      </c>
      <c r="C99" s="18" t="s">
        <v>192</v>
      </c>
      <c r="D99" s="7"/>
    </row>
    <row r="100" spans="2:4" x14ac:dyDescent="0.25">
      <c r="B100" s="139" t="s">
        <v>161</v>
      </c>
      <c r="C100" s="9" t="s">
        <v>161</v>
      </c>
    </row>
    <row r="102" spans="2:4" x14ac:dyDescent="0.25">
      <c r="B102" s="17" t="s">
        <v>193</v>
      </c>
      <c r="C102" s="18" t="s">
        <v>192</v>
      </c>
    </row>
    <row r="103" spans="2:4" x14ac:dyDescent="0.25">
      <c r="B103" s="139" t="s">
        <v>161</v>
      </c>
      <c r="C103" s="9" t="s">
        <v>161</v>
      </c>
    </row>
    <row r="105" spans="2:4" x14ac:dyDescent="0.25">
      <c r="B105" s="17" t="s">
        <v>161</v>
      </c>
      <c r="C105" s="18" t="s">
        <v>161</v>
      </c>
    </row>
    <row r="106" spans="2:4" x14ac:dyDescent="0.25">
      <c r="B106" s="139" t="s">
        <v>161</v>
      </c>
      <c r="C106" s="9" t="s">
        <v>161</v>
      </c>
    </row>
    <row r="108" spans="2:4" x14ac:dyDescent="0.25">
      <c r="B108" s="34" t="s">
        <v>194</v>
      </c>
      <c r="C108" s="18" t="s">
        <v>195</v>
      </c>
    </row>
    <row r="109" spans="2:4" x14ac:dyDescent="0.25">
      <c r="B109" s="33" t="s">
        <v>161</v>
      </c>
      <c r="C109" s="9" t="s">
        <v>161</v>
      </c>
    </row>
    <row r="111" spans="2:4" x14ac:dyDescent="0.25">
      <c r="B111" s="17" t="s">
        <v>196</v>
      </c>
      <c r="C111" s="18" t="s">
        <v>161</v>
      </c>
    </row>
    <row r="113" spans="2:7" x14ac:dyDescent="0.25">
      <c r="B113" s="17" t="s">
        <v>197</v>
      </c>
      <c r="C113" s="40">
        <v>45412</v>
      </c>
      <c r="D113" s="139"/>
      <c r="E113" s="33"/>
      <c r="F113" s="39"/>
    </row>
    <row r="114" spans="2:7" x14ac:dyDescent="0.25">
      <c r="B114" s="17" t="s">
        <v>184</v>
      </c>
      <c r="C114" s="18" t="s">
        <v>185</v>
      </c>
      <c r="D114" s="17" t="s">
        <v>186</v>
      </c>
      <c r="E114" s="34" t="s">
        <v>187</v>
      </c>
      <c r="F114" s="32" t="s">
        <v>188</v>
      </c>
      <c r="G114" s="31"/>
    </row>
    <row r="115" spans="2:7" x14ac:dyDescent="0.25">
      <c r="B115" s="37" t="s">
        <v>161</v>
      </c>
      <c r="C115" s="38" t="s">
        <v>161</v>
      </c>
      <c r="D115" s="37" t="s">
        <v>161</v>
      </c>
      <c r="E115" s="36" t="s">
        <v>161</v>
      </c>
      <c r="F115" s="35" t="s">
        <v>161</v>
      </c>
    </row>
    <row r="116" spans="2:7" x14ac:dyDescent="0.25">
      <c r="B116" s="7" t="s">
        <v>189</v>
      </c>
    </row>
    <row r="117" spans="2:7" x14ac:dyDescent="0.25">
      <c r="B117" s="7"/>
    </row>
    <row r="118" spans="2:7" x14ac:dyDescent="0.25">
      <c r="B118" s="7" t="s">
        <v>190</v>
      </c>
    </row>
    <row r="119" spans="2:7" x14ac:dyDescent="0.25">
      <c r="B119" s="17" t="s">
        <v>191</v>
      </c>
      <c r="C119" s="18" t="s">
        <v>192</v>
      </c>
      <c r="D119" s="7"/>
    </row>
    <row r="120" spans="2:7" x14ac:dyDescent="0.25">
      <c r="B120" s="139" t="s">
        <v>161</v>
      </c>
      <c r="C120" s="9" t="s">
        <v>161</v>
      </c>
    </row>
    <row r="122" spans="2:7" x14ac:dyDescent="0.25">
      <c r="B122" s="17" t="s">
        <v>193</v>
      </c>
      <c r="C122" s="18" t="s">
        <v>192</v>
      </c>
    </row>
    <row r="123" spans="2:7" x14ac:dyDescent="0.25">
      <c r="B123" s="139" t="s">
        <v>161</v>
      </c>
      <c r="C123" s="9" t="s">
        <v>161</v>
      </c>
    </row>
    <row r="125" spans="2:7" x14ac:dyDescent="0.25">
      <c r="B125" s="17" t="s">
        <v>161</v>
      </c>
      <c r="C125" s="18" t="s">
        <v>161</v>
      </c>
    </row>
    <row r="126" spans="2:7" x14ac:dyDescent="0.25">
      <c r="B126" s="139" t="s">
        <v>161</v>
      </c>
      <c r="C126" s="9" t="s">
        <v>161</v>
      </c>
    </row>
    <row r="128" spans="2:7" x14ac:dyDescent="0.25">
      <c r="B128" s="34" t="s">
        <v>194</v>
      </c>
      <c r="C128" s="18" t="s">
        <v>195</v>
      </c>
    </row>
    <row r="129" spans="2:80" x14ac:dyDescent="0.25">
      <c r="B129" s="33" t="s">
        <v>161</v>
      </c>
      <c r="C129" s="9" t="s">
        <v>161</v>
      </c>
    </row>
    <row r="131" spans="2:80" x14ac:dyDescent="0.25">
      <c r="B131" s="17" t="s">
        <v>196</v>
      </c>
      <c r="C131" s="18" t="s">
        <v>161</v>
      </c>
    </row>
    <row r="134" spans="2:80" x14ac:dyDescent="0.25">
      <c r="B134" s="7" t="s">
        <v>198</v>
      </c>
    </row>
    <row r="136" spans="2:80" x14ac:dyDescent="0.25">
      <c r="B136" s="17" t="s">
        <v>184</v>
      </c>
      <c r="C136" s="18" t="s">
        <v>199</v>
      </c>
      <c r="D136" s="17" t="s">
        <v>200</v>
      </c>
      <c r="E136" s="17" t="s">
        <v>201</v>
      </c>
      <c r="F136" s="31"/>
    </row>
    <row r="137" spans="2:80" x14ac:dyDescent="0.25">
      <c r="B137" s="139" t="s">
        <v>161</v>
      </c>
      <c r="C137" s="9" t="s">
        <v>161</v>
      </c>
      <c r="D137" s="139" t="s">
        <v>161</v>
      </c>
      <c r="E137" s="139" t="s">
        <v>161</v>
      </c>
    </row>
    <row r="140" spans="2:80" x14ac:dyDescent="0.25">
      <c r="B140" s="7" t="s">
        <v>202</v>
      </c>
      <c r="C140" s="8" t="s">
        <v>161</v>
      </c>
      <c r="D140" s="7"/>
      <c r="E140" s="7"/>
      <c r="F140" s="31"/>
      <c r="G140" s="31"/>
      <c r="H140" s="31"/>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row>
    <row r="142" spans="2:80" x14ac:dyDescent="0.25">
      <c r="B142" s="7" t="s">
        <v>203</v>
      </c>
    </row>
    <row r="144" spans="2:80" x14ac:dyDescent="0.25">
      <c r="B144" s="17" t="s">
        <v>204</v>
      </c>
      <c r="C144" s="18" t="s">
        <v>192</v>
      </c>
      <c r="D144" s="7"/>
    </row>
    <row r="145" spans="2:7" x14ac:dyDescent="0.25">
      <c r="B145" s="139" t="s">
        <v>161</v>
      </c>
      <c r="C145" s="9" t="s">
        <v>161</v>
      </c>
    </row>
    <row r="148" spans="2:7" x14ac:dyDescent="0.25">
      <c r="B148" s="17" t="s">
        <v>205</v>
      </c>
      <c r="C148" s="18" t="s">
        <v>206</v>
      </c>
      <c r="D148" s="7"/>
    </row>
    <row r="149" spans="2:7" x14ac:dyDescent="0.25">
      <c r="B149" s="139" t="s">
        <v>161</v>
      </c>
      <c r="C149" s="9" t="s">
        <v>161</v>
      </c>
    </row>
    <row r="152" spans="2:7" x14ac:dyDescent="0.25">
      <c r="B152" s="7" t="s">
        <v>207</v>
      </c>
    </row>
    <row r="155" spans="2:7" x14ac:dyDescent="0.25">
      <c r="B155" s="7" t="s">
        <v>208</v>
      </c>
    </row>
    <row r="157" spans="2:7" x14ac:dyDescent="0.25">
      <c r="B157" s="17" t="s">
        <v>184</v>
      </c>
      <c r="C157" s="18" t="s">
        <v>209</v>
      </c>
      <c r="D157" s="17" t="s">
        <v>199</v>
      </c>
      <c r="E157" s="17" t="s">
        <v>200</v>
      </c>
      <c r="F157" s="32" t="s">
        <v>201</v>
      </c>
      <c r="G157" s="31"/>
    </row>
    <row r="158" spans="2:7" x14ac:dyDescent="0.25">
      <c r="B158" s="139" t="s">
        <v>161</v>
      </c>
      <c r="C158" s="9" t="s">
        <v>161</v>
      </c>
      <c r="D158" s="139" t="s">
        <v>161</v>
      </c>
      <c r="E158" s="139" t="s">
        <v>161</v>
      </c>
      <c r="F158" s="30" t="s">
        <v>161</v>
      </c>
    </row>
    <row r="161" spans="2:80" x14ac:dyDescent="0.25">
      <c r="B161" s="7" t="s">
        <v>202</v>
      </c>
      <c r="C161" s="8" t="s">
        <v>161</v>
      </c>
      <c r="D161" s="7"/>
      <c r="E161" s="7"/>
      <c r="F161" s="31"/>
      <c r="G161" s="31"/>
      <c r="H161" s="31"/>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row>
    <row r="163" spans="2:80" x14ac:dyDescent="0.25">
      <c r="B163" s="7" t="s">
        <v>203</v>
      </c>
    </row>
    <row r="165" spans="2:80" x14ac:dyDescent="0.25">
      <c r="B165" s="17" t="s">
        <v>204</v>
      </c>
      <c r="C165" s="18" t="s">
        <v>192</v>
      </c>
      <c r="D165" s="7"/>
    </row>
    <row r="166" spans="2:80" x14ac:dyDescent="0.25">
      <c r="B166" s="139" t="s">
        <v>161</v>
      </c>
      <c r="C166" s="9" t="s">
        <v>161</v>
      </c>
    </row>
    <row r="169" spans="2:80" x14ac:dyDescent="0.25">
      <c r="B169" s="17" t="s">
        <v>205</v>
      </c>
      <c r="C169" s="18" t="s">
        <v>206</v>
      </c>
      <c r="D169" s="7"/>
    </row>
    <row r="170" spans="2:80" x14ac:dyDescent="0.25">
      <c r="B170" s="139" t="s">
        <v>161</v>
      </c>
      <c r="C170" s="9" t="s">
        <v>161</v>
      </c>
    </row>
    <row r="173" spans="2:80" x14ac:dyDescent="0.25">
      <c r="B173" s="7" t="s">
        <v>207</v>
      </c>
    </row>
    <row r="176" spans="2:80" x14ac:dyDescent="0.25">
      <c r="B176" s="7" t="s">
        <v>210</v>
      </c>
    </row>
    <row r="177" spans="2:7" x14ac:dyDescent="0.25">
      <c r="B177" s="17" t="s">
        <v>184</v>
      </c>
      <c r="C177" s="18" t="s">
        <v>211</v>
      </c>
      <c r="D177" s="17" t="s">
        <v>212</v>
      </c>
      <c r="E177" s="17" t="s">
        <v>213</v>
      </c>
      <c r="F177" s="32" t="s">
        <v>214</v>
      </c>
      <c r="G177" s="31"/>
    </row>
    <row r="178" spans="2:7" x14ac:dyDescent="0.25">
      <c r="B178" s="139" t="s">
        <v>161</v>
      </c>
      <c r="C178" s="9" t="s">
        <v>161</v>
      </c>
      <c r="D178" s="139" t="s">
        <v>161</v>
      </c>
      <c r="E178" s="139" t="s">
        <v>161</v>
      </c>
      <c r="F178" s="30" t="s">
        <v>161</v>
      </c>
    </row>
    <row r="179" spans="2:7" x14ac:dyDescent="0.25">
      <c r="B179" s="2" t="s">
        <v>215</v>
      </c>
    </row>
  </sheetData>
  <mergeCells count="3">
    <mergeCell ref="B1:E1"/>
    <mergeCell ref="C3:C7"/>
    <mergeCell ref="D3:D7"/>
  </mergeCells>
  <hyperlinks>
    <hyperlink ref="A1" location="Index!A1" display="Index" xr:uid="{DA86E041-DE4E-4DDB-8DB1-1C8FBDB6C54B}"/>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8102E-A4C4-4A14-9929-C0863369D702}">
  <sheetPr codeName="Sheet32"/>
  <dimension ref="A1:CB258"/>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65</v>
      </c>
      <c r="C1" s="212"/>
      <c r="D1" s="212"/>
      <c r="E1" s="212"/>
    </row>
    <row r="3" spans="1:9" ht="15" customHeight="1" x14ac:dyDescent="0.25">
      <c r="B3" s="1" t="s">
        <v>1164</v>
      </c>
      <c r="C3" s="213"/>
      <c r="D3" s="214"/>
    </row>
    <row r="4" spans="1:9" ht="15" customHeight="1" x14ac:dyDescent="0.25">
      <c r="B4" s="142" t="s">
        <v>1165</v>
      </c>
      <c r="C4" s="213"/>
      <c r="D4" s="214"/>
    </row>
    <row r="5" spans="1:9" ht="15" customHeight="1" x14ac:dyDescent="0.25">
      <c r="B5" s="142" t="s">
        <v>130</v>
      </c>
      <c r="C5" s="213"/>
      <c r="D5" s="214"/>
    </row>
    <row r="6" spans="1:9" ht="15" customHeight="1" x14ac:dyDescent="0.25">
      <c r="B6" s="142" t="s">
        <v>131</v>
      </c>
      <c r="C6" s="213"/>
      <c r="D6" s="214"/>
    </row>
    <row r="7" spans="1:9" ht="30" customHeight="1" x14ac:dyDescent="0.25">
      <c r="B7" s="142" t="s">
        <v>1166</v>
      </c>
      <c r="C7" s="213"/>
      <c r="D7" s="214"/>
    </row>
    <row r="8" spans="1:9" ht="15"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1938800</v>
      </c>
      <c r="G15" s="24">
        <v>29471.7</v>
      </c>
      <c r="H15" s="24">
        <v>7.86</v>
      </c>
    </row>
    <row r="16" spans="1:9" x14ac:dyDescent="0.25">
      <c r="B16" s="2" t="s">
        <v>2084</v>
      </c>
      <c r="C16" s="4" t="s">
        <v>142</v>
      </c>
      <c r="D16" s="2" t="s">
        <v>350</v>
      </c>
      <c r="E16" s="2" t="s">
        <v>351</v>
      </c>
      <c r="F16" s="24">
        <v>880000</v>
      </c>
      <c r="G16" s="24">
        <v>25819.200000000001</v>
      </c>
      <c r="H16" s="24">
        <v>6.89</v>
      </c>
    </row>
    <row r="17" spans="2:8" x14ac:dyDescent="0.25">
      <c r="B17" s="2" t="s">
        <v>517</v>
      </c>
      <c r="C17" s="4" t="s">
        <v>142</v>
      </c>
      <c r="D17" s="2" t="s">
        <v>347</v>
      </c>
      <c r="E17" s="2" t="s">
        <v>518</v>
      </c>
      <c r="F17" s="24">
        <v>3088440</v>
      </c>
      <c r="G17" s="24">
        <v>25518.240000000002</v>
      </c>
      <c r="H17" s="24">
        <v>6.81</v>
      </c>
    </row>
    <row r="18" spans="2:8" x14ac:dyDescent="0.25">
      <c r="B18" s="2" t="s">
        <v>2845</v>
      </c>
      <c r="C18" s="4" t="s">
        <v>142</v>
      </c>
      <c r="D18" s="2" t="s">
        <v>412</v>
      </c>
      <c r="E18" s="2" t="s">
        <v>516</v>
      </c>
      <c r="F18" s="24">
        <v>1350000</v>
      </c>
      <c r="G18" s="24">
        <v>17851.05</v>
      </c>
      <c r="H18" s="24">
        <v>4.76</v>
      </c>
    </row>
    <row r="19" spans="2:8" x14ac:dyDescent="0.25">
      <c r="B19" s="2" t="s">
        <v>2079</v>
      </c>
      <c r="C19" s="4" t="s">
        <v>142</v>
      </c>
      <c r="D19" s="2" t="s">
        <v>347</v>
      </c>
      <c r="E19" s="2" t="s">
        <v>349</v>
      </c>
      <c r="F19" s="24">
        <v>1525000</v>
      </c>
      <c r="G19" s="24">
        <v>17543.599999999999</v>
      </c>
      <c r="H19" s="24">
        <v>4.68</v>
      </c>
    </row>
    <row r="20" spans="2:8" x14ac:dyDescent="0.25">
      <c r="B20" s="2" t="s">
        <v>2081</v>
      </c>
      <c r="C20" s="4" t="s">
        <v>142</v>
      </c>
      <c r="D20" s="2" t="s">
        <v>352</v>
      </c>
      <c r="E20" s="2" t="s">
        <v>355</v>
      </c>
      <c r="F20" s="24">
        <v>380000</v>
      </c>
      <c r="G20" s="24">
        <v>14518.47</v>
      </c>
      <c r="H20" s="24">
        <v>3.87</v>
      </c>
    </row>
    <row r="21" spans="2:8" x14ac:dyDescent="0.25">
      <c r="B21" s="2" t="s">
        <v>2773</v>
      </c>
      <c r="C21" s="4" t="s">
        <v>142</v>
      </c>
      <c r="D21" s="2" t="s">
        <v>361</v>
      </c>
      <c r="E21" s="2" t="s">
        <v>362</v>
      </c>
      <c r="F21" s="24">
        <v>401808</v>
      </c>
      <c r="G21" s="24">
        <v>14442.18</v>
      </c>
      <c r="H21" s="24">
        <v>3.85</v>
      </c>
    </row>
    <row r="22" spans="2:8" x14ac:dyDescent="0.25">
      <c r="B22" s="2" t="s">
        <v>2083</v>
      </c>
      <c r="C22" s="4" t="s">
        <v>142</v>
      </c>
      <c r="D22" s="2" t="s">
        <v>356</v>
      </c>
      <c r="E22" s="2" t="s">
        <v>357</v>
      </c>
      <c r="F22" s="24">
        <v>2600000</v>
      </c>
      <c r="G22" s="24">
        <v>11326.9</v>
      </c>
      <c r="H22" s="24">
        <v>3.02</v>
      </c>
    </row>
    <row r="23" spans="2:8" x14ac:dyDescent="0.25">
      <c r="B23" s="2" t="s">
        <v>3132</v>
      </c>
      <c r="C23" s="4" t="s">
        <v>142</v>
      </c>
      <c r="D23" s="2" t="s">
        <v>370</v>
      </c>
      <c r="E23" s="2" t="s">
        <v>1083</v>
      </c>
      <c r="F23" s="24">
        <v>678150</v>
      </c>
      <c r="G23" s="24">
        <v>10032.89</v>
      </c>
      <c r="H23" s="24">
        <v>2.68</v>
      </c>
    </row>
    <row r="24" spans="2:8" x14ac:dyDescent="0.25">
      <c r="B24" s="2" t="s">
        <v>2956</v>
      </c>
      <c r="C24" s="4" t="s">
        <v>142</v>
      </c>
      <c r="D24" s="2" t="s">
        <v>483</v>
      </c>
      <c r="E24" s="2" t="s">
        <v>760</v>
      </c>
      <c r="F24" s="24">
        <v>253500</v>
      </c>
      <c r="G24" s="24">
        <v>9263.14</v>
      </c>
      <c r="H24" s="24">
        <v>2.4700000000000002</v>
      </c>
    </row>
    <row r="25" spans="2:8" x14ac:dyDescent="0.25">
      <c r="B25" s="2" t="s">
        <v>2771</v>
      </c>
      <c r="C25" s="4" t="s">
        <v>142</v>
      </c>
      <c r="D25" s="2" t="s">
        <v>352</v>
      </c>
      <c r="E25" s="2" t="s">
        <v>353</v>
      </c>
      <c r="F25" s="24">
        <v>620000</v>
      </c>
      <c r="G25" s="24">
        <v>8807.41</v>
      </c>
      <c r="H25" s="24">
        <v>2.35</v>
      </c>
    </row>
    <row r="26" spans="2:8" x14ac:dyDescent="0.25">
      <c r="B26" s="2" t="s">
        <v>2810</v>
      </c>
      <c r="C26" s="4" t="s">
        <v>142</v>
      </c>
      <c r="D26" s="2" t="s">
        <v>384</v>
      </c>
      <c r="E26" s="2" t="s">
        <v>447</v>
      </c>
      <c r="F26" s="24">
        <v>6800000</v>
      </c>
      <c r="G26" s="24">
        <v>8275.6</v>
      </c>
      <c r="H26" s="24">
        <v>2.21</v>
      </c>
    </row>
    <row r="27" spans="2:8" x14ac:dyDescent="0.25">
      <c r="B27" s="2" t="s">
        <v>2779</v>
      </c>
      <c r="C27" s="4" t="s">
        <v>142</v>
      </c>
      <c r="D27" s="2" t="s">
        <v>374</v>
      </c>
      <c r="E27" s="2" t="s">
        <v>375</v>
      </c>
      <c r="F27" s="24">
        <v>66000</v>
      </c>
      <c r="G27" s="24">
        <v>6581.42</v>
      </c>
      <c r="H27" s="24">
        <v>1.76</v>
      </c>
    </row>
    <row r="28" spans="2:8" x14ac:dyDescent="0.25">
      <c r="B28" s="2" t="s">
        <v>2809</v>
      </c>
      <c r="C28" s="4" t="s">
        <v>142</v>
      </c>
      <c r="D28" s="2" t="s">
        <v>376</v>
      </c>
      <c r="E28" s="2" t="s">
        <v>446</v>
      </c>
      <c r="F28" s="24">
        <v>170000</v>
      </c>
      <c r="G28" s="24">
        <v>6352.31</v>
      </c>
      <c r="H28" s="24">
        <v>1.69</v>
      </c>
    </row>
    <row r="29" spans="2:8" x14ac:dyDescent="0.25">
      <c r="B29" s="2" t="s">
        <v>2785</v>
      </c>
      <c r="C29" s="4" t="s">
        <v>142</v>
      </c>
      <c r="D29" s="2" t="s">
        <v>356</v>
      </c>
      <c r="E29" s="2" t="s">
        <v>386</v>
      </c>
      <c r="F29" s="24">
        <v>270000</v>
      </c>
      <c r="G29" s="24">
        <v>6022.22</v>
      </c>
      <c r="H29" s="24">
        <v>1.61</v>
      </c>
    </row>
    <row r="30" spans="2:8" x14ac:dyDescent="0.25">
      <c r="B30" s="2" t="s">
        <v>3043</v>
      </c>
      <c r="C30" s="4" t="s">
        <v>142</v>
      </c>
      <c r="D30" s="2" t="s">
        <v>396</v>
      </c>
      <c r="E30" s="2" t="s">
        <v>943</v>
      </c>
      <c r="F30" s="24">
        <v>2150000</v>
      </c>
      <c r="G30" s="24">
        <v>5654.5</v>
      </c>
      <c r="H30" s="24">
        <v>1.51</v>
      </c>
    </row>
    <row r="31" spans="2:8" x14ac:dyDescent="0.25">
      <c r="B31" s="2" t="s">
        <v>2905</v>
      </c>
      <c r="C31" s="4" t="s">
        <v>142</v>
      </c>
      <c r="D31" s="2" t="s">
        <v>389</v>
      </c>
      <c r="E31" s="2" t="s">
        <v>687</v>
      </c>
      <c r="F31" s="24">
        <v>124990</v>
      </c>
      <c r="G31" s="24">
        <v>4867.92</v>
      </c>
      <c r="H31" s="24">
        <v>1.3</v>
      </c>
    </row>
    <row r="32" spans="2:8" x14ac:dyDescent="0.25">
      <c r="B32" s="2" t="s">
        <v>2774</v>
      </c>
      <c r="C32" s="4" t="s">
        <v>142</v>
      </c>
      <c r="D32" s="2" t="s">
        <v>347</v>
      </c>
      <c r="E32" s="2" t="s">
        <v>363</v>
      </c>
      <c r="F32" s="24">
        <v>280000</v>
      </c>
      <c r="G32" s="24">
        <v>4547.0600000000004</v>
      </c>
      <c r="H32" s="24">
        <v>1.21</v>
      </c>
    </row>
    <row r="33" spans="2:8" x14ac:dyDescent="0.25">
      <c r="B33" s="2" t="s">
        <v>2812</v>
      </c>
      <c r="C33" s="4" t="s">
        <v>142</v>
      </c>
      <c r="D33" s="2" t="s">
        <v>444</v>
      </c>
      <c r="E33" s="2" t="s">
        <v>454</v>
      </c>
      <c r="F33" s="24">
        <v>2069096</v>
      </c>
      <c r="G33" s="24">
        <v>4523.04</v>
      </c>
      <c r="H33" s="24">
        <v>1.21</v>
      </c>
    </row>
    <row r="34" spans="2:8" x14ac:dyDescent="0.25">
      <c r="B34" s="2" t="s">
        <v>2846</v>
      </c>
      <c r="C34" s="4" t="s">
        <v>142</v>
      </c>
      <c r="D34" s="2" t="s">
        <v>519</v>
      </c>
      <c r="E34" s="2" t="s">
        <v>520</v>
      </c>
      <c r="F34" s="24">
        <v>199000</v>
      </c>
      <c r="G34" s="24">
        <v>4291.1400000000003</v>
      </c>
      <c r="H34" s="24">
        <v>1.1399999999999999</v>
      </c>
    </row>
    <row r="35" spans="2:8" x14ac:dyDescent="0.25">
      <c r="B35" s="2" t="s">
        <v>2952</v>
      </c>
      <c r="C35" s="4" t="s">
        <v>142</v>
      </c>
      <c r="D35" s="2" t="s">
        <v>372</v>
      </c>
      <c r="E35" s="2" t="s">
        <v>756</v>
      </c>
      <c r="F35" s="24">
        <v>250000</v>
      </c>
      <c r="G35" s="24">
        <v>4114.75</v>
      </c>
      <c r="H35" s="24">
        <v>1.1000000000000001</v>
      </c>
    </row>
    <row r="36" spans="2:8" x14ac:dyDescent="0.25">
      <c r="B36" s="2" t="s">
        <v>2851</v>
      </c>
      <c r="C36" s="4" t="s">
        <v>142</v>
      </c>
      <c r="D36" s="2" t="s">
        <v>423</v>
      </c>
      <c r="E36" s="2" t="s">
        <v>527</v>
      </c>
      <c r="F36" s="24">
        <v>1350000</v>
      </c>
      <c r="G36" s="24">
        <v>4074.98</v>
      </c>
      <c r="H36" s="24">
        <v>1.0900000000000001</v>
      </c>
    </row>
    <row r="37" spans="2:8" x14ac:dyDescent="0.25">
      <c r="B37" s="2" t="s">
        <v>2072</v>
      </c>
      <c r="C37" s="4" t="s">
        <v>142</v>
      </c>
      <c r="D37" s="2" t="s">
        <v>368</v>
      </c>
      <c r="E37" s="2" t="s">
        <v>547</v>
      </c>
      <c r="F37" s="24">
        <v>300000</v>
      </c>
      <c r="G37" s="24">
        <v>3974.7</v>
      </c>
      <c r="H37" s="24">
        <v>1.06</v>
      </c>
    </row>
    <row r="38" spans="2:8" x14ac:dyDescent="0.25">
      <c r="B38" s="2" t="s">
        <v>2077</v>
      </c>
      <c r="C38" s="4" t="s">
        <v>142</v>
      </c>
      <c r="D38" s="2" t="s">
        <v>396</v>
      </c>
      <c r="E38" s="2" t="s">
        <v>427</v>
      </c>
      <c r="F38" s="24">
        <v>2000000</v>
      </c>
      <c r="G38" s="24">
        <v>3863</v>
      </c>
      <c r="H38" s="24">
        <v>1.03</v>
      </c>
    </row>
    <row r="39" spans="2:8" x14ac:dyDescent="0.25">
      <c r="B39" s="2" t="s">
        <v>2037</v>
      </c>
      <c r="C39" s="4" t="s">
        <v>142</v>
      </c>
      <c r="D39" s="2" t="s">
        <v>519</v>
      </c>
      <c r="E39" s="2" t="s">
        <v>523</v>
      </c>
      <c r="F39" s="24">
        <v>30000</v>
      </c>
      <c r="G39" s="24">
        <v>3845.25</v>
      </c>
      <c r="H39" s="24">
        <v>1.03</v>
      </c>
    </row>
    <row r="40" spans="2:8" x14ac:dyDescent="0.25">
      <c r="B40" s="2" t="s">
        <v>2777</v>
      </c>
      <c r="C40" s="4" t="s">
        <v>142</v>
      </c>
      <c r="D40" s="2" t="s">
        <v>368</v>
      </c>
      <c r="E40" s="2" t="s">
        <v>369</v>
      </c>
      <c r="F40" s="24">
        <v>1800000</v>
      </c>
      <c r="G40" s="24">
        <v>3798.9</v>
      </c>
      <c r="H40" s="24">
        <v>1.01</v>
      </c>
    </row>
    <row r="41" spans="2:8" x14ac:dyDescent="0.25">
      <c r="B41" s="2" t="s">
        <v>3015</v>
      </c>
      <c r="C41" s="4" t="s">
        <v>142</v>
      </c>
      <c r="D41" s="2" t="s">
        <v>366</v>
      </c>
      <c r="E41" s="2" t="s">
        <v>856</v>
      </c>
      <c r="F41" s="24">
        <v>330000</v>
      </c>
      <c r="G41" s="24">
        <v>3685.94</v>
      </c>
      <c r="H41" s="24">
        <v>0.98</v>
      </c>
    </row>
    <row r="42" spans="2:8" x14ac:dyDescent="0.25">
      <c r="B42" s="2" t="s">
        <v>907</v>
      </c>
      <c r="C42" s="4" t="s">
        <v>142</v>
      </c>
      <c r="D42" s="2" t="s">
        <v>519</v>
      </c>
      <c r="E42" s="2" t="s">
        <v>908</v>
      </c>
      <c r="F42" s="24">
        <v>489292</v>
      </c>
      <c r="G42" s="24">
        <v>3338.19</v>
      </c>
      <c r="H42" s="24">
        <v>0.89</v>
      </c>
    </row>
    <row r="43" spans="2:8" x14ac:dyDescent="0.25">
      <c r="B43" s="2" t="s">
        <v>2912</v>
      </c>
      <c r="C43" s="4" t="s">
        <v>142</v>
      </c>
      <c r="D43" s="2" t="s">
        <v>382</v>
      </c>
      <c r="E43" s="2" t="s">
        <v>708</v>
      </c>
      <c r="F43" s="24">
        <v>100000</v>
      </c>
      <c r="G43" s="24">
        <v>3275.45</v>
      </c>
      <c r="H43" s="24">
        <v>0.87</v>
      </c>
    </row>
    <row r="44" spans="2:8" x14ac:dyDescent="0.25">
      <c r="B44" s="2" t="s">
        <v>2808</v>
      </c>
      <c r="C44" s="4" t="s">
        <v>142</v>
      </c>
      <c r="D44" s="2" t="s">
        <v>444</v>
      </c>
      <c r="E44" s="2" t="s">
        <v>445</v>
      </c>
      <c r="F44" s="24">
        <v>521806</v>
      </c>
      <c r="G44" s="24">
        <v>3252.94</v>
      </c>
      <c r="H44" s="24">
        <v>0.87</v>
      </c>
    </row>
    <row r="45" spans="2:8" x14ac:dyDescent="0.25">
      <c r="B45" s="2" t="s">
        <v>2938</v>
      </c>
      <c r="C45" s="4" t="s">
        <v>142</v>
      </c>
      <c r="D45" s="2" t="s">
        <v>418</v>
      </c>
      <c r="E45" s="2" t="s">
        <v>735</v>
      </c>
      <c r="F45" s="24">
        <v>1000000</v>
      </c>
      <c r="G45" s="24">
        <v>2960</v>
      </c>
      <c r="H45" s="24">
        <v>0.79</v>
      </c>
    </row>
    <row r="46" spans="2:8" x14ac:dyDescent="0.25">
      <c r="B46" s="2" t="s">
        <v>2910</v>
      </c>
      <c r="C46" s="4" t="s">
        <v>142</v>
      </c>
      <c r="D46" s="2" t="s">
        <v>387</v>
      </c>
      <c r="E46" s="2" t="s">
        <v>706</v>
      </c>
      <c r="F46" s="24">
        <v>337829</v>
      </c>
      <c r="G46" s="24">
        <v>2838.78</v>
      </c>
      <c r="H46" s="24">
        <v>0.76</v>
      </c>
    </row>
    <row r="47" spans="2:8" x14ac:dyDescent="0.25">
      <c r="B47" s="2" t="s">
        <v>2919</v>
      </c>
      <c r="C47" s="4" t="s">
        <v>142</v>
      </c>
      <c r="D47" s="2" t="s">
        <v>412</v>
      </c>
      <c r="E47" s="2" t="s">
        <v>715</v>
      </c>
      <c r="F47" s="24">
        <v>150000</v>
      </c>
      <c r="G47" s="24">
        <v>2594.7800000000002</v>
      </c>
      <c r="H47" s="24">
        <v>0.69</v>
      </c>
    </row>
    <row r="48" spans="2:8" x14ac:dyDescent="0.25">
      <c r="B48" s="2" t="s">
        <v>2993</v>
      </c>
      <c r="C48" s="4" t="s">
        <v>142</v>
      </c>
      <c r="D48" s="2" t="s">
        <v>372</v>
      </c>
      <c r="E48" s="2" t="s">
        <v>817</v>
      </c>
      <c r="F48" s="24">
        <v>106645</v>
      </c>
      <c r="G48" s="24">
        <v>2362.67</v>
      </c>
      <c r="H48" s="24">
        <v>0.63</v>
      </c>
    </row>
    <row r="49" spans="2:8" x14ac:dyDescent="0.25">
      <c r="B49" s="2" t="s">
        <v>2071</v>
      </c>
      <c r="C49" s="4" t="s">
        <v>142</v>
      </c>
      <c r="D49" s="2" t="s">
        <v>372</v>
      </c>
      <c r="E49" s="2" t="s">
        <v>558</v>
      </c>
      <c r="F49" s="24">
        <v>175000</v>
      </c>
      <c r="G49" s="24">
        <v>2018.63</v>
      </c>
      <c r="H49" s="24">
        <v>0.54</v>
      </c>
    </row>
    <row r="50" spans="2:8" x14ac:dyDescent="0.25">
      <c r="B50" s="2" t="s">
        <v>2925</v>
      </c>
      <c r="C50" s="4" t="s">
        <v>142</v>
      </c>
      <c r="D50" s="2" t="s">
        <v>433</v>
      </c>
      <c r="E50" s="2" t="s">
        <v>721</v>
      </c>
      <c r="F50" s="24">
        <v>130000</v>
      </c>
      <c r="G50" s="24">
        <v>1928.36</v>
      </c>
      <c r="H50" s="24">
        <v>0.51</v>
      </c>
    </row>
    <row r="51" spans="2:8" x14ac:dyDescent="0.25">
      <c r="B51" s="2" t="s">
        <v>2867</v>
      </c>
      <c r="C51" s="4" t="s">
        <v>142</v>
      </c>
      <c r="D51" s="2" t="s">
        <v>631</v>
      </c>
      <c r="E51" s="2" t="s">
        <v>632</v>
      </c>
      <c r="F51" s="24">
        <v>415000</v>
      </c>
      <c r="G51" s="24">
        <v>1885.35</v>
      </c>
      <c r="H51" s="24">
        <v>0.5</v>
      </c>
    </row>
    <row r="52" spans="2:8" x14ac:dyDescent="0.25">
      <c r="B52" s="2" t="s">
        <v>2070</v>
      </c>
      <c r="C52" s="4" t="s">
        <v>142</v>
      </c>
      <c r="D52" s="2" t="s">
        <v>374</v>
      </c>
      <c r="E52" s="2" t="s">
        <v>400</v>
      </c>
      <c r="F52" s="24">
        <v>70000</v>
      </c>
      <c r="G52" s="24">
        <v>1772.26</v>
      </c>
      <c r="H52" s="24">
        <v>0.47</v>
      </c>
    </row>
    <row r="53" spans="2:8" x14ac:dyDescent="0.25">
      <c r="B53" s="2" t="s">
        <v>2053</v>
      </c>
      <c r="C53" s="4" t="s">
        <v>142</v>
      </c>
      <c r="D53" s="2" t="s">
        <v>384</v>
      </c>
      <c r="E53" s="2" t="s">
        <v>562</v>
      </c>
      <c r="F53" s="24">
        <v>77500</v>
      </c>
      <c r="G53" s="24">
        <v>1333.5</v>
      </c>
      <c r="H53" s="24">
        <v>0.36</v>
      </c>
    </row>
    <row r="54" spans="2:8" x14ac:dyDescent="0.25">
      <c r="B54" s="2" t="s">
        <v>2835</v>
      </c>
      <c r="C54" s="4" t="s">
        <v>142</v>
      </c>
      <c r="D54" s="2" t="s">
        <v>359</v>
      </c>
      <c r="E54" s="2" t="s">
        <v>486</v>
      </c>
      <c r="F54" s="24">
        <v>44500</v>
      </c>
      <c r="G54" s="24">
        <v>1090.18</v>
      </c>
      <c r="H54" s="24">
        <v>0.28999999999999998</v>
      </c>
    </row>
    <row r="55" spans="2:8" x14ac:dyDescent="0.25">
      <c r="B55" s="2" t="s">
        <v>3061</v>
      </c>
      <c r="C55" s="4" t="s">
        <v>142</v>
      </c>
      <c r="D55" s="2" t="s">
        <v>412</v>
      </c>
      <c r="E55" s="2" t="s">
        <v>987</v>
      </c>
      <c r="F55" s="24">
        <v>107142</v>
      </c>
      <c r="G55" s="24">
        <v>1003.33</v>
      </c>
      <c r="H55" s="24">
        <v>0.27</v>
      </c>
    </row>
    <row r="56" spans="2:8" x14ac:dyDescent="0.25">
      <c r="B56" s="7" t="s">
        <v>145</v>
      </c>
      <c r="C56" s="8"/>
      <c r="D56" s="7"/>
      <c r="E56" s="7"/>
      <c r="F56" s="31"/>
      <c r="G56" s="31">
        <f>SUM(G12:G55)</f>
        <v>294721.93000000011</v>
      </c>
      <c r="H56" s="31">
        <f>SUM(H12:H55)</f>
        <v>78.620000000000033</v>
      </c>
    </row>
    <row r="57" spans="2:8" x14ac:dyDescent="0.25">
      <c r="B57" s="5" t="s">
        <v>136</v>
      </c>
      <c r="C57" s="6" t="s">
        <v>137</v>
      </c>
      <c r="D57" s="5" t="s">
        <v>238</v>
      </c>
      <c r="E57" s="5" t="s">
        <v>139</v>
      </c>
      <c r="F57" s="46" t="s">
        <v>149</v>
      </c>
      <c r="G57" s="46" t="s">
        <v>150</v>
      </c>
      <c r="H57" s="46" t="s">
        <v>151</v>
      </c>
    </row>
    <row r="58" spans="2:8" x14ac:dyDescent="0.25">
      <c r="B58" s="7" t="s">
        <v>239</v>
      </c>
    </row>
    <row r="59" spans="2:8" x14ac:dyDescent="0.25">
      <c r="B59" s="7" t="s">
        <v>141</v>
      </c>
    </row>
    <row r="60" spans="2:8" x14ac:dyDescent="0.25">
      <c r="B60" s="7" t="s">
        <v>240</v>
      </c>
    </row>
    <row r="61" spans="2:8" x14ac:dyDescent="0.25">
      <c r="B61" s="2" t="s">
        <v>1004</v>
      </c>
      <c r="C61" s="4">
        <v>7.2</v>
      </c>
      <c r="D61" s="2" t="s">
        <v>242</v>
      </c>
      <c r="E61" s="2" t="s">
        <v>1005</v>
      </c>
      <c r="F61" s="24">
        <v>6250000</v>
      </c>
      <c r="G61" s="24">
        <v>6242.72</v>
      </c>
      <c r="H61" s="24">
        <v>1.67</v>
      </c>
    </row>
    <row r="62" spans="2:8" x14ac:dyDescent="0.25">
      <c r="B62" s="2" t="s">
        <v>1167</v>
      </c>
      <c r="C62" s="4">
        <v>7.5</v>
      </c>
      <c r="D62" s="2" t="s">
        <v>242</v>
      </c>
      <c r="E62" s="2" t="s">
        <v>1168</v>
      </c>
      <c r="F62" s="24">
        <v>6000000</v>
      </c>
      <c r="G62" s="24">
        <v>6042.22</v>
      </c>
      <c r="H62" s="24">
        <v>1.61</v>
      </c>
    </row>
    <row r="63" spans="2:8" x14ac:dyDescent="0.25">
      <c r="B63" s="2" t="s">
        <v>1006</v>
      </c>
      <c r="C63" s="4">
        <v>7.5</v>
      </c>
      <c r="D63" s="2" t="s">
        <v>242</v>
      </c>
      <c r="E63" s="2" t="s">
        <v>1007</v>
      </c>
      <c r="F63" s="24">
        <v>4000000</v>
      </c>
      <c r="G63" s="24">
        <v>3991.32</v>
      </c>
      <c r="H63" s="24">
        <v>1.06</v>
      </c>
    </row>
    <row r="64" spans="2:8" x14ac:dyDescent="0.25">
      <c r="B64" s="2" t="s">
        <v>590</v>
      </c>
      <c r="C64" s="4">
        <v>7.19</v>
      </c>
      <c r="D64" s="2" t="s">
        <v>242</v>
      </c>
      <c r="E64" s="2" t="s">
        <v>591</v>
      </c>
      <c r="F64" s="24">
        <v>3875680</v>
      </c>
      <c r="G64" s="24">
        <v>3895.65</v>
      </c>
      <c r="H64" s="24">
        <v>1.04</v>
      </c>
    </row>
    <row r="65" spans="2:8" x14ac:dyDescent="0.25">
      <c r="B65" s="2" t="s">
        <v>1169</v>
      </c>
      <c r="C65" s="4">
        <v>7.2</v>
      </c>
      <c r="D65" s="2" t="s">
        <v>242</v>
      </c>
      <c r="E65" s="2" t="s">
        <v>1170</v>
      </c>
      <c r="F65" s="24">
        <v>2500000</v>
      </c>
      <c r="G65" s="24">
        <v>2515.41</v>
      </c>
      <c r="H65" s="24">
        <v>0.67</v>
      </c>
    </row>
    <row r="66" spans="2:8" x14ac:dyDescent="0.25">
      <c r="B66" s="2" t="s">
        <v>1171</v>
      </c>
      <c r="C66" s="4">
        <v>7.21</v>
      </c>
      <c r="D66" s="2" t="s">
        <v>242</v>
      </c>
      <c r="E66" s="2" t="s">
        <v>1172</v>
      </c>
      <c r="F66" s="24">
        <v>2500000</v>
      </c>
      <c r="G66" s="24">
        <v>2494.7800000000002</v>
      </c>
      <c r="H66" s="24">
        <v>0.67</v>
      </c>
    </row>
    <row r="67" spans="2:8" x14ac:dyDescent="0.25">
      <c r="B67" s="2" t="s">
        <v>1578</v>
      </c>
      <c r="C67" s="4">
        <v>7.14</v>
      </c>
      <c r="D67" s="2" t="s">
        <v>242</v>
      </c>
      <c r="E67" s="2" t="s">
        <v>1001</v>
      </c>
      <c r="F67" s="24">
        <v>2500000</v>
      </c>
      <c r="G67" s="24">
        <v>2432.41</v>
      </c>
      <c r="H67" s="24">
        <v>0.65</v>
      </c>
    </row>
    <row r="68" spans="2:8" x14ac:dyDescent="0.25">
      <c r="B68" s="2" t="s">
        <v>1173</v>
      </c>
      <c r="C68" s="4">
        <v>7.49</v>
      </c>
      <c r="D68" s="2" t="s">
        <v>242</v>
      </c>
      <c r="E68" s="2" t="s">
        <v>1174</v>
      </c>
      <c r="F68" s="24">
        <v>2092600</v>
      </c>
      <c r="G68" s="24">
        <v>2085.4899999999998</v>
      </c>
      <c r="H68" s="24">
        <v>0.56000000000000005</v>
      </c>
    </row>
    <row r="69" spans="2:8" x14ac:dyDescent="0.25">
      <c r="B69" s="2" t="s">
        <v>1175</v>
      </c>
      <c r="C69" s="4">
        <v>7.4</v>
      </c>
      <c r="D69" s="2" t="s">
        <v>242</v>
      </c>
      <c r="E69" s="2" t="s">
        <v>1176</v>
      </c>
      <c r="F69" s="24">
        <v>1000000</v>
      </c>
      <c r="G69" s="24">
        <v>1012.58</v>
      </c>
      <c r="H69" s="24">
        <v>0.27</v>
      </c>
    </row>
    <row r="70" spans="2:8" x14ac:dyDescent="0.25">
      <c r="B70" s="2" t="s">
        <v>1014</v>
      </c>
      <c r="C70" s="4">
        <v>7.51</v>
      </c>
      <c r="D70" s="2" t="s">
        <v>242</v>
      </c>
      <c r="E70" s="2" t="s">
        <v>1015</v>
      </c>
      <c r="F70" s="24">
        <v>1000000</v>
      </c>
      <c r="G70" s="24">
        <v>995.25</v>
      </c>
      <c r="H70" s="24">
        <v>0.27</v>
      </c>
    </row>
    <row r="71" spans="2:8" x14ac:dyDescent="0.25">
      <c r="B71" s="2" t="s">
        <v>1008</v>
      </c>
      <c r="C71" s="4">
        <v>7.47</v>
      </c>
      <c r="D71" s="2" t="s">
        <v>242</v>
      </c>
      <c r="E71" s="2" t="s">
        <v>1009</v>
      </c>
      <c r="F71" s="24">
        <v>900000</v>
      </c>
      <c r="G71" s="24">
        <v>900.51</v>
      </c>
      <c r="H71" s="24">
        <v>0.24</v>
      </c>
    </row>
    <row r="72" spans="2:8" x14ac:dyDescent="0.25">
      <c r="B72" s="2" t="s">
        <v>1010</v>
      </c>
      <c r="C72" s="4">
        <v>7.48</v>
      </c>
      <c r="D72" s="2" t="s">
        <v>242</v>
      </c>
      <c r="E72" s="2" t="s">
        <v>1011</v>
      </c>
      <c r="F72" s="24">
        <v>756900</v>
      </c>
      <c r="G72" s="24">
        <v>757.34</v>
      </c>
      <c r="H72" s="24">
        <v>0.2</v>
      </c>
    </row>
    <row r="73" spans="2:8" x14ac:dyDescent="0.25">
      <c r="B73" s="2" t="s">
        <v>1002</v>
      </c>
      <c r="C73" s="4">
        <v>7.22</v>
      </c>
      <c r="D73" s="2" t="s">
        <v>242</v>
      </c>
      <c r="E73" s="2" t="s">
        <v>1003</v>
      </c>
      <c r="F73" s="24">
        <v>540420</v>
      </c>
      <c r="G73" s="24">
        <v>541.86</v>
      </c>
      <c r="H73" s="24">
        <v>0.14000000000000001</v>
      </c>
    </row>
    <row r="74" spans="2:8" x14ac:dyDescent="0.25">
      <c r="B74" s="2" t="s">
        <v>598</v>
      </c>
      <c r="C74" s="4">
        <v>7.29</v>
      </c>
      <c r="D74" s="2" t="s">
        <v>242</v>
      </c>
      <c r="E74" s="2" t="s">
        <v>599</v>
      </c>
      <c r="F74" s="24">
        <v>500000</v>
      </c>
      <c r="G74" s="24">
        <v>504</v>
      </c>
      <c r="H74" s="24">
        <v>0.13</v>
      </c>
    </row>
    <row r="75" spans="2:8" x14ac:dyDescent="0.25">
      <c r="B75" s="2" t="s">
        <v>1177</v>
      </c>
      <c r="C75" s="4">
        <v>7.21</v>
      </c>
      <c r="D75" s="2" t="s">
        <v>242</v>
      </c>
      <c r="E75" s="2" t="s">
        <v>1178</v>
      </c>
      <c r="F75" s="24">
        <v>500000</v>
      </c>
      <c r="G75" s="24">
        <v>501.46</v>
      </c>
      <c r="H75" s="24">
        <v>0.13</v>
      </c>
    </row>
    <row r="76" spans="2:8" x14ac:dyDescent="0.25">
      <c r="B76" s="2" t="s">
        <v>1179</v>
      </c>
      <c r="C76" s="4">
        <v>7.52</v>
      </c>
      <c r="D76" s="2" t="s">
        <v>242</v>
      </c>
      <c r="E76" s="2" t="s">
        <v>1180</v>
      </c>
      <c r="F76" s="24">
        <v>449800</v>
      </c>
      <c r="G76" s="24">
        <v>453.06</v>
      </c>
      <c r="H76" s="24">
        <v>0.12</v>
      </c>
    </row>
    <row r="77" spans="2:8" x14ac:dyDescent="0.25">
      <c r="B77" s="2" t="s">
        <v>592</v>
      </c>
      <c r="C77" s="4">
        <v>7.14</v>
      </c>
      <c r="D77" s="2" t="s">
        <v>242</v>
      </c>
      <c r="E77" s="2" t="s">
        <v>593</v>
      </c>
      <c r="F77" s="24">
        <v>444100</v>
      </c>
      <c r="G77" s="24">
        <v>445.06</v>
      </c>
      <c r="H77" s="24">
        <v>0.12</v>
      </c>
    </row>
    <row r="78" spans="2:8" x14ac:dyDescent="0.25">
      <c r="B78" s="2" t="s">
        <v>1018</v>
      </c>
      <c r="C78" s="4">
        <v>7.48</v>
      </c>
      <c r="D78" s="2" t="s">
        <v>242</v>
      </c>
      <c r="E78" s="2" t="s">
        <v>1019</v>
      </c>
      <c r="F78" s="24">
        <v>300000</v>
      </c>
      <c r="G78" s="24">
        <v>303.12</v>
      </c>
      <c r="H78" s="24">
        <v>0.08</v>
      </c>
    </row>
    <row r="79" spans="2:8" x14ac:dyDescent="0.25">
      <c r="B79" s="2" t="s">
        <v>1016</v>
      </c>
      <c r="C79" s="4">
        <v>7.5</v>
      </c>
      <c r="D79" s="2" t="s">
        <v>242</v>
      </c>
      <c r="E79" s="2" t="s">
        <v>1017</v>
      </c>
      <c r="F79" s="24">
        <v>300000</v>
      </c>
      <c r="G79" s="24">
        <v>303.07</v>
      </c>
      <c r="H79" s="24">
        <v>0.08</v>
      </c>
    </row>
    <row r="80" spans="2:8" x14ac:dyDescent="0.25">
      <c r="B80" s="2" t="s">
        <v>1181</v>
      </c>
      <c r="C80" s="4">
        <v>7.47</v>
      </c>
      <c r="D80" s="2" t="s">
        <v>242</v>
      </c>
      <c r="E80" s="2" t="s">
        <v>1182</v>
      </c>
      <c r="F80" s="24">
        <v>235600</v>
      </c>
      <c r="G80" s="24">
        <v>234.74</v>
      </c>
      <c r="H80" s="24">
        <v>0.06</v>
      </c>
    </row>
    <row r="81" spans="2:8" x14ac:dyDescent="0.25">
      <c r="B81" s="2" t="s">
        <v>1183</v>
      </c>
      <c r="C81" s="4">
        <v>7.44</v>
      </c>
      <c r="D81" s="2" t="s">
        <v>242</v>
      </c>
      <c r="E81" s="2" t="s">
        <v>1184</v>
      </c>
      <c r="F81" s="24">
        <v>200000</v>
      </c>
      <c r="G81" s="24">
        <v>202.54</v>
      </c>
      <c r="H81" s="24">
        <v>0.05</v>
      </c>
    </row>
    <row r="82" spans="2:8" x14ac:dyDescent="0.25">
      <c r="B82" s="2" t="s">
        <v>1185</v>
      </c>
      <c r="C82" s="4">
        <v>7.51</v>
      </c>
      <c r="D82" s="2" t="s">
        <v>242</v>
      </c>
      <c r="E82" s="2" t="s">
        <v>1186</v>
      </c>
      <c r="F82" s="24">
        <v>164800</v>
      </c>
      <c r="G82" s="24">
        <v>165.08</v>
      </c>
      <c r="H82" s="24">
        <v>0.04</v>
      </c>
    </row>
    <row r="83" spans="2:8" x14ac:dyDescent="0.25">
      <c r="B83" s="2" t="s">
        <v>1187</v>
      </c>
      <c r="C83" s="4">
        <v>7.5</v>
      </c>
      <c r="D83" s="2" t="s">
        <v>242</v>
      </c>
      <c r="E83" s="2" t="s">
        <v>1188</v>
      </c>
      <c r="F83" s="24">
        <v>96500</v>
      </c>
      <c r="G83" s="24">
        <v>97.91</v>
      </c>
      <c r="H83" s="24">
        <v>0.03</v>
      </c>
    </row>
    <row r="84" spans="2:8" x14ac:dyDescent="0.25">
      <c r="B84" s="2" t="s">
        <v>1189</v>
      </c>
      <c r="C84" s="4">
        <v>7.28</v>
      </c>
      <c r="D84" s="2" t="s">
        <v>242</v>
      </c>
      <c r="E84" s="2" t="s">
        <v>1190</v>
      </c>
      <c r="F84" s="24">
        <v>89600</v>
      </c>
      <c r="G84" s="24">
        <v>97.72</v>
      </c>
      <c r="H84" s="24">
        <v>0.03</v>
      </c>
    </row>
    <row r="85" spans="2:8" x14ac:dyDescent="0.25">
      <c r="B85" s="2" t="s">
        <v>1191</v>
      </c>
      <c r="C85" s="4">
        <v>7.31</v>
      </c>
      <c r="D85" s="2" t="s">
        <v>242</v>
      </c>
      <c r="E85" s="2" t="s">
        <v>1192</v>
      </c>
      <c r="F85" s="24">
        <v>88300</v>
      </c>
      <c r="G85" s="24">
        <v>87.57</v>
      </c>
      <c r="H85" s="24">
        <v>0.02</v>
      </c>
    </row>
    <row r="86" spans="2:8" x14ac:dyDescent="0.25">
      <c r="B86" s="2" t="s">
        <v>1193</v>
      </c>
      <c r="C86" s="4">
        <v>7.24</v>
      </c>
      <c r="D86" s="2" t="s">
        <v>242</v>
      </c>
      <c r="E86" s="2" t="s">
        <v>1194</v>
      </c>
      <c r="F86" s="24">
        <v>73000</v>
      </c>
      <c r="G86" s="24">
        <v>80.27</v>
      </c>
      <c r="H86" s="24">
        <v>0.02</v>
      </c>
    </row>
    <row r="87" spans="2:8" x14ac:dyDescent="0.25">
      <c r="B87" s="2" t="s">
        <v>1195</v>
      </c>
      <c r="C87" s="4">
        <v>7.32</v>
      </c>
      <c r="D87" s="2" t="s">
        <v>242</v>
      </c>
      <c r="E87" s="2" t="s">
        <v>1196</v>
      </c>
      <c r="F87" s="24">
        <v>48500</v>
      </c>
      <c r="G87" s="24">
        <v>48.9</v>
      </c>
      <c r="H87" s="24">
        <v>0.01</v>
      </c>
    </row>
    <row r="88" spans="2:8" x14ac:dyDescent="0.25">
      <c r="B88" s="2" t="s">
        <v>1197</v>
      </c>
      <c r="C88" s="4">
        <v>7.21</v>
      </c>
      <c r="D88" s="2" t="s">
        <v>242</v>
      </c>
      <c r="E88" s="2" t="s">
        <v>1198</v>
      </c>
      <c r="F88" s="24">
        <v>31600</v>
      </c>
      <c r="G88" s="24">
        <v>29.27</v>
      </c>
      <c r="H88" s="24">
        <v>0.01</v>
      </c>
    </row>
    <row r="89" spans="2:8" x14ac:dyDescent="0.25">
      <c r="B89" s="2" t="s">
        <v>600</v>
      </c>
      <c r="C89" s="4">
        <v>7.2</v>
      </c>
      <c r="D89" s="2" t="s">
        <v>242</v>
      </c>
      <c r="E89" s="2" t="s">
        <v>601</v>
      </c>
      <c r="F89" s="24">
        <v>29200</v>
      </c>
      <c r="G89" s="24">
        <v>29.26</v>
      </c>
      <c r="H89" s="24">
        <v>0.01</v>
      </c>
    </row>
    <row r="90" spans="2:8" x14ac:dyDescent="0.25">
      <c r="B90" s="2" t="s">
        <v>1199</v>
      </c>
      <c r="C90" s="4">
        <v>7.38</v>
      </c>
      <c r="D90" s="2" t="s">
        <v>242</v>
      </c>
      <c r="E90" s="2" t="s">
        <v>1200</v>
      </c>
      <c r="F90" s="24">
        <v>13000</v>
      </c>
      <c r="G90" s="24">
        <v>12.98</v>
      </c>
      <c r="H90" s="24">
        <v>0</v>
      </c>
    </row>
    <row r="91" spans="2:8" x14ac:dyDescent="0.25">
      <c r="B91" s="2" t="s">
        <v>1201</v>
      </c>
      <c r="C91" s="4">
        <v>7.22</v>
      </c>
      <c r="D91" s="2" t="s">
        <v>242</v>
      </c>
      <c r="E91" s="2" t="s">
        <v>1202</v>
      </c>
      <c r="F91" s="24">
        <v>2000</v>
      </c>
      <c r="G91" s="24">
        <v>1.91</v>
      </c>
      <c r="H91" s="24">
        <v>0</v>
      </c>
    </row>
    <row r="92" spans="2:8" x14ac:dyDescent="0.25">
      <c r="B92" s="7" t="s">
        <v>244</v>
      </c>
      <c r="C92" s="8"/>
      <c r="D92" s="7"/>
      <c r="E92" s="7"/>
      <c r="F92" s="31"/>
      <c r="G92" s="31">
        <f>SUM(G57:G91)</f>
        <v>37505.460000000006</v>
      </c>
      <c r="H92" s="31">
        <f>SUM(H57:H91)</f>
        <v>9.9899999999999967</v>
      </c>
    </row>
    <row r="93" spans="2:8" x14ac:dyDescent="0.25">
      <c r="B93" s="7" t="s">
        <v>602</v>
      </c>
    </row>
    <row r="94" spans="2:8" x14ac:dyDescent="0.25">
      <c r="B94" s="2" t="s">
        <v>2537</v>
      </c>
      <c r="C94" s="4">
        <v>7.75</v>
      </c>
      <c r="D94" s="2" t="s">
        <v>603</v>
      </c>
      <c r="E94" s="2" t="s">
        <v>1203</v>
      </c>
      <c r="F94" s="24">
        <v>4500</v>
      </c>
      <c r="G94" s="24">
        <v>4479.68</v>
      </c>
      <c r="H94" s="24">
        <v>1.19</v>
      </c>
    </row>
    <row r="95" spans="2:8" x14ac:dyDescent="0.25">
      <c r="B95" s="2" t="s">
        <v>1845</v>
      </c>
      <c r="C95" s="4">
        <v>8.06</v>
      </c>
      <c r="D95" s="2" t="s">
        <v>603</v>
      </c>
      <c r="E95" s="2" t="s">
        <v>1204</v>
      </c>
      <c r="F95" s="24">
        <v>3000</v>
      </c>
      <c r="G95" s="24">
        <v>3002.09</v>
      </c>
      <c r="H95" s="24">
        <v>0.8</v>
      </c>
    </row>
    <row r="96" spans="2:8" x14ac:dyDescent="0.25">
      <c r="B96" s="2" t="s">
        <v>2496</v>
      </c>
      <c r="C96" s="4">
        <v>7.92</v>
      </c>
      <c r="D96" s="2" t="s">
        <v>603</v>
      </c>
      <c r="E96" s="2" t="s">
        <v>1205</v>
      </c>
      <c r="F96" s="24">
        <v>290</v>
      </c>
      <c r="G96" s="24">
        <v>2840.2</v>
      </c>
      <c r="H96" s="24">
        <v>0.76</v>
      </c>
    </row>
    <row r="97" spans="2:8" x14ac:dyDescent="0.25">
      <c r="B97" s="2" t="s">
        <v>3156</v>
      </c>
      <c r="C97" s="4">
        <v>8.26</v>
      </c>
      <c r="D97" s="2" t="s">
        <v>603</v>
      </c>
      <c r="E97" s="2" t="s">
        <v>1206</v>
      </c>
      <c r="F97" s="24">
        <v>2500</v>
      </c>
      <c r="G97" s="24">
        <v>2497.9899999999998</v>
      </c>
      <c r="H97" s="24">
        <v>0.67</v>
      </c>
    </row>
    <row r="98" spans="2:8" x14ac:dyDescent="0.25">
      <c r="B98" s="2" t="s">
        <v>1965</v>
      </c>
      <c r="C98" s="4">
        <v>8.15</v>
      </c>
      <c r="D98" s="2" t="s">
        <v>603</v>
      </c>
      <c r="E98" s="2" t="s">
        <v>1207</v>
      </c>
      <c r="F98" s="24">
        <v>2500</v>
      </c>
      <c r="G98" s="24">
        <v>2495.67</v>
      </c>
      <c r="H98" s="24">
        <v>0.67</v>
      </c>
    </row>
    <row r="99" spans="2:8" x14ac:dyDescent="0.25">
      <c r="B99" s="2" t="s">
        <v>1840</v>
      </c>
      <c r="C99" s="4">
        <v>7.94</v>
      </c>
      <c r="D99" s="2" t="s">
        <v>603</v>
      </c>
      <c r="E99" s="2" t="s">
        <v>1208</v>
      </c>
      <c r="F99" s="24">
        <v>250</v>
      </c>
      <c r="G99" s="24">
        <v>2493.6</v>
      </c>
      <c r="H99" s="24">
        <v>0.67</v>
      </c>
    </row>
    <row r="100" spans="2:8" x14ac:dyDescent="0.25">
      <c r="B100" s="2" t="s">
        <v>1209</v>
      </c>
      <c r="C100" s="4">
        <v>7.72</v>
      </c>
      <c r="D100" s="2" t="s">
        <v>603</v>
      </c>
      <c r="E100" s="2" t="s">
        <v>1210</v>
      </c>
      <c r="F100" s="24">
        <v>2500</v>
      </c>
      <c r="G100" s="24">
        <v>2492.64</v>
      </c>
      <c r="H100" s="24">
        <v>0.66</v>
      </c>
    </row>
    <row r="101" spans="2:8" x14ac:dyDescent="0.25">
      <c r="B101" s="2" t="s">
        <v>3157</v>
      </c>
      <c r="C101" s="4">
        <v>8.14</v>
      </c>
      <c r="D101" s="2" t="s">
        <v>603</v>
      </c>
      <c r="E101" s="2" t="s">
        <v>1211</v>
      </c>
      <c r="F101" s="24">
        <v>2500</v>
      </c>
      <c r="G101" s="24">
        <v>2491.69</v>
      </c>
      <c r="H101" s="24">
        <v>0.66</v>
      </c>
    </row>
    <row r="102" spans="2:8" x14ac:dyDescent="0.25">
      <c r="B102" s="2" t="s">
        <v>1996</v>
      </c>
      <c r="C102" s="4">
        <v>8.1199999999999992</v>
      </c>
      <c r="D102" s="2" t="s">
        <v>603</v>
      </c>
      <c r="E102" s="2" t="s">
        <v>1212</v>
      </c>
      <c r="F102" s="24">
        <v>250</v>
      </c>
      <c r="G102" s="24">
        <v>2490.27</v>
      </c>
      <c r="H102" s="24">
        <v>0.66</v>
      </c>
    </row>
    <row r="103" spans="2:8" x14ac:dyDescent="0.25">
      <c r="B103" s="2" t="s">
        <v>2536</v>
      </c>
      <c r="C103" s="4">
        <v>8.35</v>
      </c>
      <c r="D103" s="2" t="s">
        <v>1213</v>
      </c>
      <c r="E103" s="2" t="s">
        <v>1214</v>
      </c>
      <c r="F103" s="24">
        <v>2500</v>
      </c>
      <c r="G103" s="24">
        <v>2489.2600000000002</v>
      </c>
      <c r="H103" s="24">
        <v>0.66</v>
      </c>
    </row>
    <row r="104" spans="2:8" x14ac:dyDescent="0.25">
      <c r="B104" s="2" t="s">
        <v>1962</v>
      </c>
      <c r="C104" s="4">
        <v>7.99</v>
      </c>
      <c r="D104" s="2" t="s">
        <v>603</v>
      </c>
      <c r="E104" s="2" t="s">
        <v>1215</v>
      </c>
      <c r="F104" s="24">
        <v>250</v>
      </c>
      <c r="G104" s="24">
        <v>2487.9299999999998</v>
      </c>
      <c r="H104" s="24">
        <v>0.66</v>
      </c>
    </row>
    <row r="105" spans="2:8" x14ac:dyDescent="0.25">
      <c r="B105" s="2" t="s">
        <v>1993</v>
      </c>
      <c r="C105" s="4">
        <v>8</v>
      </c>
      <c r="D105" s="2" t="s">
        <v>603</v>
      </c>
      <c r="E105" s="2" t="s">
        <v>608</v>
      </c>
      <c r="F105" s="24">
        <v>250</v>
      </c>
      <c r="G105" s="24">
        <v>2413.7800000000002</v>
      </c>
      <c r="H105" s="24">
        <v>0.64</v>
      </c>
    </row>
    <row r="106" spans="2:8" x14ac:dyDescent="0.25">
      <c r="B106" s="2" t="s">
        <v>2770</v>
      </c>
      <c r="C106" s="4">
        <v>8.17</v>
      </c>
      <c r="D106" s="2" t="s">
        <v>603</v>
      </c>
      <c r="E106" s="2" t="s">
        <v>1216</v>
      </c>
      <c r="F106" s="24">
        <v>500</v>
      </c>
      <c r="G106" s="24">
        <v>499.33</v>
      </c>
      <c r="H106" s="24">
        <v>0.13</v>
      </c>
    </row>
    <row r="107" spans="2:8" x14ac:dyDescent="0.25">
      <c r="B107" s="2" t="s">
        <v>2864</v>
      </c>
      <c r="C107" s="4">
        <v>7.59</v>
      </c>
      <c r="D107" s="2" t="s">
        <v>616</v>
      </c>
      <c r="E107" s="2" t="s">
        <v>618</v>
      </c>
      <c r="F107" s="24">
        <v>250</v>
      </c>
      <c r="G107" s="24">
        <v>490.85</v>
      </c>
      <c r="H107" s="24">
        <v>0.13</v>
      </c>
    </row>
    <row r="108" spans="2:8" x14ac:dyDescent="0.25">
      <c r="B108" s="2" t="s">
        <v>1217</v>
      </c>
      <c r="C108" s="4">
        <v>7.41</v>
      </c>
      <c r="D108" s="2" t="s">
        <v>603</v>
      </c>
      <c r="E108" s="2" t="s">
        <v>1218</v>
      </c>
      <c r="F108" s="24">
        <v>49</v>
      </c>
      <c r="G108" s="24">
        <v>488.93</v>
      </c>
      <c r="H108" s="24">
        <v>0.13</v>
      </c>
    </row>
    <row r="109" spans="2:8" x14ac:dyDescent="0.25">
      <c r="B109" s="2" t="s">
        <v>2495</v>
      </c>
      <c r="C109" s="4">
        <v>7.52</v>
      </c>
      <c r="D109" s="2" t="s">
        <v>603</v>
      </c>
      <c r="E109" s="2" t="s">
        <v>1219</v>
      </c>
      <c r="F109" s="24">
        <v>40</v>
      </c>
      <c r="G109" s="24">
        <v>386.94</v>
      </c>
      <c r="H109" s="24">
        <v>0.1</v>
      </c>
    </row>
    <row r="110" spans="2:8" x14ac:dyDescent="0.25">
      <c r="B110" s="7" t="s">
        <v>620</v>
      </c>
      <c r="C110" s="8"/>
      <c r="D110" s="7"/>
      <c r="E110" s="7"/>
      <c r="F110" s="31"/>
      <c r="G110" s="31">
        <f>SUM(G93:G109)</f>
        <v>34540.85</v>
      </c>
      <c r="H110" s="31">
        <f>SUM(H93:H109)</f>
        <v>9.1900000000000031</v>
      </c>
    </row>
    <row r="111" spans="2:8" x14ac:dyDescent="0.25">
      <c r="B111" s="7" t="s">
        <v>621</v>
      </c>
      <c r="C111" s="8"/>
      <c r="D111" s="7"/>
      <c r="E111" s="7"/>
      <c r="F111" s="31"/>
      <c r="G111" s="31">
        <v>1975.32</v>
      </c>
      <c r="H111" s="31">
        <v>0.53</v>
      </c>
    </row>
    <row r="112" spans="2:8" x14ac:dyDescent="0.25">
      <c r="B112" s="7" t="s">
        <v>147</v>
      </c>
      <c r="C112" s="8"/>
      <c r="D112" s="7"/>
      <c r="E112" s="7"/>
      <c r="F112" s="31"/>
      <c r="G112" s="31">
        <v>368743.56</v>
      </c>
      <c r="H112" s="31">
        <v>98.33</v>
      </c>
    </row>
    <row r="113" spans="2:8" x14ac:dyDescent="0.25">
      <c r="B113" s="7" t="s">
        <v>326</v>
      </c>
      <c r="C113" s="8"/>
      <c r="D113" s="7"/>
      <c r="E113" s="7"/>
      <c r="F113" s="31"/>
      <c r="G113" s="31">
        <v>6146.8177148900068</v>
      </c>
      <c r="H113" s="31">
        <v>1.6700000000000017</v>
      </c>
    </row>
    <row r="114" spans="2:8" x14ac:dyDescent="0.25">
      <c r="B114" s="7" t="s">
        <v>155</v>
      </c>
      <c r="C114" s="8"/>
      <c r="D114" s="7"/>
      <c r="E114" s="7"/>
      <c r="F114" s="31"/>
      <c r="G114" s="31">
        <v>374890.37771489</v>
      </c>
      <c r="H114" s="31">
        <v>100</v>
      </c>
    </row>
    <row r="115" spans="2:8" x14ac:dyDescent="0.25">
      <c r="B115" s="2" t="s">
        <v>156</v>
      </c>
    </row>
    <row r="116" spans="2:8" x14ac:dyDescent="0.25">
      <c r="B116" s="7" t="s">
        <v>157</v>
      </c>
    </row>
    <row r="117" spans="2:8" x14ac:dyDescent="0.25">
      <c r="B117" s="7" t="s">
        <v>158</v>
      </c>
      <c r="C117" s="4" t="s">
        <v>159</v>
      </c>
    </row>
    <row r="118" spans="2:8" x14ac:dyDescent="0.25">
      <c r="B118" s="7" t="s">
        <v>162</v>
      </c>
      <c r="C118" s="4" t="s">
        <v>161</v>
      </c>
    </row>
    <row r="119" spans="2:8" x14ac:dyDescent="0.25">
      <c r="B119" s="7" t="s">
        <v>163</v>
      </c>
      <c r="C119" s="4" t="s">
        <v>161</v>
      </c>
    </row>
    <row r="120" spans="2:8" x14ac:dyDescent="0.25">
      <c r="B120" s="7" t="s">
        <v>164</v>
      </c>
      <c r="C120" s="4" t="s">
        <v>165</v>
      </c>
    </row>
    <row r="121" spans="2:8" x14ac:dyDescent="0.25">
      <c r="B121" s="7" t="s">
        <v>1220</v>
      </c>
      <c r="C121" s="8"/>
    </row>
    <row r="122" spans="2:8" x14ac:dyDescent="0.25">
      <c r="B122" s="7" t="s">
        <v>1221</v>
      </c>
      <c r="C122" s="8"/>
    </row>
    <row r="123" spans="2:8" x14ac:dyDescent="0.25">
      <c r="B123" s="7" t="s">
        <v>1222</v>
      </c>
      <c r="C123" s="8"/>
    </row>
    <row r="124" spans="2:8" x14ac:dyDescent="0.25">
      <c r="B124" s="7" t="s">
        <v>1223</v>
      </c>
      <c r="C124" s="8"/>
    </row>
    <row r="125" spans="2:8" x14ac:dyDescent="0.25">
      <c r="B125" s="7" t="s">
        <v>1224</v>
      </c>
      <c r="C125" s="8"/>
    </row>
    <row r="126" spans="2:8" x14ac:dyDescent="0.25">
      <c r="B126" s="7" t="s">
        <v>1225</v>
      </c>
      <c r="C126" s="8"/>
    </row>
    <row r="127" spans="2:8" x14ac:dyDescent="0.25">
      <c r="B127" s="7" t="s">
        <v>1226</v>
      </c>
      <c r="C127" s="8"/>
    </row>
    <row r="128" spans="2:8" x14ac:dyDescent="0.25">
      <c r="B128" s="7" t="s">
        <v>1227</v>
      </c>
      <c r="C128" s="8"/>
    </row>
    <row r="129" spans="2:3" x14ac:dyDescent="0.25">
      <c r="B129" s="7" t="s">
        <v>1228</v>
      </c>
      <c r="C129" s="8"/>
    </row>
    <row r="130" spans="2:3" x14ac:dyDescent="0.25">
      <c r="B130" s="7" t="s">
        <v>1229</v>
      </c>
      <c r="C130" s="8"/>
    </row>
    <row r="131" spans="2:3" x14ac:dyDescent="0.25">
      <c r="B131" s="7" t="s">
        <v>1230</v>
      </c>
      <c r="C131" s="8"/>
    </row>
    <row r="132" spans="2:3" x14ac:dyDescent="0.25">
      <c r="B132" s="7" t="s">
        <v>1231</v>
      </c>
      <c r="C132" s="8"/>
    </row>
    <row r="133" spans="2:3" x14ac:dyDescent="0.25">
      <c r="B133" s="7" t="s">
        <v>2762</v>
      </c>
      <c r="C133" s="8"/>
    </row>
    <row r="134" spans="2:3" x14ac:dyDescent="0.25">
      <c r="B134" s="44" t="s">
        <v>1581</v>
      </c>
    </row>
    <row r="135" spans="2:3" x14ac:dyDescent="0.25">
      <c r="B135" s="2" t="s">
        <v>328</v>
      </c>
    </row>
    <row r="136" spans="2:3" x14ac:dyDescent="0.25">
      <c r="B136" s="7" t="s">
        <v>2748</v>
      </c>
    </row>
    <row r="138" spans="2:3" x14ac:dyDescent="0.25">
      <c r="B138" s="17" t="s">
        <v>3741</v>
      </c>
      <c r="C138" s="18"/>
    </row>
    <row r="139" spans="2:3" ht="30" x14ac:dyDescent="0.25">
      <c r="B139" s="17" t="s">
        <v>329</v>
      </c>
      <c r="C139" s="19" t="s">
        <v>330</v>
      </c>
    </row>
    <row r="140" spans="2:3" x14ac:dyDescent="0.25">
      <c r="B140" s="139" t="s">
        <v>331</v>
      </c>
      <c r="C140" s="170">
        <v>0</v>
      </c>
    </row>
    <row r="141" spans="2:3" x14ac:dyDescent="0.25">
      <c r="B141" s="139" t="s">
        <v>332</v>
      </c>
      <c r="C141" s="170">
        <v>0</v>
      </c>
    </row>
    <row r="142" spans="2:3" x14ac:dyDescent="0.25">
      <c r="B142" s="139" t="s">
        <v>333</v>
      </c>
      <c r="C142" s="170">
        <v>2500</v>
      </c>
    </row>
    <row r="143" spans="2:3" x14ac:dyDescent="0.25">
      <c r="B143" s="139" t="s">
        <v>334</v>
      </c>
      <c r="C143" s="170">
        <v>0</v>
      </c>
    </row>
    <row r="144" spans="2:3" x14ac:dyDescent="0.25">
      <c r="B144" s="139" t="s">
        <v>335</v>
      </c>
      <c r="C144" s="170">
        <v>0</v>
      </c>
    </row>
    <row r="145" spans="2:8" x14ac:dyDescent="0.25">
      <c r="B145" s="139" t="s">
        <v>336</v>
      </c>
      <c r="C145" s="170">
        <v>0</v>
      </c>
    </row>
    <row r="146" spans="2:8" x14ac:dyDescent="0.25">
      <c r="B146" s="17" t="s">
        <v>337</v>
      </c>
      <c r="C146" s="170">
        <v>2500</v>
      </c>
    </row>
    <row r="148" spans="2:8" s="41" customFormat="1" x14ac:dyDescent="0.25">
      <c r="B148" s="223" t="s">
        <v>1649</v>
      </c>
      <c r="C148" s="223"/>
      <c r="D148" s="223"/>
      <c r="E148" s="223"/>
      <c r="F148" s="223"/>
      <c r="G148" s="42"/>
      <c r="H148" s="42"/>
    </row>
    <row r="149" spans="2:8" s="41" customFormat="1" x14ac:dyDescent="0.25">
      <c r="B149" s="223"/>
      <c r="C149" s="223"/>
      <c r="D149" s="223"/>
      <c r="E149" s="223"/>
      <c r="F149" s="223"/>
      <c r="G149" s="42"/>
      <c r="H149" s="42"/>
    </row>
    <row r="150" spans="2:8" s="41" customFormat="1" x14ac:dyDescent="0.25">
      <c r="B150" s="223"/>
      <c r="C150" s="223"/>
      <c r="D150" s="223"/>
      <c r="E150" s="223"/>
      <c r="F150" s="223"/>
      <c r="G150" s="42"/>
      <c r="H150" s="42"/>
    </row>
    <row r="151" spans="2:8" s="41" customFormat="1" x14ac:dyDescent="0.25">
      <c r="B151" s="223"/>
      <c r="C151" s="223"/>
      <c r="D151" s="223"/>
      <c r="E151" s="223"/>
      <c r="F151" s="223"/>
      <c r="G151" s="42"/>
      <c r="H151" s="42"/>
    </row>
    <row r="152" spans="2:8" s="41" customFormat="1" x14ac:dyDescent="0.25">
      <c r="B152" s="223"/>
      <c r="C152" s="223"/>
      <c r="D152" s="223"/>
      <c r="E152" s="223"/>
      <c r="F152" s="223"/>
      <c r="G152" s="42"/>
      <c r="H152" s="42"/>
    </row>
    <row r="154" spans="2:8" x14ac:dyDescent="0.25">
      <c r="B154" s="139" t="s">
        <v>179</v>
      </c>
      <c r="C154" s="9"/>
      <c r="D154" s="139"/>
    </row>
    <row r="155" spans="2:8" ht="30" x14ac:dyDescent="0.25">
      <c r="B155" s="11" t="s">
        <v>180</v>
      </c>
      <c r="C155" s="10" t="s">
        <v>181</v>
      </c>
      <c r="D155" s="11" t="s">
        <v>182</v>
      </c>
    </row>
    <row r="156" spans="2:8" x14ac:dyDescent="0.25">
      <c r="B156" s="139" t="s">
        <v>161</v>
      </c>
      <c r="C156" s="9" t="s">
        <v>161</v>
      </c>
      <c r="D156" s="139" t="s">
        <v>161</v>
      </c>
    </row>
    <row r="158" spans="2:8" x14ac:dyDescent="0.25">
      <c r="B158" s="17" t="s">
        <v>183</v>
      </c>
      <c r="C158" s="40">
        <v>45412</v>
      </c>
      <c r="D158" s="139"/>
      <c r="E158" s="33"/>
      <c r="F158" s="39"/>
    </row>
    <row r="159" spans="2:8" x14ac:dyDescent="0.25">
      <c r="B159" s="17" t="s">
        <v>184</v>
      </c>
      <c r="C159" s="18" t="s">
        <v>185</v>
      </c>
      <c r="D159" s="17" t="s">
        <v>186</v>
      </c>
      <c r="E159" s="34" t="s">
        <v>187</v>
      </c>
      <c r="F159" s="32" t="s">
        <v>188</v>
      </c>
      <c r="G159" s="31"/>
    </row>
    <row r="160" spans="2:8" x14ac:dyDescent="0.25">
      <c r="B160" s="37" t="s">
        <v>161</v>
      </c>
      <c r="C160" s="38" t="s">
        <v>161</v>
      </c>
      <c r="D160" s="37" t="s">
        <v>161</v>
      </c>
      <c r="E160" s="36" t="s">
        <v>161</v>
      </c>
      <c r="F160" s="35">
        <f>C146</f>
        <v>2500</v>
      </c>
    </row>
    <row r="163" spans="2:4" x14ac:dyDescent="0.25">
      <c r="B163" s="7" t="s">
        <v>189</v>
      </c>
    </row>
    <row r="164" spans="2:4" x14ac:dyDescent="0.25">
      <c r="B164" s="7"/>
    </row>
    <row r="165" spans="2:4" x14ac:dyDescent="0.25">
      <c r="B165" s="7" t="s">
        <v>190</v>
      </c>
    </row>
    <row r="166" spans="2:4" x14ac:dyDescent="0.25">
      <c r="B166" s="34" t="s">
        <v>191</v>
      </c>
      <c r="C166" s="18" t="s">
        <v>192</v>
      </c>
      <c r="D166" s="7"/>
    </row>
    <row r="167" spans="2:4" x14ac:dyDescent="0.25">
      <c r="B167" s="33" t="s">
        <v>3158</v>
      </c>
      <c r="C167" s="9">
        <v>56</v>
      </c>
    </row>
    <row r="168" spans="2:4" x14ac:dyDescent="0.25">
      <c r="B168" s="33" t="s">
        <v>3159</v>
      </c>
      <c r="C168" s="9">
        <v>38</v>
      </c>
    </row>
    <row r="169" spans="2:4" x14ac:dyDescent="0.25">
      <c r="B169" s="33" t="s">
        <v>3160</v>
      </c>
      <c r="C169" s="9">
        <v>16</v>
      </c>
    </row>
    <row r="171" spans="2:4" x14ac:dyDescent="0.25">
      <c r="B171" s="34" t="s">
        <v>193</v>
      </c>
      <c r="C171" s="18" t="s">
        <v>192</v>
      </c>
    </row>
    <row r="172" spans="2:4" x14ac:dyDescent="0.25">
      <c r="B172" s="33" t="s">
        <v>3158</v>
      </c>
      <c r="C172" s="9">
        <v>56</v>
      </c>
    </row>
    <row r="173" spans="2:4" x14ac:dyDescent="0.25">
      <c r="B173" s="33" t="s">
        <v>3159</v>
      </c>
      <c r="C173" s="9">
        <v>38</v>
      </c>
    </row>
    <row r="174" spans="2:4" x14ac:dyDescent="0.25">
      <c r="B174" s="33" t="s">
        <v>3160</v>
      </c>
      <c r="C174" s="9">
        <v>16</v>
      </c>
    </row>
    <row r="177" spans="2:6" x14ac:dyDescent="0.25">
      <c r="B177" s="34" t="s">
        <v>669</v>
      </c>
      <c r="C177" s="18" t="s">
        <v>195</v>
      </c>
    </row>
    <row r="178" spans="2:6" x14ac:dyDescent="0.25">
      <c r="B178" s="33" t="s">
        <v>3158</v>
      </c>
      <c r="C178" s="9">
        <v>61456003.799999997</v>
      </c>
    </row>
    <row r="179" spans="2:6" x14ac:dyDescent="0.25">
      <c r="B179" s="33" t="s">
        <v>3159</v>
      </c>
      <c r="C179" s="9">
        <v>41006595</v>
      </c>
    </row>
    <row r="180" spans="2:6" x14ac:dyDescent="0.25">
      <c r="B180" s="33" t="s">
        <v>3160</v>
      </c>
      <c r="C180" s="9">
        <v>9016670.5199999996</v>
      </c>
    </row>
    <row r="181" spans="2:6" x14ac:dyDescent="0.25">
      <c r="C181" s="18">
        <f>SUM(C177:C180)</f>
        <v>111479269.31999999</v>
      </c>
    </row>
    <row r="183" spans="2:6" x14ac:dyDescent="0.25">
      <c r="B183" s="34" t="s">
        <v>194</v>
      </c>
      <c r="C183" s="18" t="s">
        <v>195</v>
      </c>
    </row>
    <row r="184" spans="2:6" x14ac:dyDescent="0.25">
      <c r="B184" s="33" t="s">
        <v>3158</v>
      </c>
      <c r="C184" s="9">
        <v>61954115.399999999</v>
      </c>
    </row>
    <row r="185" spans="2:6" x14ac:dyDescent="0.25">
      <c r="B185" s="33" t="s">
        <v>3159</v>
      </c>
      <c r="C185" s="9">
        <v>42036690</v>
      </c>
    </row>
    <row r="186" spans="2:6" x14ac:dyDescent="0.25">
      <c r="B186" s="33" t="s">
        <v>3160</v>
      </c>
      <c r="C186" s="9">
        <v>9133150</v>
      </c>
    </row>
    <row r="187" spans="2:6" x14ac:dyDescent="0.25">
      <c r="C187" s="18">
        <f>SUM(C183:C186)</f>
        <v>113123955.40000001</v>
      </c>
    </row>
    <row r="190" spans="2:6" x14ac:dyDescent="0.25">
      <c r="B190" s="17" t="s">
        <v>196</v>
      </c>
      <c r="C190" s="18">
        <f xml:space="preserve"> C187-C181</f>
        <v>1644686.0800000131</v>
      </c>
    </row>
    <row r="192" spans="2:6" x14ac:dyDescent="0.25">
      <c r="B192" s="17" t="s">
        <v>197</v>
      </c>
      <c r="C192" s="40">
        <v>45412</v>
      </c>
      <c r="D192" s="139"/>
      <c r="E192" s="33"/>
      <c r="F192" s="39"/>
    </row>
    <row r="193" spans="2:7" x14ac:dyDescent="0.25">
      <c r="B193" s="17" t="s">
        <v>184</v>
      </c>
      <c r="C193" s="18" t="s">
        <v>185</v>
      </c>
      <c r="D193" s="17" t="s">
        <v>186</v>
      </c>
      <c r="E193" s="34" t="s">
        <v>187</v>
      </c>
      <c r="F193" s="32" t="s">
        <v>188</v>
      </c>
      <c r="G193" s="31"/>
    </row>
    <row r="194" spans="2:7" x14ac:dyDescent="0.25">
      <c r="B194" s="37" t="s">
        <v>161</v>
      </c>
      <c r="C194" s="38" t="s">
        <v>161</v>
      </c>
      <c r="D194" s="37" t="s">
        <v>161</v>
      </c>
      <c r="E194" s="36" t="s">
        <v>161</v>
      </c>
      <c r="F194" s="35" t="s">
        <v>161</v>
      </c>
    </row>
    <row r="195" spans="2:7" x14ac:dyDescent="0.25">
      <c r="B195" s="7" t="s">
        <v>189</v>
      </c>
    </row>
    <row r="196" spans="2:7" x14ac:dyDescent="0.25">
      <c r="B196" s="7"/>
    </row>
    <row r="197" spans="2:7" x14ac:dyDescent="0.25">
      <c r="B197" s="7" t="s">
        <v>190</v>
      </c>
    </row>
    <row r="198" spans="2:7" x14ac:dyDescent="0.25">
      <c r="B198" s="17" t="s">
        <v>191</v>
      </c>
      <c r="C198" s="18" t="s">
        <v>192</v>
      </c>
      <c r="D198" s="7"/>
    </row>
    <row r="199" spans="2:7" x14ac:dyDescent="0.25">
      <c r="B199" s="139" t="s">
        <v>161</v>
      </c>
      <c r="C199" s="9" t="s">
        <v>161</v>
      </c>
    </row>
    <row r="201" spans="2:7" x14ac:dyDescent="0.25">
      <c r="B201" s="17" t="s">
        <v>193</v>
      </c>
      <c r="C201" s="18" t="s">
        <v>192</v>
      </c>
    </row>
    <row r="202" spans="2:7" x14ac:dyDescent="0.25">
      <c r="B202" s="139" t="s">
        <v>161</v>
      </c>
      <c r="C202" s="9" t="s">
        <v>161</v>
      </c>
    </row>
    <row r="204" spans="2:7" x14ac:dyDescent="0.25">
      <c r="B204" s="17" t="s">
        <v>161</v>
      </c>
      <c r="C204" s="18" t="s">
        <v>161</v>
      </c>
    </row>
    <row r="205" spans="2:7" x14ac:dyDescent="0.25">
      <c r="B205" s="139" t="s">
        <v>161</v>
      </c>
      <c r="C205" s="9" t="s">
        <v>161</v>
      </c>
    </row>
    <row r="207" spans="2:7" x14ac:dyDescent="0.25">
      <c r="B207" s="34" t="s">
        <v>194</v>
      </c>
      <c r="C207" s="18" t="s">
        <v>195</v>
      </c>
    </row>
    <row r="208" spans="2:7" x14ac:dyDescent="0.25">
      <c r="B208" s="33" t="s">
        <v>161</v>
      </c>
      <c r="C208" s="9" t="s">
        <v>161</v>
      </c>
    </row>
    <row r="210" spans="2:80" x14ac:dyDescent="0.25">
      <c r="B210" s="17" t="s">
        <v>196</v>
      </c>
      <c r="C210" s="18" t="s">
        <v>161</v>
      </c>
    </row>
    <row r="213" spans="2:80" x14ac:dyDescent="0.25">
      <c r="B213" s="7" t="s">
        <v>198</v>
      </c>
    </row>
    <row r="215" spans="2:80" x14ac:dyDescent="0.25">
      <c r="B215" s="17" t="s">
        <v>184</v>
      </c>
      <c r="C215" s="18" t="s">
        <v>199</v>
      </c>
      <c r="D215" s="17" t="s">
        <v>200</v>
      </c>
      <c r="E215" s="17" t="s">
        <v>201</v>
      </c>
      <c r="F215" s="31"/>
    </row>
    <row r="216" spans="2:80" x14ac:dyDescent="0.25">
      <c r="B216" s="139" t="s">
        <v>161</v>
      </c>
      <c r="C216" s="9" t="s">
        <v>161</v>
      </c>
      <c r="D216" s="139" t="s">
        <v>161</v>
      </c>
      <c r="E216" s="139" t="s">
        <v>161</v>
      </c>
    </row>
    <row r="219" spans="2:80" x14ac:dyDescent="0.25">
      <c r="B219" s="7" t="s">
        <v>202</v>
      </c>
      <c r="C219" s="8" t="s">
        <v>161</v>
      </c>
      <c r="D219" s="7"/>
      <c r="E219" s="7"/>
      <c r="F219" s="31"/>
      <c r="G219" s="31"/>
      <c r="H219" s="31"/>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row>
    <row r="221" spans="2:80" x14ac:dyDescent="0.25">
      <c r="B221" s="7" t="s">
        <v>203</v>
      </c>
    </row>
    <row r="223" spans="2:80" x14ac:dyDescent="0.25">
      <c r="B223" s="17" t="s">
        <v>204</v>
      </c>
      <c r="C223" s="18" t="s">
        <v>192</v>
      </c>
      <c r="D223" s="7"/>
    </row>
    <row r="224" spans="2:80" x14ac:dyDescent="0.25">
      <c r="B224" s="139" t="s">
        <v>161</v>
      </c>
      <c r="C224" s="9" t="s">
        <v>161</v>
      </c>
    </row>
    <row r="227" spans="2:80" x14ac:dyDescent="0.25">
      <c r="B227" s="17" t="s">
        <v>205</v>
      </c>
      <c r="C227" s="18" t="s">
        <v>206</v>
      </c>
      <c r="D227" s="7"/>
    </row>
    <row r="228" spans="2:80" x14ac:dyDescent="0.25">
      <c r="B228" s="139" t="s">
        <v>161</v>
      </c>
      <c r="C228" s="9" t="s">
        <v>161</v>
      </c>
    </row>
    <row r="231" spans="2:80" x14ac:dyDescent="0.25">
      <c r="B231" s="7" t="s">
        <v>207</v>
      </c>
    </row>
    <row r="234" spans="2:80" x14ac:dyDescent="0.25">
      <c r="B234" s="7" t="s">
        <v>208</v>
      </c>
    </row>
    <row r="236" spans="2:80" x14ac:dyDescent="0.25">
      <c r="B236" s="17" t="s">
        <v>184</v>
      </c>
      <c r="C236" s="18" t="s">
        <v>209</v>
      </c>
      <c r="D236" s="17" t="s">
        <v>199</v>
      </c>
      <c r="E236" s="17" t="s">
        <v>200</v>
      </c>
      <c r="F236" s="32" t="s">
        <v>201</v>
      </c>
      <c r="G236" s="31"/>
    </row>
    <row r="237" spans="2:80" x14ac:dyDescent="0.25">
      <c r="B237" s="139" t="s">
        <v>161</v>
      </c>
      <c r="C237" s="9" t="s">
        <v>161</v>
      </c>
      <c r="D237" s="139" t="s">
        <v>161</v>
      </c>
      <c r="E237" s="139" t="s">
        <v>161</v>
      </c>
      <c r="F237" s="30" t="s">
        <v>161</v>
      </c>
    </row>
    <row r="240" spans="2:80" x14ac:dyDescent="0.25">
      <c r="B240" s="7" t="s">
        <v>202</v>
      </c>
      <c r="C240" s="8" t="s">
        <v>161</v>
      </c>
      <c r="D240" s="7"/>
      <c r="E240" s="7"/>
      <c r="F240" s="31"/>
      <c r="G240" s="31"/>
      <c r="H240" s="31"/>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row>
    <row r="242" spans="2:7" x14ac:dyDescent="0.25">
      <c r="B242" s="7" t="s">
        <v>203</v>
      </c>
    </row>
    <row r="244" spans="2:7" x14ac:dyDescent="0.25">
      <c r="B244" s="17" t="s">
        <v>204</v>
      </c>
      <c r="C244" s="18" t="s">
        <v>192</v>
      </c>
      <c r="D244" s="7"/>
    </row>
    <row r="245" spans="2:7" x14ac:dyDescent="0.25">
      <c r="B245" s="139" t="s">
        <v>161</v>
      </c>
      <c r="C245" s="9" t="s">
        <v>161</v>
      </c>
    </row>
    <row r="248" spans="2:7" x14ac:dyDescent="0.25">
      <c r="B248" s="17" t="s">
        <v>205</v>
      </c>
      <c r="C248" s="18" t="s">
        <v>206</v>
      </c>
      <c r="D248" s="7"/>
    </row>
    <row r="249" spans="2:7" x14ac:dyDescent="0.25">
      <c r="B249" s="139" t="s">
        <v>161</v>
      </c>
      <c r="C249" s="9" t="s">
        <v>161</v>
      </c>
    </row>
    <row r="252" spans="2:7" x14ac:dyDescent="0.25">
      <c r="B252" s="7" t="s">
        <v>207</v>
      </c>
    </row>
    <row r="255" spans="2:7" x14ac:dyDescent="0.25">
      <c r="B255" s="7" t="s">
        <v>210</v>
      </c>
    </row>
    <row r="256" spans="2:7" x14ac:dyDescent="0.25">
      <c r="B256" s="17" t="s">
        <v>184</v>
      </c>
      <c r="C256" s="18" t="s">
        <v>211</v>
      </c>
      <c r="D256" s="17" t="s">
        <v>212</v>
      </c>
      <c r="E256" s="17" t="s">
        <v>213</v>
      </c>
      <c r="F256" s="32" t="s">
        <v>214</v>
      </c>
      <c r="G256" s="31"/>
    </row>
    <row r="257" spans="2:6" x14ac:dyDescent="0.25">
      <c r="B257" s="139" t="s">
        <v>161</v>
      </c>
      <c r="C257" s="9" t="s">
        <v>161</v>
      </c>
      <c r="D257" s="139" t="s">
        <v>161</v>
      </c>
      <c r="E257" s="139" t="s">
        <v>161</v>
      </c>
      <c r="F257" s="30" t="s">
        <v>161</v>
      </c>
    </row>
    <row r="258" spans="2:6" x14ac:dyDescent="0.25">
      <c r="B258" s="2" t="s">
        <v>215</v>
      </c>
    </row>
  </sheetData>
  <mergeCells count="4">
    <mergeCell ref="B1:E1"/>
    <mergeCell ref="C3:C7"/>
    <mergeCell ref="D3:D7"/>
    <mergeCell ref="B148:F152"/>
  </mergeCells>
  <hyperlinks>
    <hyperlink ref="A1" location="Index!A1" display="Index" xr:uid="{045FF93C-163D-4C7C-9338-C08BDA70C969}"/>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3FADA-BB39-433F-A1B1-05FA0DA11CA5}">
  <sheetPr codeName="Sheet31"/>
  <dimension ref="A1:CB170"/>
  <sheetViews>
    <sheetView workbookViewId="0">
      <selection activeCell="C70" sqref="C70:C76"/>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27" t="s">
        <v>0</v>
      </c>
      <c r="B1" s="212" t="s">
        <v>63</v>
      </c>
      <c r="C1" s="212"/>
      <c r="D1" s="212"/>
      <c r="E1" s="212"/>
    </row>
    <row r="3" spans="1:9" ht="18" customHeight="1" x14ac:dyDescent="0.25">
      <c r="B3" s="1" t="s">
        <v>1232</v>
      </c>
      <c r="C3" s="213"/>
      <c r="D3" s="214"/>
    </row>
    <row r="4" spans="1:9" ht="18" customHeight="1" x14ac:dyDescent="0.25">
      <c r="B4" s="142" t="s">
        <v>1233</v>
      </c>
      <c r="C4" s="213"/>
      <c r="D4" s="214"/>
    </row>
    <row r="5" spans="1:9" ht="18" customHeight="1" x14ac:dyDescent="0.25">
      <c r="B5" s="142" t="s">
        <v>130</v>
      </c>
      <c r="C5" s="213"/>
      <c r="D5" s="214"/>
    </row>
    <row r="6" spans="1:9" ht="18" customHeight="1" x14ac:dyDescent="0.25">
      <c r="B6" s="142" t="s">
        <v>131</v>
      </c>
      <c r="C6" s="213"/>
      <c r="D6" s="214"/>
    </row>
    <row r="7" spans="1:9" ht="18" customHeight="1" x14ac:dyDescent="0.25">
      <c r="B7" s="142" t="s">
        <v>1234</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268600</v>
      </c>
      <c r="G15" s="24">
        <v>4082.99</v>
      </c>
      <c r="H15" s="24">
        <v>7.22</v>
      </c>
    </row>
    <row r="16" spans="1:9" x14ac:dyDescent="0.25">
      <c r="B16" s="2" t="s">
        <v>2954</v>
      </c>
      <c r="C16" s="4" t="s">
        <v>142</v>
      </c>
      <c r="D16" s="2" t="s">
        <v>359</v>
      </c>
      <c r="E16" s="2" t="s">
        <v>758</v>
      </c>
      <c r="F16" s="24">
        <v>233500</v>
      </c>
      <c r="G16" s="24">
        <v>3443.54</v>
      </c>
      <c r="H16" s="24">
        <v>6.09</v>
      </c>
    </row>
    <row r="17" spans="2:8" x14ac:dyDescent="0.25">
      <c r="B17" s="2" t="s">
        <v>2773</v>
      </c>
      <c r="C17" s="4" t="s">
        <v>142</v>
      </c>
      <c r="D17" s="2" t="s">
        <v>361</v>
      </c>
      <c r="E17" s="2" t="s">
        <v>362</v>
      </c>
      <c r="F17" s="24">
        <v>89031</v>
      </c>
      <c r="G17" s="24">
        <v>3200.04</v>
      </c>
      <c r="H17" s="24">
        <v>5.66</v>
      </c>
    </row>
    <row r="18" spans="2:8" x14ac:dyDescent="0.25">
      <c r="B18" s="2" t="s">
        <v>2983</v>
      </c>
      <c r="C18" s="4" t="s">
        <v>142</v>
      </c>
      <c r="D18" s="2" t="s">
        <v>433</v>
      </c>
      <c r="E18" s="2" t="s">
        <v>795</v>
      </c>
      <c r="F18" s="24">
        <v>218000</v>
      </c>
      <c r="G18" s="24">
        <v>3008.95</v>
      </c>
      <c r="H18" s="24">
        <v>5.32</v>
      </c>
    </row>
    <row r="19" spans="2:8" x14ac:dyDescent="0.25">
      <c r="B19" s="2" t="s">
        <v>2980</v>
      </c>
      <c r="C19" s="4" t="s">
        <v>142</v>
      </c>
      <c r="D19" s="2" t="s">
        <v>433</v>
      </c>
      <c r="E19" s="2" t="s">
        <v>792</v>
      </c>
      <c r="F19" s="24">
        <v>305000</v>
      </c>
      <c r="G19" s="24">
        <v>2720.14</v>
      </c>
      <c r="H19" s="24">
        <v>4.8099999999999996</v>
      </c>
    </row>
    <row r="20" spans="2:8" x14ac:dyDescent="0.25">
      <c r="B20" s="2" t="s">
        <v>2079</v>
      </c>
      <c r="C20" s="4" t="s">
        <v>142</v>
      </c>
      <c r="D20" s="2" t="s">
        <v>347</v>
      </c>
      <c r="E20" s="2" t="s">
        <v>349</v>
      </c>
      <c r="F20" s="24">
        <v>231600</v>
      </c>
      <c r="G20" s="24">
        <v>2664.33</v>
      </c>
      <c r="H20" s="24">
        <v>4.71</v>
      </c>
    </row>
    <row r="21" spans="2:8" x14ac:dyDescent="0.25">
      <c r="B21" s="2" t="s">
        <v>3038</v>
      </c>
      <c r="C21" s="4" t="s">
        <v>142</v>
      </c>
      <c r="D21" s="2" t="s">
        <v>384</v>
      </c>
      <c r="E21" s="2" t="s">
        <v>935</v>
      </c>
      <c r="F21" s="24">
        <v>342000</v>
      </c>
      <c r="G21" s="24">
        <v>2608.2600000000002</v>
      </c>
      <c r="H21" s="24">
        <v>4.6100000000000003</v>
      </c>
    </row>
    <row r="22" spans="2:8" x14ac:dyDescent="0.25">
      <c r="B22" s="2" t="s">
        <v>3161</v>
      </c>
      <c r="C22" s="4" t="s">
        <v>142</v>
      </c>
      <c r="D22" s="2" t="s">
        <v>382</v>
      </c>
      <c r="E22" s="2" t="s">
        <v>1235</v>
      </c>
      <c r="F22" s="24">
        <v>65000</v>
      </c>
      <c r="G22" s="24">
        <v>2597.14</v>
      </c>
      <c r="H22" s="24">
        <v>4.59</v>
      </c>
    </row>
    <row r="23" spans="2:8" x14ac:dyDescent="0.25">
      <c r="B23" s="2" t="s">
        <v>2869</v>
      </c>
      <c r="C23" s="4" t="s">
        <v>142</v>
      </c>
      <c r="D23" s="2" t="s">
        <v>374</v>
      </c>
      <c r="E23" s="2" t="s">
        <v>634</v>
      </c>
      <c r="F23" s="24">
        <v>406600</v>
      </c>
      <c r="G23" s="24">
        <v>2520.5100000000002</v>
      </c>
      <c r="H23" s="24">
        <v>4.46</v>
      </c>
    </row>
    <row r="24" spans="2:8" x14ac:dyDescent="0.25">
      <c r="B24" s="2" t="s">
        <v>2923</v>
      </c>
      <c r="C24" s="4" t="s">
        <v>142</v>
      </c>
      <c r="D24" s="2" t="s">
        <v>433</v>
      </c>
      <c r="E24" s="2" t="s">
        <v>719</v>
      </c>
      <c r="F24" s="24">
        <v>195000</v>
      </c>
      <c r="G24" s="24">
        <v>2014.16</v>
      </c>
      <c r="H24" s="24">
        <v>3.56</v>
      </c>
    </row>
    <row r="25" spans="2:8" x14ac:dyDescent="0.25">
      <c r="B25" s="2" t="s">
        <v>3003</v>
      </c>
      <c r="C25" s="4" t="s">
        <v>142</v>
      </c>
      <c r="D25" s="2" t="s">
        <v>382</v>
      </c>
      <c r="E25" s="2" t="s">
        <v>833</v>
      </c>
      <c r="F25" s="24">
        <v>37000</v>
      </c>
      <c r="G25" s="24">
        <v>1872.98</v>
      </c>
      <c r="H25" s="24">
        <v>3.31</v>
      </c>
    </row>
    <row r="26" spans="2:8" x14ac:dyDescent="0.25">
      <c r="B26" s="2" t="s">
        <v>2779</v>
      </c>
      <c r="C26" s="4" t="s">
        <v>142</v>
      </c>
      <c r="D26" s="2" t="s">
        <v>374</v>
      </c>
      <c r="E26" s="2" t="s">
        <v>375</v>
      </c>
      <c r="F26" s="24">
        <v>18500</v>
      </c>
      <c r="G26" s="24">
        <v>1844.79</v>
      </c>
      <c r="H26" s="24">
        <v>3.26</v>
      </c>
    </row>
    <row r="27" spans="2:8" x14ac:dyDescent="0.25">
      <c r="B27" s="2" t="s">
        <v>2853</v>
      </c>
      <c r="C27" s="4" t="s">
        <v>142</v>
      </c>
      <c r="D27" s="2" t="s">
        <v>359</v>
      </c>
      <c r="E27" s="2" t="s">
        <v>529</v>
      </c>
      <c r="F27" s="24">
        <v>58800</v>
      </c>
      <c r="G27" s="24">
        <v>1691.03</v>
      </c>
      <c r="H27" s="24">
        <v>2.99</v>
      </c>
    </row>
    <row r="28" spans="2:8" x14ac:dyDescent="0.25">
      <c r="B28" s="2" t="s">
        <v>3124</v>
      </c>
      <c r="C28" s="4" t="s">
        <v>142</v>
      </c>
      <c r="D28" s="2" t="s">
        <v>359</v>
      </c>
      <c r="E28" s="2" t="s">
        <v>1065</v>
      </c>
      <c r="F28" s="24">
        <v>95000</v>
      </c>
      <c r="G28" s="24">
        <v>1580.8</v>
      </c>
      <c r="H28" s="24">
        <v>2.79</v>
      </c>
    </row>
    <row r="29" spans="2:8" x14ac:dyDescent="0.25">
      <c r="B29" s="2" t="s">
        <v>517</v>
      </c>
      <c r="C29" s="4" t="s">
        <v>142</v>
      </c>
      <c r="D29" s="2" t="s">
        <v>347</v>
      </c>
      <c r="E29" s="2" t="s">
        <v>518</v>
      </c>
      <c r="F29" s="24">
        <v>190000</v>
      </c>
      <c r="G29" s="24">
        <v>1569.88</v>
      </c>
      <c r="H29" s="24">
        <v>2.78</v>
      </c>
    </row>
    <row r="30" spans="2:8" x14ac:dyDescent="0.25">
      <c r="B30" s="2" t="s">
        <v>2960</v>
      </c>
      <c r="C30" s="4" t="s">
        <v>142</v>
      </c>
      <c r="D30" s="2" t="s">
        <v>359</v>
      </c>
      <c r="E30" s="2" t="s">
        <v>764</v>
      </c>
      <c r="F30" s="24">
        <v>104000</v>
      </c>
      <c r="G30" s="24">
        <v>1556</v>
      </c>
      <c r="H30" s="24">
        <v>2.75</v>
      </c>
    </row>
    <row r="31" spans="2:8" x14ac:dyDescent="0.25">
      <c r="B31" s="2" t="s">
        <v>3040</v>
      </c>
      <c r="C31" s="4" t="s">
        <v>142</v>
      </c>
      <c r="D31" s="2" t="s">
        <v>359</v>
      </c>
      <c r="E31" s="2" t="s">
        <v>939</v>
      </c>
      <c r="F31" s="24">
        <v>125000</v>
      </c>
      <c r="G31" s="24">
        <v>1505.56</v>
      </c>
      <c r="H31" s="24">
        <v>2.66</v>
      </c>
    </row>
    <row r="32" spans="2:8" x14ac:dyDescent="0.25">
      <c r="B32" s="2" t="s">
        <v>2801</v>
      </c>
      <c r="C32" s="4" t="s">
        <v>142</v>
      </c>
      <c r="D32" s="2" t="s">
        <v>359</v>
      </c>
      <c r="E32" s="2" t="s">
        <v>415</v>
      </c>
      <c r="F32" s="24">
        <v>20000</v>
      </c>
      <c r="G32" s="24">
        <v>1438.18</v>
      </c>
      <c r="H32" s="24">
        <v>2.54</v>
      </c>
    </row>
    <row r="33" spans="2:8" x14ac:dyDescent="0.25">
      <c r="B33" s="2" t="s">
        <v>3037</v>
      </c>
      <c r="C33" s="4" t="s">
        <v>142</v>
      </c>
      <c r="D33" s="2" t="s">
        <v>384</v>
      </c>
      <c r="E33" s="2" t="s">
        <v>934</v>
      </c>
      <c r="F33" s="24">
        <v>180000</v>
      </c>
      <c r="G33" s="24">
        <v>1432.44</v>
      </c>
      <c r="H33" s="24">
        <v>2.5299999999999998</v>
      </c>
    </row>
    <row r="34" spans="2:8" x14ac:dyDescent="0.25">
      <c r="B34" s="2" t="s">
        <v>3162</v>
      </c>
      <c r="C34" s="4" t="s">
        <v>142</v>
      </c>
      <c r="D34" s="2" t="s">
        <v>433</v>
      </c>
      <c r="E34" s="2" t="s">
        <v>1236</v>
      </c>
      <c r="F34" s="24">
        <v>350000</v>
      </c>
      <c r="G34" s="24">
        <v>1374.28</v>
      </c>
      <c r="H34" s="24">
        <v>2.4300000000000002</v>
      </c>
    </row>
    <row r="35" spans="2:8" x14ac:dyDescent="0.25">
      <c r="B35" s="2" t="s">
        <v>2958</v>
      </c>
      <c r="C35" s="4" t="s">
        <v>142</v>
      </c>
      <c r="D35" s="2" t="s">
        <v>382</v>
      </c>
      <c r="E35" s="2" t="s">
        <v>762</v>
      </c>
      <c r="F35" s="24">
        <v>52000</v>
      </c>
      <c r="G35" s="24">
        <v>1101.4100000000001</v>
      </c>
      <c r="H35" s="24">
        <v>1.95</v>
      </c>
    </row>
    <row r="36" spans="2:8" x14ac:dyDescent="0.25">
      <c r="B36" s="2" t="s">
        <v>2847</v>
      </c>
      <c r="C36" s="4" t="s">
        <v>142</v>
      </c>
      <c r="D36" s="2" t="s">
        <v>384</v>
      </c>
      <c r="E36" s="2" t="s">
        <v>521</v>
      </c>
      <c r="F36" s="24">
        <v>15000</v>
      </c>
      <c r="G36" s="24">
        <v>1038.53</v>
      </c>
      <c r="H36" s="24">
        <v>1.84</v>
      </c>
    </row>
    <row r="37" spans="2:8" x14ac:dyDescent="0.25">
      <c r="B37" s="2" t="s">
        <v>3163</v>
      </c>
      <c r="C37" s="4" t="s">
        <v>142</v>
      </c>
      <c r="D37" s="2" t="s">
        <v>384</v>
      </c>
      <c r="E37" s="2" t="s">
        <v>1237</v>
      </c>
      <c r="F37" s="24">
        <v>151267</v>
      </c>
      <c r="G37" s="24">
        <v>895.43</v>
      </c>
      <c r="H37" s="24">
        <v>1.58</v>
      </c>
    </row>
    <row r="38" spans="2:8" x14ac:dyDescent="0.25">
      <c r="B38" s="2" t="s">
        <v>2774</v>
      </c>
      <c r="C38" s="4" t="s">
        <v>142</v>
      </c>
      <c r="D38" s="2" t="s">
        <v>347</v>
      </c>
      <c r="E38" s="2" t="s">
        <v>363</v>
      </c>
      <c r="F38" s="24">
        <v>55000</v>
      </c>
      <c r="G38" s="24">
        <v>893.17</v>
      </c>
      <c r="H38" s="24">
        <v>1.58</v>
      </c>
    </row>
    <row r="39" spans="2:8" x14ac:dyDescent="0.25">
      <c r="B39" s="2" t="s">
        <v>479</v>
      </c>
      <c r="C39" s="4" t="s">
        <v>142</v>
      </c>
      <c r="D39" s="2" t="s">
        <v>382</v>
      </c>
      <c r="E39" s="2" t="s">
        <v>480</v>
      </c>
      <c r="F39" s="24">
        <v>52972</v>
      </c>
      <c r="G39" s="24">
        <v>876.18</v>
      </c>
      <c r="H39" s="24">
        <v>1.55</v>
      </c>
    </row>
    <row r="40" spans="2:8" x14ac:dyDescent="0.25">
      <c r="B40" s="2" t="s">
        <v>2781</v>
      </c>
      <c r="C40" s="4" t="s">
        <v>142</v>
      </c>
      <c r="D40" s="2" t="s">
        <v>359</v>
      </c>
      <c r="E40" s="2" t="s">
        <v>378</v>
      </c>
      <c r="F40" s="24">
        <v>336169</v>
      </c>
      <c r="G40" s="24">
        <v>862.44</v>
      </c>
      <c r="H40" s="24">
        <v>1.52</v>
      </c>
    </row>
    <row r="41" spans="2:8" x14ac:dyDescent="0.25">
      <c r="B41" s="2" t="s">
        <v>1238</v>
      </c>
      <c r="C41" s="4" t="s">
        <v>142</v>
      </c>
      <c r="D41" s="2" t="s">
        <v>396</v>
      </c>
      <c r="E41" s="2" t="s">
        <v>1239</v>
      </c>
      <c r="F41" s="24">
        <v>339090</v>
      </c>
      <c r="G41" s="24">
        <v>712.26</v>
      </c>
      <c r="H41" s="24">
        <v>1.26</v>
      </c>
    </row>
    <row r="42" spans="2:8" x14ac:dyDescent="0.25">
      <c r="B42" s="2" t="s">
        <v>3049</v>
      </c>
      <c r="C42" s="4" t="s">
        <v>142</v>
      </c>
      <c r="D42" s="2" t="s">
        <v>359</v>
      </c>
      <c r="E42" s="2" t="s">
        <v>950</v>
      </c>
      <c r="F42" s="24">
        <v>298588</v>
      </c>
      <c r="G42" s="24">
        <v>652.27</v>
      </c>
      <c r="H42" s="24">
        <v>1.1499999999999999</v>
      </c>
    </row>
    <row r="43" spans="2:8" x14ac:dyDescent="0.25">
      <c r="B43" s="2" t="s">
        <v>2881</v>
      </c>
      <c r="C43" s="4" t="s">
        <v>142</v>
      </c>
      <c r="D43" s="2" t="s">
        <v>374</v>
      </c>
      <c r="E43" s="2" t="s">
        <v>651</v>
      </c>
      <c r="F43" s="24">
        <v>80000</v>
      </c>
      <c r="G43" s="24">
        <v>635.67999999999995</v>
      </c>
      <c r="H43" s="24">
        <v>1.1200000000000001</v>
      </c>
    </row>
    <row r="44" spans="2:8" x14ac:dyDescent="0.25">
      <c r="B44" s="7" t="s">
        <v>145</v>
      </c>
      <c r="C44" s="8"/>
      <c r="D44" s="7"/>
      <c r="E44" s="7"/>
      <c r="F44" s="31"/>
      <c r="G44" s="31">
        <f>SUM(G12:G43)</f>
        <v>52393.37</v>
      </c>
      <c r="H44" s="31">
        <f>SUM(H12:H43)</f>
        <v>92.620000000000019</v>
      </c>
    </row>
    <row r="45" spans="2:8" x14ac:dyDescent="0.25">
      <c r="B45" s="7" t="s">
        <v>146</v>
      </c>
      <c r="C45" s="8"/>
      <c r="D45" s="7"/>
      <c r="E45" s="7"/>
      <c r="F45" s="31"/>
      <c r="G45" s="31">
        <v>2819.16</v>
      </c>
      <c r="H45" s="31">
        <v>4.9800000000000004</v>
      </c>
    </row>
    <row r="46" spans="2:8" x14ac:dyDescent="0.25">
      <c r="B46" s="7" t="s">
        <v>147</v>
      </c>
      <c r="C46" s="8"/>
      <c r="D46" s="7"/>
      <c r="E46" s="7"/>
      <c r="F46" s="31"/>
      <c r="G46" s="31">
        <v>55212.53</v>
      </c>
      <c r="H46" s="31">
        <v>97.6</v>
      </c>
    </row>
    <row r="47" spans="2:8" x14ac:dyDescent="0.25">
      <c r="B47" s="7" t="s">
        <v>326</v>
      </c>
      <c r="C47" s="8"/>
      <c r="D47" s="7"/>
      <c r="E47" s="7"/>
      <c r="F47" s="31"/>
      <c r="G47" s="31">
        <v>1352.4112207899998</v>
      </c>
      <c r="H47" s="31">
        <v>2.4000000000000057</v>
      </c>
    </row>
    <row r="48" spans="2:8" x14ac:dyDescent="0.25">
      <c r="B48" s="7" t="s">
        <v>155</v>
      </c>
      <c r="C48" s="8"/>
      <c r="D48" s="7"/>
      <c r="E48" s="7"/>
      <c r="F48" s="31"/>
      <c r="G48" s="31">
        <v>56564.941220790002</v>
      </c>
      <c r="H48" s="31">
        <v>100</v>
      </c>
    </row>
    <row r="49" spans="2:3" x14ac:dyDescent="0.25">
      <c r="B49" s="2" t="s">
        <v>156</v>
      </c>
    </row>
    <row r="50" spans="2:3" x14ac:dyDescent="0.25">
      <c r="B50" s="7" t="s">
        <v>157</v>
      </c>
    </row>
    <row r="51" spans="2:3" x14ac:dyDescent="0.25">
      <c r="B51" s="7" t="s">
        <v>158</v>
      </c>
      <c r="C51" s="4" t="s">
        <v>159</v>
      </c>
    </row>
    <row r="52" spans="2:3" x14ac:dyDescent="0.25">
      <c r="B52" s="7" t="s">
        <v>162</v>
      </c>
      <c r="C52" s="4" t="s">
        <v>161</v>
      </c>
    </row>
    <row r="53" spans="2:3" x14ac:dyDescent="0.25">
      <c r="B53" s="7" t="s">
        <v>163</v>
      </c>
      <c r="C53" s="4" t="s">
        <v>161</v>
      </c>
    </row>
    <row r="54" spans="2:3" x14ac:dyDescent="0.25">
      <c r="B54" s="7" t="s">
        <v>164</v>
      </c>
      <c r="C54" s="4" t="s">
        <v>165</v>
      </c>
    </row>
    <row r="55" spans="2:3" x14ac:dyDescent="0.25">
      <c r="B55" s="7" t="s">
        <v>1240</v>
      </c>
      <c r="C55" s="8"/>
    </row>
    <row r="56" spans="2:3" x14ac:dyDescent="0.25">
      <c r="B56" s="7" t="s">
        <v>1241</v>
      </c>
      <c r="C56" s="8"/>
    </row>
    <row r="57" spans="2:3" x14ac:dyDescent="0.25">
      <c r="B57" s="7" t="s">
        <v>1242</v>
      </c>
      <c r="C57" s="8"/>
    </row>
    <row r="58" spans="2:3" x14ac:dyDescent="0.25">
      <c r="B58" s="7" t="s">
        <v>1243</v>
      </c>
      <c r="C58" s="8"/>
    </row>
    <row r="59" spans="2:3" x14ac:dyDescent="0.25">
      <c r="B59" s="7" t="s">
        <v>1244</v>
      </c>
      <c r="C59" s="8"/>
    </row>
    <row r="60" spans="2:3" x14ac:dyDescent="0.25">
      <c r="B60" s="7" t="s">
        <v>1245</v>
      </c>
      <c r="C60" s="8"/>
    </row>
    <row r="61" spans="2:3" x14ac:dyDescent="0.25">
      <c r="B61" s="7" t="s">
        <v>1246</v>
      </c>
      <c r="C61" s="8"/>
    </row>
    <row r="62" spans="2:3" x14ac:dyDescent="0.25">
      <c r="B62" s="7" t="s">
        <v>1247</v>
      </c>
      <c r="C62" s="8"/>
    </row>
    <row r="63" spans="2:3" x14ac:dyDescent="0.25">
      <c r="B63" s="7" t="s">
        <v>1094</v>
      </c>
      <c r="C63" s="8"/>
    </row>
    <row r="64" spans="2:3" x14ac:dyDescent="0.25">
      <c r="B64" s="2" t="s">
        <v>170</v>
      </c>
    </row>
    <row r="65" spans="2:4" x14ac:dyDescent="0.25">
      <c r="B65" s="2" t="s">
        <v>328</v>
      </c>
    </row>
    <row r="68" spans="2:4" x14ac:dyDescent="0.25">
      <c r="B68" s="17" t="s">
        <v>3741</v>
      </c>
      <c r="C68" s="18"/>
    </row>
    <row r="69" spans="2:4" ht="30" x14ac:dyDescent="0.25">
      <c r="B69" s="17" t="s">
        <v>329</v>
      </c>
      <c r="C69" s="19" t="s">
        <v>330</v>
      </c>
    </row>
    <row r="70" spans="2:4" x14ac:dyDescent="0.25">
      <c r="B70" s="139" t="s">
        <v>331</v>
      </c>
      <c r="C70" s="149" t="s">
        <v>2621</v>
      </c>
    </row>
    <row r="71" spans="2:4" x14ac:dyDescent="0.25">
      <c r="B71" s="139" t="s">
        <v>332</v>
      </c>
      <c r="C71" s="149" t="s">
        <v>2621</v>
      </c>
    </row>
    <row r="72" spans="2:4" x14ac:dyDescent="0.25">
      <c r="B72" s="139" t="s">
        <v>333</v>
      </c>
      <c r="C72" s="149" t="s">
        <v>2621</v>
      </c>
    </row>
    <row r="73" spans="2:4" x14ac:dyDescent="0.25">
      <c r="B73" s="139" t="s">
        <v>334</v>
      </c>
      <c r="C73" s="149" t="s">
        <v>2621</v>
      </c>
    </row>
    <row r="74" spans="2:4" x14ac:dyDescent="0.25">
      <c r="B74" s="139" t="s">
        <v>335</v>
      </c>
      <c r="C74" s="149" t="s">
        <v>2621</v>
      </c>
    </row>
    <row r="75" spans="2:4" x14ac:dyDescent="0.25">
      <c r="B75" s="139" t="s">
        <v>336</v>
      </c>
      <c r="C75" s="149" t="s">
        <v>2621</v>
      </c>
    </row>
    <row r="76" spans="2:4" x14ac:dyDescent="0.25">
      <c r="B76" s="17" t="s">
        <v>337</v>
      </c>
      <c r="C76" s="149" t="s">
        <v>2621</v>
      </c>
    </row>
    <row r="78" spans="2:4" x14ac:dyDescent="0.25">
      <c r="B78" s="139" t="s">
        <v>179</v>
      </c>
      <c r="C78" s="9"/>
      <c r="D78" s="139"/>
    </row>
    <row r="79" spans="2:4" ht="30" x14ac:dyDescent="0.25">
      <c r="B79" s="11" t="s">
        <v>180</v>
      </c>
      <c r="C79" s="10" t="s">
        <v>181</v>
      </c>
      <c r="D79" s="11" t="s">
        <v>182</v>
      </c>
    </row>
    <row r="80" spans="2:4" x14ac:dyDescent="0.25">
      <c r="B80" s="139" t="s">
        <v>161</v>
      </c>
      <c r="C80" s="9" t="s">
        <v>161</v>
      </c>
      <c r="D80" s="139" t="s">
        <v>161</v>
      </c>
    </row>
    <row r="82" spans="2:7" x14ac:dyDescent="0.25">
      <c r="B82" s="17" t="s">
        <v>183</v>
      </c>
      <c r="C82" s="40">
        <v>45412</v>
      </c>
      <c r="D82" s="139"/>
      <c r="E82" s="33"/>
      <c r="F82" s="39"/>
    </row>
    <row r="83" spans="2:7" x14ac:dyDescent="0.25">
      <c r="B83" s="17" t="s">
        <v>184</v>
      </c>
      <c r="C83" s="18" t="s">
        <v>185</v>
      </c>
      <c r="D83" s="17" t="s">
        <v>186</v>
      </c>
      <c r="E83" s="34" t="s">
        <v>187</v>
      </c>
      <c r="F83" s="32" t="s">
        <v>188</v>
      </c>
      <c r="G83" s="31"/>
    </row>
    <row r="84" spans="2:7" x14ac:dyDescent="0.25">
      <c r="B84" s="37" t="s">
        <v>161</v>
      </c>
      <c r="C84" s="38" t="s">
        <v>161</v>
      </c>
      <c r="D84" s="37" t="s">
        <v>161</v>
      </c>
      <c r="E84" s="36" t="s">
        <v>161</v>
      </c>
      <c r="F84" s="35" t="s">
        <v>161</v>
      </c>
    </row>
    <row r="87" spans="2:7" x14ac:dyDescent="0.25">
      <c r="B87" s="7" t="s">
        <v>189</v>
      </c>
    </row>
    <row r="88" spans="2:7" x14ac:dyDescent="0.25">
      <c r="B88" s="7"/>
    </row>
    <row r="89" spans="2:7" x14ac:dyDescent="0.25">
      <c r="B89" s="7" t="s">
        <v>190</v>
      </c>
    </row>
    <row r="90" spans="2:7" x14ac:dyDescent="0.25">
      <c r="B90" s="17" t="s">
        <v>191</v>
      </c>
      <c r="C90" s="18" t="s">
        <v>192</v>
      </c>
      <c r="D90" s="7"/>
    </row>
    <row r="91" spans="2:7" x14ac:dyDescent="0.25">
      <c r="B91" s="139" t="s">
        <v>161</v>
      </c>
      <c r="C91" s="9" t="s">
        <v>161</v>
      </c>
    </row>
    <row r="93" spans="2:7" x14ac:dyDescent="0.25">
      <c r="B93" s="17" t="s">
        <v>193</v>
      </c>
      <c r="C93" s="18" t="s">
        <v>192</v>
      </c>
    </row>
    <row r="94" spans="2:7" x14ac:dyDescent="0.25">
      <c r="B94" s="139" t="s">
        <v>161</v>
      </c>
      <c r="C94" s="9" t="s">
        <v>161</v>
      </c>
    </row>
    <row r="96" spans="2:7" x14ac:dyDescent="0.25">
      <c r="B96" s="17" t="s">
        <v>161</v>
      </c>
      <c r="C96" s="18" t="s">
        <v>161</v>
      </c>
    </row>
    <row r="97" spans="2:7" x14ac:dyDescent="0.25">
      <c r="B97" s="139" t="s">
        <v>161</v>
      </c>
      <c r="C97" s="9" t="s">
        <v>161</v>
      </c>
    </row>
    <row r="99" spans="2:7" x14ac:dyDescent="0.25">
      <c r="B99" s="34" t="s">
        <v>194</v>
      </c>
      <c r="C99" s="18" t="s">
        <v>195</v>
      </c>
    </row>
    <row r="100" spans="2:7" x14ac:dyDescent="0.25">
      <c r="B100" s="33" t="s">
        <v>161</v>
      </c>
      <c r="C100" s="9" t="s">
        <v>161</v>
      </c>
    </row>
    <row r="102" spans="2:7" x14ac:dyDescent="0.25">
      <c r="B102" s="17" t="s">
        <v>196</v>
      </c>
      <c r="C102" s="18" t="s">
        <v>161</v>
      </c>
    </row>
    <row r="104" spans="2:7" x14ac:dyDescent="0.25">
      <c r="B104" s="17" t="s">
        <v>197</v>
      </c>
      <c r="C104" s="40">
        <v>45412</v>
      </c>
      <c r="D104" s="139"/>
      <c r="E104" s="33"/>
      <c r="F104" s="39"/>
    </row>
    <row r="105" spans="2:7" x14ac:dyDescent="0.25">
      <c r="B105" s="17" t="s">
        <v>184</v>
      </c>
      <c r="C105" s="18" t="s">
        <v>185</v>
      </c>
      <c r="D105" s="17" t="s">
        <v>186</v>
      </c>
      <c r="E105" s="34" t="s">
        <v>187</v>
      </c>
      <c r="F105" s="32" t="s">
        <v>188</v>
      </c>
      <c r="G105" s="31"/>
    </row>
    <row r="106" spans="2:7" x14ac:dyDescent="0.25">
      <c r="B106" s="37" t="s">
        <v>161</v>
      </c>
      <c r="C106" s="38" t="s">
        <v>161</v>
      </c>
      <c r="D106" s="37" t="s">
        <v>161</v>
      </c>
      <c r="E106" s="36" t="s">
        <v>161</v>
      </c>
      <c r="F106" s="35" t="s">
        <v>161</v>
      </c>
    </row>
    <row r="107" spans="2:7" x14ac:dyDescent="0.25">
      <c r="B107" s="7" t="s">
        <v>189</v>
      </c>
    </row>
    <row r="108" spans="2:7" x14ac:dyDescent="0.25">
      <c r="B108" s="7"/>
    </row>
    <row r="109" spans="2:7" x14ac:dyDescent="0.25">
      <c r="B109" s="7" t="s">
        <v>190</v>
      </c>
    </row>
    <row r="110" spans="2:7" x14ac:dyDescent="0.25">
      <c r="B110" s="17" t="s">
        <v>191</v>
      </c>
      <c r="C110" s="18" t="s">
        <v>192</v>
      </c>
      <c r="D110" s="7"/>
    </row>
    <row r="111" spans="2:7" x14ac:dyDescent="0.25">
      <c r="B111" s="139" t="s">
        <v>161</v>
      </c>
      <c r="C111" s="9" t="s">
        <v>161</v>
      </c>
    </row>
    <row r="113" spans="2:6" x14ac:dyDescent="0.25">
      <c r="B113" s="17" t="s">
        <v>193</v>
      </c>
      <c r="C113" s="18" t="s">
        <v>192</v>
      </c>
    </row>
    <row r="114" spans="2:6" x14ac:dyDescent="0.25">
      <c r="B114" s="139" t="s">
        <v>161</v>
      </c>
      <c r="C114" s="9" t="s">
        <v>161</v>
      </c>
    </row>
    <row r="116" spans="2:6" x14ac:dyDescent="0.25">
      <c r="B116" s="17" t="s">
        <v>161</v>
      </c>
      <c r="C116" s="18" t="s">
        <v>161</v>
      </c>
    </row>
    <row r="117" spans="2:6" x14ac:dyDescent="0.25">
      <c r="B117" s="139" t="s">
        <v>161</v>
      </c>
      <c r="C117" s="9" t="s">
        <v>161</v>
      </c>
    </row>
    <row r="119" spans="2:6" x14ac:dyDescent="0.25">
      <c r="B119" s="34" t="s">
        <v>194</v>
      </c>
      <c r="C119" s="18" t="s">
        <v>195</v>
      </c>
    </row>
    <row r="120" spans="2:6" x14ac:dyDescent="0.25">
      <c r="B120" s="33" t="s">
        <v>161</v>
      </c>
      <c r="C120" s="9" t="s">
        <v>161</v>
      </c>
    </row>
    <row r="122" spans="2:6" x14ac:dyDescent="0.25">
      <c r="B122" s="17" t="s">
        <v>196</v>
      </c>
      <c r="C122" s="18" t="s">
        <v>161</v>
      </c>
    </row>
    <row r="125" spans="2:6" x14ac:dyDescent="0.25">
      <c r="B125" s="7" t="s">
        <v>198</v>
      </c>
    </row>
    <row r="127" spans="2:6" x14ac:dyDescent="0.25">
      <c r="B127" s="17" t="s">
        <v>184</v>
      </c>
      <c r="C127" s="18" t="s">
        <v>199</v>
      </c>
      <c r="D127" s="17" t="s">
        <v>200</v>
      </c>
      <c r="E127" s="17" t="s">
        <v>201</v>
      </c>
      <c r="F127" s="31"/>
    </row>
    <row r="128" spans="2:6" x14ac:dyDescent="0.25">
      <c r="B128" s="139" t="s">
        <v>161</v>
      </c>
      <c r="C128" s="9" t="s">
        <v>161</v>
      </c>
      <c r="D128" s="139" t="s">
        <v>161</v>
      </c>
      <c r="E128" s="139" t="s">
        <v>161</v>
      </c>
    </row>
    <row r="131" spans="2:80" x14ac:dyDescent="0.25">
      <c r="B131" s="7" t="s">
        <v>202</v>
      </c>
      <c r="C131" s="8" t="s">
        <v>161</v>
      </c>
      <c r="D131" s="7"/>
      <c r="E131" s="7"/>
      <c r="F131" s="31"/>
      <c r="G131" s="31"/>
      <c r="H131" s="31"/>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row>
    <row r="133" spans="2:80" x14ac:dyDescent="0.25">
      <c r="B133" s="7" t="s">
        <v>203</v>
      </c>
    </row>
    <row r="135" spans="2:80" x14ac:dyDescent="0.25">
      <c r="B135" s="17" t="s">
        <v>204</v>
      </c>
      <c r="C135" s="18" t="s">
        <v>192</v>
      </c>
      <c r="D135" s="7"/>
    </row>
    <row r="136" spans="2:80" x14ac:dyDescent="0.25">
      <c r="B136" s="139" t="s">
        <v>161</v>
      </c>
      <c r="C136" s="9" t="s">
        <v>161</v>
      </c>
    </row>
    <row r="139" spans="2:80" x14ac:dyDescent="0.25">
      <c r="B139" s="17" t="s">
        <v>205</v>
      </c>
      <c r="C139" s="18" t="s">
        <v>206</v>
      </c>
      <c r="D139" s="7"/>
    </row>
    <row r="140" spans="2:80" x14ac:dyDescent="0.25">
      <c r="B140" s="139" t="s">
        <v>161</v>
      </c>
      <c r="C140" s="9" t="s">
        <v>161</v>
      </c>
    </row>
    <row r="143" spans="2:80" x14ac:dyDescent="0.25">
      <c r="B143" s="7" t="s">
        <v>207</v>
      </c>
    </row>
    <row r="146" spans="2:80" x14ac:dyDescent="0.25">
      <c r="B146" s="7" t="s">
        <v>208</v>
      </c>
    </row>
    <row r="148" spans="2:80" x14ac:dyDescent="0.25">
      <c r="B148" s="17" t="s">
        <v>184</v>
      </c>
      <c r="C148" s="18" t="s">
        <v>209</v>
      </c>
      <c r="D148" s="17" t="s">
        <v>199</v>
      </c>
      <c r="E148" s="17" t="s">
        <v>200</v>
      </c>
      <c r="F148" s="32" t="s">
        <v>201</v>
      </c>
      <c r="G148" s="31"/>
    </row>
    <row r="149" spans="2:80" x14ac:dyDescent="0.25">
      <c r="B149" s="139" t="s">
        <v>161</v>
      </c>
      <c r="C149" s="9" t="s">
        <v>161</v>
      </c>
      <c r="D149" s="139" t="s">
        <v>161</v>
      </c>
      <c r="E149" s="139" t="s">
        <v>161</v>
      </c>
      <c r="F149" s="30" t="s">
        <v>161</v>
      </c>
    </row>
    <row r="152" spans="2:80" x14ac:dyDescent="0.25">
      <c r="B152" s="7" t="s">
        <v>202</v>
      </c>
      <c r="C152" s="8" t="s">
        <v>161</v>
      </c>
      <c r="D152" s="7"/>
      <c r="E152" s="7"/>
      <c r="F152" s="31"/>
      <c r="G152" s="31"/>
      <c r="H152" s="31"/>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4" spans="2:80" x14ac:dyDescent="0.25">
      <c r="B154" s="7" t="s">
        <v>203</v>
      </c>
    </row>
    <row r="156" spans="2:80" x14ac:dyDescent="0.25">
      <c r="B156" s="17" t="s">
        <v>204</v>
      </c>
      <c r="C156" s="18" t="s">
        <v>192</v>
      </c>
      <c r="D156" s="7"/>
    </row>
    <row r="157" spans="2:80" x14ac:dyDescent="0.25">
      <c r="B157" s="139" t="s">
        <v>161</v>
      </c>
      <c r="C157" s="9" t="s">
        <v>161</v>
      </c>
    </row>
    <row r="160" spans="2:80" x14ac:dyDescent="0.25">
      <c r="B160" s="17" t="s">
        <v>205</v>
      </c>
      <c r="C160" s="18" t="s">
        <v>206</v>
      </c>
      <c r="D160" s="7"/>
    </row>
    <row r="161" spans="2:7" x14ac:dyDescent="0.25">
      <c r="B161" s="139" t="s">
        <v>161</v>
      </c>
      <c r="C161" s="9" t="s">
        <v>161</v>
      </c>
    </row>
    <row r="164" spans="2:7" x14ac:dyDescent="0.25">
      <c r="B164" s="7" t="s">
        <v>207</v>
      </c>
    </row>
    <row r="167" spans="2:7" x14ac:dyDescent="0.25">
      <c r="B167" s="7" t="s">
        <v>210</v>
      </c>
    </row>
    <row r="168" spans="2:7" x14ac:dyDescent="0.25">
      <c r="B168" s="17" t="s">
        <v>184</v>
      </c>
      <c r="C168" s="18" t="s">
        <v>211</v>
      </c>
      <c r="D168" s="17" t="s">
        <v>212</v>
      </c>
      <c r="E168" s="17" t="s">
        <v>213</v>
      </c>
      <c r="F168" s="32" t="s">
        <v>214</v>
      </c>
      <c r="G168" s="31"/>
    </row>
    <row r="169" spans="2:7" x14ac:dyDescent="0.25">
      <c r="B169" s="139" t="s">
        <v>161</v>
      </c>
      <c r="C169" s="9" t="s">
        <v>161</v>
      </c>
      <c r="D169" s="139" t="s">
        <v>161</v>
      </c>
      <c r="E169" s="139" t="s">
        <v>161</v>
      </c>
      <c r="F169" s="30" t="s">
        <v>161</v>
      </c>
    </row>
    <row r="170" spans="2:7" x14ac:dyDescent="0.25">
      <c r="B170" s="2" t="s">
        <v>215</v>
      </c>
    </row>
  </sheetData>
  <mergeCells count="3">
    <mergeCell ref="B1:E1"/>
    <mergeCell ref="C3:C7"/>
    <mergeCell ref="D3:D7"/>
  </mergeCells>
  <hyperlinks>
    <hyperlink ref="A1" location="Index!A1" display="Index" xr:uid="{B4FC61DE-7399-4BB6-95C8-398C7174060A}"/>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4F33-A36D-4DD9-A342-2AFE1B18B3C5}">
  <sheetPr codeName="Sheet30"/>
  <dimension ref="A1:CB171"/>
  <sheetViews>
    <sheetView workbookViewId="0">
      <selection activeCell="C71" sqref="C71:C77"/>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59</v>
      </c>
      <c r="C1" s="212"/>
      <c r="D1" s="212"/>
      <c r="E1" s="212"/>
    </row>
    <row r="3" spans="1:9" ht="15" customHeight="1" x14ac:dyDescent="0.25">
      <c r="B3" s="1" t="s">
        <v>1248</v>
      </c>
      <c r="C3" s="213"/>
      <c r="D3" s="214"/>
    </row>
    <row r="4" spans="1:9" ht="30" customHeight="1" x14ac:dyDescent="0.25">
      <c r="B4" s="142" t="s">
        <v>1249</v>
      </c>
      <c r="C4" s="213"/>
      <c r="D4" s="214"/>
    </row>
    <row r="5" spans="1:9" ht="15" customHeight="1" x14ac:dyDescent="0.25">
      <c r="B5" s="12" t="s">
        <v>130</v>
      </c>
      <c r="C5" s="213"/>
      <c r="D5" s="214"/>
    </row>
    <row r="6" spans="1:9" ht="15" customHeight="1" x14ac:dyDescent="0.25">
      <c r="B6" s="142" t="s">
        <v>442</v>
      </c>
      <c r="C6" s="213"/>
      <c r="D6" s="214"/>
    </row>
    <row r="7" spans="1:9" ht="30" customHeight="1" x14ac:dyDescent="0.25">
      <c r="B7" s="142" t="s">
        <v>1250</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2857</v>
      </c>
      <c r="C15" s="4" t="s">
        <v>142</v>
      </c>
      <c r="D15" s="2" t="s">
        <v>352</v>
      </c>
      <c r="E15" s="2" t="s">
        <v>535</v>
      </c>
      <c r="F15" s="24">
        <v>1060500</v>
      </c>
      <c r="G15" s="24">
        <v>13399.42</v>
      </c>
      <c r="H15" s="24">
        <v>7.92</v>
      </c>
    </row>
    <row r="16" spans="1:9" x14ac:dyDescent="0.25">
      <c r="B16" s="2" t="s">
        <v>2085</v>
      </c>
      <c r="C16" s="4" t="s">
        <v>142</v>
      </c>
      <c r="D16" s="2" t="s">
        <v>347</v>
      </c>
      <c r="E16" s="2" t="s">
        <v>348</v>
      </c>
      <c r="F16" s="24">
        <v>827000</v>
      </c>
      <c r="G16" s="24">
        <v>12571.23</v>
      </c>
      <c r="H16" s="24">
        <v>7.43</v>
      </c>
    </row>
    <row r="17" spans="2:8" x14ac:dyDescent="0.25">
      <c r="B17" s="2" t="s">
        <v>2952</v>
      </c>
      <c r="C17" s="4" t="s">
        <v>142</v>
      </c>
      <c r="D17" s="2" t="s">
        <v>372</v>
      </c>
      <c r="E17" s="2" t="s">
        <v>756</v>
      </c>
      <c r="F17" s="24">
        <v>611667</v>
      </c>
      <c r="G17" s="24">
        <v>10067.43</v>
      </c>
      <c r="H17" s="24">
        <v>5.95</v>
      </c>
    </row>
    <row r="18" spans="2:8" x14ac:dyDescent="0.25">
      <c r="B18" s="2" t="s">
        <v>2773</v>
      </c>
      <c r="C18" s="4" t="s">
        <v>142</v>
      </c>
      <c r="D18" s="2" t="s">
        <v>361</v>
      </c>
      <c r="E18" s="2" t="s">
        <v>362</v>
      </c>
      <c r="F18" s="24">
        <v>263941</v>
      </c>
      <c r="G18" s="24">
        <v>9486.83</v>
      </c>
      <c r="H18" s="24">
        <v>5.6</v>
      </c>
    </row>
    <row r="19" spans="2:8" x14ac:dyDescent="0.25">
      <c r="B19" s="2" t="s">
        <v>2084</v>
      </c>
      <c r="C19" s="4" t="s">
        <v>142</v>
      </c>
      <c r="D19" s="2" t="s">
        <v>350</v>
      </c>
      <c r="E19" s="2" t="s">
        <v>351</v>
      </c>
      <c r="F19" s="24">
        <v>277974</v>
      </c>
      <c r="G19" s="24">
        <v>8155.76</v>
      </c>
      <c r="H19" s="24">
        <v>4.82</v>
      </c>
    </row>
    <row r="20" spans="2:8" x14ac:dyDescent="0.25">
      <c r="B20" s="2" t="s">
        <v>2772</v>
      </c>
      <c r="C20" s="4" t="s">
        <v>142</v>
      </c>
      <c r="D20" s="2" t="s">
        <v>347</v>
      </c>
      <c r="E20" s="2" t="s">
        <v>358</v>
      </c>
      <c r="F20" s="24">
        <v>680200</v>
      </c>
      <c r="G20" s="24">
        <v>7930.45</v>
      </c>
      <c r="H20" s="24">
        <v>4.68</v>
      </c>
    </row>
    <row r="21" spans="2:8" x14ac:dyDescent="0.25">
      <c r="B21" s="2" t="s">
        <v>2854</v>
      </c>
      <c r="C21" s="4" t="s">
        <v>142</v>
      </c>
      <c r="D21" s="2" t="s">
        <v>347</v>
      </c>
      <c r="E21" s="2" t="s">
        <v>530</v>
      </c>
      <c r="F21" s="24">
        <v>460000</v>
      </c>
      <c r="G21" s="24">
        <v>6972.22</v>
      </c>
      <c r="H21" s="24">
        <v>4.12</v>
      </c>
    </row>
    <row r="22" spans="2:8" x14ac:dyDescent="0.25">
      <c r="B22" s="2" t="s">
        <v>517</v>
      </c>
      <c r="C22" s="4" t="s">
        <v>142</v>
      </c>
      <c r="D22" s="2" t="s">
        <v>347</v>
      </c>
      <c r="E22" s="2" t="s">
        <v>518</v>
      </c>
      <c r="F22" s="24">
        <v>838700</v>
      </c>
      <c r="G22" s="24">
        <v>6929.76</v>
      </c>
      <c r="H22" s="24">
        <v>4.09</v>
      </c>
    </row>
    <row r="23" spans="2:8" x14ac:dyDescent="0.25">
      <c r="B23" s="2" t="s">
        <v>2050</v>
      </c>
      <c r="C23" s="4" t="s">
        <v>142</v>
      </c>
      <c r="D23" s="2" t="s">
        <v>423</v>
      </c>
      <c r="E23" s="2" t="s">
        <v>524</v>
      </c>
      <c r="F23" s="24">
        <v>1815000</v>
      </c>
      <c r="G23" s="24">
        <v>6592.08</v>
      </c>
      <c r="H23" s="24">
        <v>3.89</v>
      </c>
    </row>
    <row r="24" spans="2:8" x14ac:dyDescent="0.25">
      <c r="B24" s="2" t="s">
        <v>2079</v>
      </c>
      <c r="C24" s="4" t="s">
        <v>142</v>
      </c>
      <c r="D24" s="2" t="s">
        <v>347</v>
      </c>
      <c r="E24" s="2" t="s">
        <v>349</v>
      </c>
      <c r="F24" s="24">
        <v>557680</v>
      </c>
      <c r="G24" s="24">
        <v>6415.55</v>
      </c>
      <c r="H24" s="24">
        <v>3.79</v>
      </c>
    </row>
    <row r="25" spans="2:8" x14ac:dyDescent="0.25">
      <c r="B25" s="2" t="s">
        <v>2851</v>
      </c>
      <c r="C25" s="4" t="s">
        <v>142</v>
      </c>
      <c r="D25" s="2" t="s">
        <v>423</v>
      </c>
      <c r="E25" s="2" t="s">
        <v>527</v>
      </c>
      <c r="F25" s="24">
        <v>1906666</v>
      </c>
      <c r="G25" s="24">
        <v>5755.27</v>
      </c>
      <c r="H25" s="24">
        <v>3.4</v>
      </c>
    </row>
    <row r="26" spans="2:8" x14ac:dyDescent="0.25">
      <c r="B26" s="2" t="s">
        <v>2961</v>
      </c>
      <c r="C26" s="4" t="s">
        <v>142</v>
      </c>
      <c r="D26" s="2" t="s">
        <v>372</v>
      </c>
      <c r="E26" s="2" t="s">
        <v>765</v>
      </c>
      <c r="F26" s="24">
        <v>105617</v>
      </c>
      <c r="G26" s="24">
        <v>5104.5200000000004</v>
      </c>
      <c r="H26" s="24">
        <v>3.02</v>
      </c>
    </row>
    <row r="27" spans="2:8" x14ac:dyDescent="0.25">
      <c r="B27" s="2" t="s">
        <v>2915</v>
      </c>
      <c r="C27" s="4" t="s">
        <v>142</v>
      </c>
      <c r="D27" s="2" t="s">
        <v>544</v>
      </c>
      <c r="E27" s="2" t="s">
        <v>711</v>
      </c>
      <c r="F27" s="24">
        <v>2550000</v>
      </c>
      <c r="G27" s="24">
        <v>4912.58</v>
      </c>
      <c r="H27" s="24">
        <v>2.9</v>
      </c>
    </row>
    <row r="28" spans="2:8" x14ac:dyDescent="0.25">
      <c r="B28" s="2" t="s">
        <v>2070</v>
      </c>
      <c r="C28" s="4" t="s">
        <v>142</v>
      </c>
      <c r="D28" s="2" t="s">
        <v>374</v>
      </c>
      <c r="E28" s="2" t="s">
        <v>400</v>
      </c>
      <c r="F28" s="24">
        <v>189746</v>
      </c>
      <c r="G28" s="24">
        <v>4803.99</v>
      </c>
      <c r="H28" s="24">
        <v>2.84</v>
      </c>
    </row>
    <row r="29" spans="2:8" x14ac:dyDescent="0.25">
      <c r="B29" s="2" t="s">
        <v>2933</v>
      </c>
      <c r="C29" s="4" t="s">
        <v>142</v>
      </c>
      <c r="D29" s="2" t="s">
        <v>364</v>
      </c>
      <c r="E29" s="2" t="s">
        <v>729</v>
      </c>
      <c r="F29" s="24">
        <v>638631</v>
      </c>
      <c r="G29" s="24">
        <v>4782.07</v>
      </c>
      <c r="H29" s="24">
        <v>2.83</v>
      </c>
    </row>
    <row r="30" spans="2:8" x14ac:dyDescent="0.25">
      <c r="B30" s="2" t="s">
        <v>3034</v>
      </c>
      <c r="C30" s="4" t="s">
        <v>142</v>
      </c>
      <c r="D30" s="2" t="s">
        <v>366</v>
      </c>
      <c r="E30" s="2" t="s">
        <v>909</v>
      </c>
      <c r="F30" s="24">
        <v>3300000</v>
      </c>
      <c r="G30" s="24">
        <v>4329.6000000000004</v>
      </c>
      <c r="H30" s="24">
        <v>2.56</v>
      </c>
    </row>
    <row r="31" spans="2:8" x14ac:dyDescent="0.25">
      <c r="B31" s="2" t="s">
        <v>3045</v>
      </c>
      <c r="C31" s="4" t="s">
        <v>142</v>
      </c>
      <c r="D31" s="2" t="s">
        <v>402</v>
      </c>
      <c r="E31" s="2" t="s">
        <v>945</v>
      </c>
      <c r="F31" s="24">
        <v>318050</v>
      </c>
      <c r="G31" s="24">
        <v>4329.1400000000003</v>
      </c>
      <c r="H31" s="24">
        <v>2.56</v>
      </c>
    </row>
    <row r="32" spans="2:8" x14ac:dyDescent="0.25">
      <c r="B32" s="2" t="s">
        <v>3164</v>
      </c>
      <c r="C32" s="4" t="s">
        <v>142</v>
      </c>
      <c r="D32" s="2" t="s">
        <v>444</v>
      </c>
      <c r="E32" s="2" t="s">
        <v>1251</v>
      </c>
      <c r="F32" s="24">
        <v>1972408</v>
      </c>
      <c r="G32" s="24">
        <v>4170.66</v>
      </c>
      <c r="H32" s="24">
        <v>2.46</v>
      </c>
    </row>
    <row r="33" spans="2:8" x14ac:dyDescent="0.25">
      <c r="B33" s="2" t="s">
        <v>2828</v>
      </c>
      <c r="C33" s="4" t="s">
        <v>142</v>
      </c>
      <c r="D33" s="2" t="s">
        <v>396</v>
      </c>
      <c r="E33" s="2" t="s">
        <v>476</v>
      </c>
      <c r="F33" s="24">
        <v>560919</v>
      </c>
      <c r="G33" s="24">
        <v>4022.07</v>
      </c>
      <c r="H33" s="24">
        <v>2.38</v>
      </c>
    </row>
    <row r="34" spans="2:8" x14ac:dyDescent="0.25">
      <c r="B34" s="2" t="s">
        <v>2077</v>
      </c>
      <c r="C34" s="4" t="s">
        <v>142</v>
      </c>
      <c r="D34" s="2" t="s">
        <v>396</v>
      </c>
      <c r="E34" s="2" t="s">
        <v>427</v>
      </c>
      <c r="F34" s="24">
        <v>2051447</v>
      </c>
      <c r="G34" s="24">
        <v>3962.37</v>
      </c>
      <c r="H34" s="24">
        <v>2.34</v>
      </c>
    </row>
    <row r="35" spans="2:8" x14ac:dyDescent="0.25">
      <c r="B35" s="2" t="s">
        <v>3001</v>
      </c>
      <c r="C35" s="4" t="s">
        <v>142</v>
      </c>
      <c r="D35" s="2" t="s">
        <v>384</v>
      </c>
      <c r="E35" s="2" t="s">
        <v>831</v>
      </c>
      <c r="F35" s="24">
        <v>872500</v>
      </c>
      <c r="G35" s="24">
        <v>3852.52</v>
      </c>
      <c r="H35" s="24">
        <v>2.2799999999999998</v>
      </c>
    </row>
    <row r="36" spans="2:8" x14ac:dyDescent="0.25">
      <c r="B36" s="2" t="s">
        <v>2894</v>
      </c>
      <c r="C36" s="4" t="s">
        <v>142</v>
      </c>
      <c r="D36" s="2" t="s">
        <v>394</v>
      </c>
      <c r="E36" s="2" t="s">
        <v>676</v>
      </c>
      <c r="F36" s="24">
        <v>260000</v>
      </c>
      <c r="G36" s="24">
        <v>3735.03</v>
      </c>
      <c r="H36" s="24">
        <v>2.21</v>
      </c>
    </row>
    <row r="37" spans="2:8" x14ac:dyDescent="0.25">
      <c r="B37" s="2" t="s">
        <v>3039</v>
      </c>
      <c r="C37" s="4" t="s">
        <v>142</v>
      </c>
      <c r="D37" s="2" t="s">
        <v>366</v>
      </c>
      <c r="E37" s="2" t="s">
        <v>938</v>
      </c>
      <c r="F37" s="24">
        <v>81246</v>
      </c>
      <c r="G37" s="24">
        <v>3596.27</v>
      </c>
      <c r="H37" s="24">
        <v>2.12</v>
      </c>
    </row>
    <row r="38" spans="2:8" x14ac:dyDescent="0.25">
      <c r="B38" s="2" t="s">
        <v>2779</v>
      </c>
      <c r="C38" s="4" t="s">
        <v>142</v>
      </c>
      <c r="D38" s="2" t="s">
        <v>374</v>
      </c>
      <c r="E38" s="2" t="s">
        <v>375</v>
      </c>
      <c r="F38" s="24">
        <v>35168</v>
      </c>
      <c r="G38" s="24">
        <v>3506.9</v>
      </c>
      <c r="H38" s="24">
        <v>2.0699999999999998</v>
      </c>
    </row>
    <row r="39" spans="2:8" x14ac:dyDescent="0.25">
      <c r="B39" s="2" t="s">
        <v>2775</v>
      </c>
      <c r="C39" s="4" t="s">
        <v>142</v>
      </c>
      <c r="D39" s="2" t="s">
        <v>364</v>
      </c>
      <c r="E39" s="2" t="s">
        <v>365</v>
      </c>
      <c r="F39" s="24">
        <v>73050</v>
      </c>
      <c r="G39" s="24">
        <v>3411.14</v>
      </c>
      <c r="H39" s="24">
        <v>2.02</v>
      </c>
    </row>
    <row r="40" spans="2:8" x14ac:dyDescent="0.25">
      <c r="B40" s="2" t="s">
        <v>2980</v>
      </c>
      <c r="C40" s="4" t="s">
        <v>142</v>
      </c>
      <c r="D40" s="2" t="s">
        <v>433</v>
      </c>
      <c r="E40" s="2" t="s">
        <v>792</v>
      </c>
      <c r="F40" s="24">
        <v>375330</v>
      </c>
      <c r="G40" s="24">
        <v>3347.38</v>
      </c>
      <c r="H40" s="24">
        <v>1.98</v>
      </c>
    </row>
    <row r="41" spans="2:8" x14ac:dyDescent="0.25">
      <c r="B41" s="2" t="s">
        <v>2826</v>
      </c>
      <c r="C41" s="4" t="s">
        <v>142</v>
      </c>
      <c r="D41" s="2" t="s">
        <v>387</v>
      </c>
      <c r="E41" s="2" t="s">
        <v>472</v>
      </c>
      <c r="F41" s="24">
        <v>758709</v>
      </c>
      <c r="G41" s="24">
        <v>2777.25</v>
      </c>
      <c r="H41" s="24">
        <v>1.64</v>
      </c>
    </row>
    <row r="42" spans="2:8" x14ac:dyDescent="0.25">
      <c r="B42" s="2" t="s">
        <v>2052</v>
      </c>
      <c r="C42" s="4" t="s">
        <v>142</v>
      </c>
      <c r="D42" s="2" t="s">
        <v>575</v>
      </c>
      <c r="E42" s="2" t="s">
        <v>576</v>
      </c>
      <c r="F42" s="24">
        <v>148510</v>
      </c>
      <c r="G42" s="24">
        <v>2682.83</v>
      </c>
      <c r="H42" s="24">
        <v>1.58</v>
      </c>
    </row>
    <row r="43" spans="2:8" x14ac:dyDescent="0.25">
      <c r="B43" s="2" t="s">
        <v>936</v>
      </c>
      <c r="C43" s="4" t="s">
        <v>142</v>
      </c>
      <c r="D43" s="2" t="s">
        <v>428</v>
      </c>
      <c r="E43" s="2" t="s">
        <v>937</v>
      </c>
      <c r="F43" s="24">
        <v>845040</v>
      </c>
      <c r="G43" s="24">
        <v>1256.1500000000001</v>
      </c>
      <c r="H43" s="24">
        <v>0.74</v>
      </c>
    </row>
    <row r="44" spans="2:8" x14ac:dyDescent="0.25">
      <c r="B44" s="2" t="s">
        <v>3061</v>
      </c>
      <c r="C44" s="4" t="s">
        <v>142</v>
      </c>
      <c r="D44" s="2" t="s">
        <v>412</v>
      </c>
      <c r="E44" s="2" t="s">
        <v>987</v>
      </c>
      <c r="F44" s="24">
        <v>56588</v>
      </c>
      <c r="G44" s="24">
        <v>529.91999999999996</v>
      </c>
      <c r="H44" s="24">
        <v>0.31</v>
      </c>
    </row>
    <row r="45" spans="2:8" x14ac:dyDescent="0.25">
      <c r="B45" s="7" t="s">
        <v>145</v>
      </c>
      <c r="C45" s="8"/>
      <c r="D45" s="7"/>
      <c r="E45" s="7"/>
      <c r="F45" s="31"/>
      <c r="G45" s="31">
        <f>SUM(G12:G44)</f>
        <v>163388.39000000001</v>
      </c>
      <c r="H45" s="31">
        <f>SUM(H12:H44)</f>
        <v>96.529999999999987</v>
      </c>
    </row>
    <row r="46" spans="2:8" x14ac:dyDescent="0.25">
      <c r="B46" s="7" t="s">
        <v>146</v>
      </c>
      <c r="C46" s="8"/>
      <c r="D46" s="7"/>
      <c r="E46" s="7"/>
      <c r="F46" s="31"/>
      <c r="G46" s="31">
        <v>4272.9799999999996</v>
      </c>
      <c r="H46" s="31">
        <v>2.52</v>
      </c>
    </row>
    <row r="47" spans="2:8" x14ac:dyDescent="0.25">
      <c r="B47" s="7" t="s">
        <v>147</v>
      </c>
      <c r="C47" s="8"/>
      <c r="D47" s="7"/>
      <c r="E47" s="7"/>
      <c r="F47" s="31"/>
      <c r="G47" s="31">
        <v>167661.37000000002</v>
      </c>
      <c r="H47" s="31">
        <v>99.05</v>
      </c>
    </row>
    <row r="48" spans="2:8" x14ac:dyDescent="0.25">
      <c r="B48" s="7" t="s">
        <v>326</v>
      </c>
      <c r="C48" s="8"/>
      <c r="D48" s="7"/>
      <c r="E48" s="7"/>
      <c r="F48" s="31"/>
      <c r="G48" s="31">
        <v>1613.0158520799996</v>
      </c>
      <c r="H48" s="31">
        <v>0.95000000000000284</v>
      </c>
    </row>
    <row r="49" spans="2:8" x14ac:dyDescent="0.25">
      <c r="B49" s="7" t="s">
        <v>155</v>
      </c>
      <c r="C49" s="8"/>
      <c r="D49" s="7"/>
      <c r="E49" s="7"/>
      <c r="F49" s="31"/>
      <c r="G49" s="31">
        <v>169274.38585208001</v>
      </c>
      <c r="H49" s="31">
        <v>100</v>
      </c>
    </row>
    <row r="50" spans="2:8" x14ac:dyDescent="0.25">
      <c r="B50" s="2" t="s">
        <v>156</v>
      </c>
    </row>
    <row r="51" spans="2:8" x14ac:dyDescent="0.25">
      <c r="B51" s="7" t="s">
        <v>157</v>
      </c>
    </row>
    <row r="52" spans="2:8" x14ac:dyDescent="0.25">
      <c r="B52" s="7" t="s">
        <v>158</v>
      </c>
      <c r="C52" s="4" t="s">
        <v>159</v>
      </c>
    </row>
    <row r="53" spans="2:8" x14ac:dyDescent="0.25">
      <c r="B53" s="7" t="s">
        <v>162</v>
      </c>
      <c r="C53" s="4" t="s">
        <v>161</v>
      </c>
    </row>
    <row r="54" spans="2:8" x14ac:dyDescent="0.25">
      <c r="B54" s="7" t="s">
        <v>163</v>
      </c>
      <c r="C54" s="4" t="s">
        <v>161</v>
      </c>
    </row>
    <row r="55" spans="2:8" x14ac:dyDescent="0.25">
      <c r="B55" s="7" t="s">
        <v>164</v>
      </c>
      <c r="C55" s="4" t="s">
        <v>165</v>
      </c>
    </row>
    <row r="56" spans="2:8" x14ac:dyDescent="0.25">
      <c r="B56" s="7" t="s">
        <v>1252</v>
      </c>
      <c r="C56" s="8"/>
    </row>
    <row r="57" spans="2:8" x14ac:dyDescent="0.25">
      <c r="B57" s="7" t="s">
        <v>1253</v>
      </c>
      <c r="C57" s="8"/>
    </row>
    <row r="58" spans="2:8" x14ac:dyDescent="0.25">
      <c r="B58" s="7" t="s">
        <v>1254</v>
      </c>
      <c r="C58" s="8"/>
    </row>
    <row r="59" spans="2:8" x14ac:dyDescent="0.25">
      <c r="B59" s="7" t="s">
        <v>1255</v>
      </c>
      <c r="C59" s="8"/>
    </row>
    <row r="60" spans="2:8" x14ac:dyDescent="0.25">
      <c r="B60" s="7" t="s">
        <v>1256</v>
      </c>
      <c r="C60" s="8"/>
    </row>
    <row r="61" spans="2:8" x14ac:dyDescent="0.25">
      <c r="B61" s="7" t="s">
        <v>1257</v>
      </c>
      <c r="C61" s="8"/>
    </row>
    <row r="62" spans="2:8" x14ac:dyDescent="0.25">
      <c r="B62" s="7" t="s">
        <v>1258</v>
      </c>
      <c r="C62" s="8"/>
    </row>
    <row r="63" spans="2:8" x14ac:dyDescent="0.25">
      <c r="B63" s="7" t="s">
        <v>1259</v>
      </c>
      <c r="C63" s="8"/>
    </row>
    <row r="64" spans="2:8" x14ac:dyDescent="0.25">
      <c r="B64" s="7" t="s">
        <v>1384</v>
      </c>
      <c r="C64" s="8"/>
    </row>
    <row r="65" spans="2:4" x14ac:dyDescent="0.25">
      <c r="B65" s="2" t="s">
        <v>170</v>
      </c>
    </row>
    <row r="66" spans="2:4" x14ac:dyDescent="0.25">
      <c r="B66" s="2" t="s">
        <v>328</v>
      </c>
    </row>
    <row r="69" spans="2:4" x14ac:dyDescent="0.25">
      <c r="B69" s="17" t="s">
        <v>3741</v>
      </c>
      <c r="C69" s="18"/>
    </row>
    <row r="70" spans="2:4" ht="30" x14ac:dyDescent="0.25">
      <c r="B70" s="17" t="s">
        <v>329</v>
      </c>
      <c r="C70" s="19" t="s">
        <v>330</v>
      </c>
    </row>
    <row r="71" spans="2:4" x14ac:dyDescent="0.25">
      <c r="B71" s="139" t="s">
        <v>331</v>
      </c>
      <c r="C71" s="149" t="s">
        <v>2621</v>
      </c>
    </row>
    <row r="72" spans="2:4" x14ac:dyDescent="0.25">
      <c r="B72" s="139" t="s">
        <v>332</v>
      </c>
      <c r="C72" s="149" t="s">
        <v>2621</v>
      </c>
    </row>
    <row r="73" spans="2:4" x14ac:dyDescent="0.25">
      <c r="B73" s="139" t="s">
        <v>333</v>
      </c>
      <c r="C73" s="149" t="s">
        <v>2621</v>
      </c>
    </row>
    <row r="74" spans="2:4" x14ac:dyDescent="0.25">
      <c r="B74" s="139" t="s">
        <v>334</v>
      </c>
      <c r="C74" s="149" t="s">
        <v>2621</v>
      </c>
    </row>
    <row r="75" spans="2:4" x14ac:dyDescent="0.25">
      <c r="B75" s="139" t="s">
        <v>335</v>
      </c>
      <c r="C75" s="149" t="s">
        <v>2621</v>
      </c>
    </row>
    <row r="76" spans="2:4" x14ac:dyDescent="0.25">
      <c r="B76" s="139" t="s">
        <v>336</v>
      </c>
      <c r="C76" s="149" t="s">
        <v>2621</v>
      </c>
    </row>
    <row r="77" spans="2:4" x14ac:dyDescent="0.25">
      <c r="B77" s="17" t="s">
        <v>337</v>
      </c>
      <c r="C77" s="149" t="s">
        <v>2621</v>
      </c>
    </row>
    <row r="79" spans="2:4" x14ac:dyDescent="0.25">
      <c r="B79" s="139" t="s">
        <v>179</v>
      </c>
      <c r="C79" s="9"/>
      <c r="D79" s="139"/>
    </row>
    <row r="80" spans="2:4" ht="30" x14ac:dyDescent="0.25">
      <c r="B80" s="11" t="s">
        <v>180</v>
      </c>
      <c r="C80" s="10" t="s">
        <v>181</v>
      </c>
      <c r="D80" s="11" t="s">
        <v>182</v>
      </c>
    </row>
    <row r="81" spans="2:7" x14ac:dyDescent="0.25">
      <c r="B81" s="139" t="s">
        <v>161</v>
      </c>
      <c r="C81" s="9" t="s">
        <v>161</v>
      </c>
      <c r="D81" s="139" t="s">
        <v>161</v>
      </c>
    </row>
    <row r="83" spans="2:7" x14ac:dyDescent="0.25">
      <c r="B83" s="17" t="s">
        <v>183</v>
      </c>
      <c r="C83" s="40">
        <v>45412</v>
      </c>
      <c r="D83" s="139"/>
      <c r="E83" s="33"/>
      <c r="F83" s="39"/>
    </row>
    <row r="84" spans="2:7" x14ac:dyDescent="0.25">
      <c r="B84" s="17" t="s">
        <v>184</v>
      </c>
      <c r="C84" s="18" t="s">
        <v>185</v>
      </c>
      <c r="D84" s="17" t="s">
        <v>186</v>
      </c>
      <c r="E84" s="34" t="s">
        <v>187</v>
      </c>
      <c r="F84" s="32" t="s">
        <v>188</v>
      </c>
      <c r="G84" s="31"/>
    </row>
    <row r="85" spans="2:7" x14ac:dyDescent="0.25">
      <c r="B85" s="37" t="s">
        <v>161</v>
      </c>
      <c r="C85" s="38" t="s">
        <v>161</v>
      </c>
      <c r="D85" s="37" t="s">
        <v>161</v>
      </c>
      <c r="E85" s="36" t="s">
        <v>161</v>
      </c>
      <c r="F85" s="35" t="s">
        <v>161</v>
      </c>
    </row>
    <row r="88" spans="2:7" x14ac:dyDescent="0.25">
      <c r="B88" s="7" t="s">
        <v>189</v>
      </c>
    </row>
    <row r="89" spans="2:7" x14ac:dyDescent="0.25">
      <c r="B89" s="7"/>
    </row>
    <row r="90" spans="2:7" x14ac:dyDescent="0.25">
      <c r="B90" s="7" t="s">
        <v>190</v>
      </c>
    </row>
    <row r="91" spans="2:7" x14ac:dyDescent="0.25">
      <c r="B91" s="17" t="s">
        <v>191</v>
      </c>
      <c r="C91" s="18" t="s">
        <v>192</v>
      </c>
      <c r="D91" s="7"/>
    </row>
    <row r="92" spans="2:7" x14ac:dyDescent="0.25">
      <c r="B92" s="139" t="s">
        <v>161</v>
      </c>
      <c r="C92" s="9" t="s">
        <v>161</v>
      </c>
    </row>
    <row r="94" spans="2:7" x14ac:dyDescent="0.25">
      <c r="B94" s="17" t="s">
        <v>193</v>
      </c>
      <c r="C94" s="18" t="s">
        <v>192</v>
      </c>
    </row>
    <row r="95" spans="2:7" x14ac:dyDescent="0.25">
      <c r="B95" s="139" t="s">
        <v>161</v>
      </c>
      <c r="C95" s="9" t="s">
        <v>161</v>
      </c>
    </row>
    <row r="97" spans="2:7" x14ac:dyDescent="0.25">
      <c r="B97" s="17" t="s">
        <v>161</v>
      </c>
      <c r="C97" s="18" t="s">
        <v>161</v>
      </c>
    </row>
    <row r="98" spans="2:7" x14ac:dyDescent="0.25">
      <c r="B98" s="139" t="s">
        <v>161</v>
      </c>
      <c r="C98" s="9" t="s">
        <v>161</v>
      </c>
    </row>
    <row r="100" spans="2:7" x14ac:dyDescent="0.25">
      <c r="B100" s="34" t="s">
        <v>194</v>
      </c>
      <c r="C100" s="18" t="s">
        <v>195</v>
      </c>
    </row>
    <row r="101" spans="2:7" x14ac:dyDescent="0.25">
      <c r="B101" s="33" t="s">
        <v>161</v>
      </c>
      <c r="C101" s="9" t="s">
        <v>161</v>
      </c>
    </row>
    <row r="103" spans="2:7" x14ac:dyDescent="0.25">
      <c r="B103" s="17" t="s">
        <v>196</v>
      </c>
      <c r="C103" s="18" t="s">
        <v>161</v>
      </c>
    </row>
    <row r="105" spans="2:7" x14ac:dyDescent="0.25">
      <c r="B105" s="17" t="s">
        <v>197</v>
      </c>
      <c r="C105" s="40">
        <v>45412</v>
      </c>
      <c r="D105" s="139"/>
      <c r="E105" s="33"/>
      <c r="F105" s="39"/>
    </row>
    <row r="106" spans="2:7" x14ac:dyDescent="0.25">
      <c r="B106" s="17" t="s">
        <v>184</v>
      </c>
      <c r="C106" s="18" t="s">
        <v>185</v>
      </c>
      <c r="D106" s="17" t="s">
        <v>186</v>
      </c>
      <c r="E106" s="34" t="s">
        <v>187</v>
      </c>
      <c r="F106" s="32" t="s">
        <v>188</v>
      </c>
      <c r="G106" s="31"/>
    </row>
    <row r="107" spans="2:7" x14ac:dyDescent="0.25">
      <c r="B107" s="37" t="s">
        <v>161</v>
      </c>
      <c r="C107" s="38" t="s">
        <v>161</v>
      </c>
      <c r="D107" s="37" t="s">
        <v>161</v>
      </c>
      <c r="E107" s="36" t="s">
        <v>161</v>
      </c>
      <c r="F107" s="35" t="s">
        <v>161</v>
      </c>
    </row>
    <row r="108" spans="2:7" x14ac:dyDescent="0.25">
      <c r="B108" s="7" t="s">
        <v>189</v>
      </c>
    </row>
    <row r="109" spans="2:7" x14ac:dyDescent="0.25">
      <c r="B109" s="7"/>
    </row>
    <row r="110" spans="2:7" x14ac:dyDescent="0.25">
      <c r="B110" s="7" t="s">
        <v>190</v>
      </c>
    </row>
    <row r="111" spans="2:7" x14ac:dyDescent="0.25">
      <c r="B111" s="17" t="s">
        <v>191</v>
      </c>
      <c r="C111" s="18" t="s">
        <v>192</v>
      </c>
      <c r="D111" s="7"/>
    </row>
    <row r="112" spans="2:7" x14ac:dyDescent="0.25">
      <c r="B112" s="139" t="s">
        <v>161</v>
      </c>
      <c r="C112" s="9" t="s">
        <v>161</v>
      </c>
    </row>
    <row r="114" spans="2:6" x14ac:dyDescent="0.25">
      <c r="B114" s="17" t="s">
        <v>193</v>
      </c>
      <c r="C114" s="18" t="s">
        <v>192</v>
      </c>
    </row>
    <row r="115" spans="2:6" x14ac:dyDescent="0.25">
      <c r="B115" s="139" t="s">
        <v>161</v>
      </c>
      <c r="C115" s="9" t="s">
        <v>161</v>
      </c>
    </row>
    <row r="117" spans="2:6" x14ac:dyDescent="0.25">
      <c r="B117" s="17" t="s">
        <v>161</v>
      </c>
      <c r="C117" s="18" t="s">
        <v>161</v>
      </c>
    </row>
    <row r="118" spans="2:6" x14ac:dyDescent="0.25">
      <c r="B118" s="139" t="s">
        <v>161</v>
      </c>
      <c r="C118" s="9" t="s">
        <v>161</v>
      </c>
    </row>
    <row r="120" spans="2:6" x14ac:dyDescent="0.25">
      <c r="B120" s="34" t="s">
        <v>194</v>
      </c>
      <c r="C120" s="18" t="s">
        <v>195</v>
      </c>
    </row>
    <row r="121" spans="2:6" x14ac:dyDescent="0.25">
      <c r="B121" s="33" t="s">
        <v>161</v>
      </c>
      <c r="C121" s="9" t="s">
        <v>161</v>
      </c>
    </row>
    <row r="123" spans="2:6" x14ac:dyDescent="0.25">
      <c r="B123" s="17" t="s">
        <v>196</v>
      </c>
      <c r="C123" s="18" t="s">
        <v>161</v>
      </c>
    </row>
    <row r="126" spans="2:6" x14ac:dyDescent="0.25">
      <c r="B126" s="7" t="s">
        <v>198</v>
      </c>
    </row>
    <row r="128" spans="2:6" x14ac:dyDescent="0.25">
      <c r="B128" s="17" t="s">
        <v>184</v>
      </c>
      <c r="C128" s="18" t="s">
        <v>199</v>
      </c>
      <c r="D128" s="17" t="s">
        <v>200</v>
      </c>
      <c r="E128" s="17" t="s">
        <v>201</v>
      </c>
      <c r="F128" s="31"/>
    </row>
    <row r="129" spans="2:80" x14ac:dyDescent="0.25">
      <c r="B129" s="139" t="s">
        <v>161</v>
      </c>
      <c r="C129" s="9" t="s">
        <v>161</v>
      </c>
      <c r="D129" s="139" t="s">
        <v>161</v>
      </c>
      <c r="E129" s="139" t="s">
        <v>161</v>
      </c>
    </row>
    <row r="132" spans="2:80" x14ac:dyDescent="0.25">
      <c r="B132" s="7" t="s">
        <v>202</v>
      </c>
      <c r="C132" s="8" t="s">
        <v>161</v>
      </c>
      <c r="D132" s="7"/>
      <c r="E132" s="7"/>
      <c r="F132" s="31"/>
      <c r="G132" s="31"/>
      <c r="H132" s="31"/>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row>
    <row r="134" spans="2:80" x14ac:dyDescent="0.25">
      <c r="B134" s="7" t="s">
        <v>203</v>
      </c>
    </row>
    <row r="136" spans="2:80" x14ac:dyDescent="0.25">
      <c r="B136" s="17" t="s">
        <v>204</v>
      </c>
      <c r="C136" s="18" t="s">
        <v>192</v>
      </c>
      <c r="D136" s="7"/>
    </row>
    <row r="137" spans="2:80" x14ac:dyDescent="0.25">
      <c r="B137" s="139" t="s">
        <v>161</v>
      </c>
      <c r="C137" s="9" t="s">
        <v>161</v>
      </c>
    </row>
    <row r="140" spans="2:80" x14ac:dyDescent="0.25">
      <c r="B140" s="17" t="s">
        <v>205</v>
      </c>
      <c r="C140" s="18" t="s">
        <v>206</v>
      </c>
      <c r="D140" s="7"/>
    </row>
    <row r="141" spans="2:80" x14ac:dyDescent="0.25">
      <c r="B141" s="139" t="s">
        <v>161</v>
      </c>
      <c r="C141" s="9" t="s">
        <v>161</v>
      </c>
    </row>
    <row r="144" spans="2:80" x14ac:dyDescent="0.25">
      <c r="B144" s="7" t="s">
        <v>207</v>
      </c>
    </row>
    <row r="147" spans="2:80" x14ac:dyDescent="0.25">
      <c r="B147" s="7" t="s">
        <v>208</v>
      </c>
    </row>
    <row r="149" spans="2:80" x14ac:dyDescent="0.25">
      <c r="B149" s="17" t="s">
        <v>184</v>
      </c>
      <c r="C149" s="18" t="s">
        <v>209</v>
      </c>
      <c r="D149" s="17" t="s">
        <v>199</v>
      </c>
      <c r="E149" s="17" t="s">
        <v>200</v>
      </c>
      <c r="F149" s="32" t="s">
        <v>201</v>
      </c>
      <c r="G149" s="31"/>
    </row>
    <row r="150" spans="2:80" x14ac:dyDescent="0.25">
      <c r="B150" s="139" t="s">
        <v>161</v>
      </c>
      <c r="C150" s="9" t="s">
        <v>161</v>
      </c>
      <c r="D150" s="139" t="s">
        <v>161</v>
      </c>
      <c r="E150" s="139" t="s">
        <v>161</v>
      </c>
      <c r="F150" s="30" t="s">
        <v>161</v>
      </c>
    </row>
    <row r="153" spans="2:80" x14ac:dyDescent="0.25">
      <c r="B153" s="7" t="s">
        <v>202</v>
      </c>
      <c r="C153" s="8" t="s">
        <v>161</v>
      </c>
      <c r="D153" s="7"/>
      <c r="E153" s="7"/>
      <c r="F153" s="31"/>
      <c r="G153" s="31"/>
      <c r="H153" s="31"/>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5" spans="2:80" x14ac:dyDescent="0.25">
      <c r="B155" s="7" t="s">
        <v>203</v>
      </c>
    </row>
    <row r="157" spans="2:80" x14ac:dyDescent="0.25">
      <c r="B157" s="17" t="s">
        <v>204</v>
      </c>
      <c r="C157" s="18" t="s">
        <v>192</v>
      </c>
      <c r="D157" s="7"/>
    </row>
    <row r="158" spans="2:80" x14ac:dyDescent="0.25">
      <c r="B158" s="139" t="s">
        <v>161</v>
      </c>
      <c r="C158" s="9" t="s">
        <v>161</v>
      </c>
    </row>
    <row r="161" spans="2:7" x14ac:dyDescent="0.25">
      <c r="B161" s="17" t="s">
        <v>205</v>
      </c>
      <c r="C161" s="18" t="s">
        <v>206</v>
      </c>
      <c r="D161" s="7"/>
    </row>
    <row r="162" spans="2:7" x14ac:dyDescent="0.25">
      <c r="B162" s="139" t="s">
        <v>161</v>
      </c>
      <c r="C162" s="9" t="s">
        <v>161</v>
      </c>
    </row>
    <row r="165" spans="2:7" x14ac:dyDescent="0.25">
      <c r="B165" s="7" t="s">
        <v>207</v>
      </c>
    </row>
    <row r="168" spans="2:7" x14ac:dyDescent="0.25">
      <c r="B168" s="7" t="s">
        <v>210</v>
      </c>
    </row>
    <row r="169" spans="2:7" x14ac:dyDescent="0.25">
      <c r="B169" s="17" t="s">
        <v>184</v>
      </c>
      <c r="C169" s="18" t="s">
        <v>211</v>
      </c>
      <c r="D169" s="17" t="s">
        <v>212</v>
      </c>
      <c r="E169" s="17" t="s">
        <v>213</v>
      </c>
      <c r="F169" s="32" t="s">
        <v>214</v>
      </c>
      <c r="G169" s="31"/>
    </row>
    <row r="170" spans="2:7" x14ac:dyDescent="0.25">
      <c r="B170" s="139" t="s">
        <v>161</v>
      </c>
      <c r="C170" s="9" t="s">
        <v>161</v>
      </c>
      <c r="D170" s="139" t="s">
        <v>161</v>
      </c>
      <c r="E170" s="139" t="s">
        <v>161</v>
      </c>
      <c r="F170" s="30" t="s">
        <v>161</v>
      </c>
    </row>
    <row r="171" spans="2:7" x14ac:dyDescent="0.25">
      <c r="B171" s="2" t="s">
        <v>215</v>
      </c>
    </row>
  </sheetData>
  <mergeCells count="3">
    <mergeCell ref="B1:E1"/>
    <mergeCell ref="C3:C7"/>
    <mergeCell ref="D3:D7"/>
  </mergeCells>
  <hyperlinks>
    <hyperlink ref="A1" location="Index!A1" display="Index" xr:uid="{4AB2E818-2911-4EBE-BF8F-920EFD63EEB2}"/>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95910-ABBD-4AEA-A6D9-D5B159953206}">
  <sheetPr codeName="Sheet29"/>
  <dimension ref="A1:CB201"/>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57</v>
      </c>
      <c r="C1" s="212"/>
      <c r="D1" s="212"/>
      <c r="E1" s="212"/>
    </row>
    <row r="3" spans="1:9" ht="15" customHeight="1" x14ac:dyDescent="0.25">
      <c r="B3" s="1" t="s">
        <v>1260</v>
      </c>
      <c r="C3" s="213"/>
      <c r="D3" s="214"/>
    </row>
    <row r="4" spans="1:9" ht="30" customHeight="1" x14ac:dyDescent="0.25">
      <c r="B4" s="12" t="s">
        <v>1261</v>
      </c>
      <c r="C4" s="213"/>
      <c r="D4" s="214"/>
    </row>
    <row r="5" spans="1:9" ht="15" customHeight="1" x14ac:dyDescent="0.25">
      <c r="B5" s="12" t="s">
        <v>130</v>
      </c>
      <c r="C5" s="213"/>
      <c r="D5" s="214"/>
    </row>
    <row r="6" spans="1:9" ht="15" customHeight="1" x14ac:dyDescent="0.25">
      <c r="B6" s="142" t="s">
        <v>1262</v>
      </c>
      <c r="C6" s="213"/>
      <c r="D6" s="214"/>
    </row>
    <row r="7" spans="1:9" ht="30" customHeight="1" x14ac:dyDescent="0.25">
      <c r="B7" s="142" t="s">
        <v>1263</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1300000</v>
      </c>
      <c r="G15" s="24">
        <v>19761.3</v>
      </c>
      <c r="H15" s="24">
        <v>7.18</v>
      </c>
    </row>
    <row r="16" spans="1:9" x14ac:dyDescent="0.25">
      <c r="B16" s="2" t="s">
        <v>2084</v>
      </c>
      <c r="C16" s="4" t="s">
        <v>142</v>
      </c>
      <c r="D16" s="2" t="s">
        <v>350</v>
      </c>
      <c r="E16" s="2" t="s">
        <v>351</v>
      </c>
      <c r="F16" s="24">
        <v>450000</v>
      </c>
      <c r="G16" s="24">
        <v>13203</v>
      </c>
      <c r="H16" s="24">
        <v>4.8</v>
      </c>
    </row>
    <row r="17" spans="2:8" x14ac:dyDescent="0.25">
      <c r="B17" s="2" t="s">
        <v>2079</v>
      </c>
      <c r="C17" s="4" t="s">
        <v>142</v>
      </c>
      <c r="D17" s="2" t="s">
        <v>347</v>
      </c>
      <c r="E17" s="2" t="s">
        <v>349</v>
      </c>
      <c r="F17" s="24">
        <v>900000</v>
      </c>
      <c r="G17" s="24">
        <v>10353.6</v>
      </c>
      <c r="H17" s="24">
        <v>3.76</v>
      </c>
    </row>
    <row r="18" spans="2:8" x14ac:dyDescent="0.25">
      <c r="B18" s="2" t="s">
        <v>2081</v>
      </c>
      <c r="C18" s="4" t="s">
        <v>142</v>
      </c>
      <c r="D18" s="2" t="s">
        <v>352</v>
      </c>
      <c r="E18" s="2" t="s">
        <v>355</v>
      </c>
      <c r="F18" s="24">
        <v>190000</v>
      </c>
      <c r="G18" s="24">
        <v>7259.24</v>
      </c>
      <c r="H18" s="24">
        <v>2.64</v>
      </c>
    </row>
    <row r="19" spans="2:8" x14ac:dyDescent="0.25">
      <c r="B19" s="2" t="s">
        <v>3032</v>
      </c>
      <c r="C19" s="4" t="s">
        <v>142</v>
      </c>
      <c r="D19" s="2" t="s">
        <v>384</v>
      </c>
      <c r="E19" s="2" t="s">
        <v>901</v>
      </c>
      <c r="F19" s="24">
        <v>935000</v>
      </c>
      <c r="G19" s="24">
        <v>6809.61</v>
      </c>
      <c r="H19" s="24">
        <v>2.4700000000000002</v>
      </c>
    </row>
    <row r="20" spans="2:8" x14ac:dyDescent="0.25">
      <c r="B20" s="2" t="s">
        <v>2059</v>
      </c>
      <c r="C20" s="4" t="s">
        <v>142</v>
      </c>
      <c r="D20" s="2" t="s">
        <v>396</v>
      </c>
      <c r="E20" s="2" t="s">
        <v>397</v>
      </c>
      <c r="F20" s="24">
        <v>135000</v>
      </c>
      <c r="G20" s="24">
        <v>6215.13</v>
      </c>
      <c r="H20" s="24">
        <v>2.2599999999999998</v>
      </c>
    </row>
    <row r="21" spans="2:8" x14ac:dyDescent="0.25">
      <c r="B21" s="2" t="s">
        <v>2083</v>
      </c>
      <c r="C21" s="4" t="s">
        <v>142</v>
      </c>
      <c r="D21" s="2" t="s">
        <v>356</v>
      </c>
      <c r="E21" s="2" t="s">
        <v>357</v>
      </c>
      <c r="F21" s="24">
        <v>1400000</v>
      </c>
      <c r="G21" s="24">
        <v>6099.1</v>
      </c>
      <c r="H21" s="24">
        <v>2.2200000000000002</v>
      </c>
    </row>
    <row r="22" spans="2:8" x14ac:dyDescent="0.25">
      <c r="B22" s="2" t="s">
        <v>3037</v>
      </c>
      <c r="C22" s="4" t="s">
        <v>142</v>
      </c>
      <c r="D22" s="2" t="s">
        <v>384</v>
      </c>
      <c r="E22" s="2" t="s">
        <v>934</v>
      </c>
      <c r="F22" s="24">
        <v>753121</v>
      </c>
      <c r="G22" s="24">
        <v>5993.34</v>
      </c>
      <c r="H22" s="24">
        <v>2.1800000000000002</v>
      </c>
    </row>
    <row r="23" spans="2:8" x14ac:dyDescent="0.25">
      <c r="B23" s="2" t="s">
        <v>2072</v>
      </c>
      <c r="C23" s="4" t="s">
        <v>142</v>
      </c>
      <c r="D23" s="2" t="s">
        <v>368</v>
      </c>
      <c r="E23" s="2" t="s">
        <v>547</v>
      </c>
      <c r="F23" s="24">
        <v>450000</v>
      </c>
      <c r="G23" s="24">
        <v>5962.05</v>
      </c>
      <c r="H23" s="24">
        <v>2.17</v>
      </c>
    </row>
    <row r="24" spans="2:8" x14ac:dyDescent="0.25">
      <c r="B24" s="2" t="s">
        <v>2773</v>
      </c>
      <c r="C24" s="4" t="s">
        <v>142</v>
      </c>
      <c r="D24" s="2" t="s">
        <v>361</v>
      </c>
      <c r="E24" s="2" t="s">
        <v>362</v>
      </c>
      <c r="F24" s="24">
        <v>160000</v>
      </c>
      <c r="G24" s="24">
        <v>5750.88</v>
      </c>
      <c r="H24" s="24">
        <v>2.09</v>
      </c>
    </row>
    <row r="25" spans="2:8" x14ac:dyDescent="0.25">
      <c r="B25" s="2" t="s">
        <v>2070</v>
      </c>
      <c r="C25" s="4" t="s">
        <v>142</v>
      </c>
      <c r="D25" s="2" t="s">
        <v>374</v>
      </c>
      <c r="E25" s="2" t="s">
        <v>400</v>
      </c>
      <c r="F25" s="24">
        <v>220000</v>
      </c>
      <c r="G25" s="24">
        <v>5569.96</v>
      </c>
      <c r="H25" s="24">
        <v>2.02</v>
      </c>
    </row>
    <row r="26" spans="2:8" x14ac:dyDescent="0.25">
      <c r="B26" s="2" t="s">
        <v>2074</v>
      </c>
      <c r="C26" s="4" t="s">
        <v>142</v>
      </c>
      <c r="D26" s="2" t="s">
        <v>347</v>
      </c>
      <c r="E26" s="2" t="s">
        <v>354</v>
      </c>
      <c r="F26" s="24">
        <v>2728757</v>
      </c>
      <c r="G26" s="24">
        <v>5565.3</v>
      </c>
      <c r="H26" s="24">
        <v>2.02</v>
      </c>
    </row>
    <row r="27" spans="2:8" x14ac:dyDescent="0.25">
      <c r="B27" s="2" t="s">
        <v>2774</v>
      </c>
      <c r="C27" s="4" t="s">
        <v>142</v>
      </c>
      <c r="D27" s="2" t="s">
        <v>347</v>
      </c>
      <c r="E27" s="2" t="s">
        <v>363</v>
      </c>
      <c r="F27" s="24">
        <v>340000</v>
      </c>
      <c r="G27" s="24">
        <v>5521.43</v>
      </c>
      <c r="H27" s="24">
        <v>2.0099999999999998</v>
      </c>
    </row>
    <row r="28" spans="2:8" x14ac:dyDescent="0.25">
      <c r="B28" s="2" t="s">
        <v>2772</v>
      </c>
      <c r="C28" s="4" t="s">
        <v>142</v>
      </c>
      <c r="D28" s="2" t="s">
        <v>347</v>
      </c>
      <c r="E28" s="2" t="s">
        <v>358</v>
      </c>
      <c r="F28" s="24">
        <v>473000</v>
      </c>
      <c r="G28" s="24">
        <v>5514.71</v>
      </c>
      <c r="H28" s="24">
        <v>2</v>
      </c>
    </row>
    <row r="29" spans="2:8" x14ac:dyDescent="0.25">
      <c r="B29" s="2" t="s">
        <v>3015</v>
      </c>
      <c r="C29" s="4" t="s">
        <v>142</v>
      </c>
      <c r="D29" s="2" t="s">
        <v>366</v>
      </c>
      <c r="E29" s="2" t="s">
        <v>856</v>
      </c>
      <c r="F29" s="24">
        <v>478039</v>
      </c>
      <c r="G29" s="24">
        <v>5339.46</v>
      </c>
      <c r="H29" s="24">
        <v>1.94</v>
      </c>
    </row>
    <row r="30" spans="2:8" x14ac:dyDescent="0.25">
      <c r="B30" s="2" t="s">
        <v>3006</v>
      </c>
      <c r="C30" s="4" t="s">
        <v>142</v>
      </c>
      <c r="D30" s="2" t="s">
        <v>423</v>
      </c>
      <c r="E30" s="2" t="s">
        <v>837</v>
      </c>
      <c r="F30" s="24">
        <v>350000</v>
      </c>
      <c r="G30" s="24">
        <v>5253.85</v>
      </c>
      <c r="H30" s="24">
        <v>1.91</v>
      </c>
    </row>
    <row r="31" spans="2:8" x14ac:dyDescent="0.25">
      <c r="B31" s="2" t="s">
        <v>2048</v>
      </c>
      <c r="C31" s="4" t="s">
        <v>142</v>
      </c>
      <c r="D31" s="2" t="s">
        <v>382</v>
      </c>
      <c r="E31" s="2" t="s">
        <v>449</v>
      </c>
      <c r="F31" s="24">
        <v>500000</v>
      </c>
      <c r="G31" s="24">
        <v>5229.5</v>
      </c>
      <c r="H31" s="24">
        <v>1.9</v>
      </c>
    </row>
    <row r="32" spans="2:8" x14ac:dyDescent="0.25">
      <c r="B32" s="2" t="s">
        <v>2053</v>
      </c>
      <c r="C32" s="4" t="s">
        <v>142</v>
      </c>
      <c r="D32" s="2" t="s">
        <v>384</v>
      </c>
      <c r="E32" s="2" t="s">
        <v>562</v>
      </c>
      <c r="F32" s="24">
        <v>300000</v>
      </c>
      <c r="G32" s="24">
        <v>5161.95</v>
      </c>
      <c r="H32" s="24">
        <v>1.88</v>
      </c>
    </row>
    <row r="33" spans="2:8" x14ac:dyDescent="0.25">
      <c r="B33" s="2" t="s">
        <v>2926</v>
      </c>
      <c r="C33" s="4" t="s">
        <v>142</v>
      </c>
      <c r="D33" s="2" t="s">
        <v>361</v>
      </c>
      <c r="E33" s="2" t="s">
        <v>722</v>
      </c>
      <c r="F33" s="24">
        <v>413914</v>
      </c>
      <c r="G33" s="24">
        <v>5073.1400000000003</v>
      </c>
      <c r="H33" s="24">
        <v>1.84</v>
      </c>
    </row>
    <row r="34" spans="2:8" x14ac:dyDescent="0.25">
      <c r="B34" s="2" t="s">
        <v>2851</v>
      </c>
      <c r="C34" s="4" t="s">
        <v>142</v>
      </c>
      <c r="D34" s="2" t="s">
        <v>423</v>
      </c>
      <c r="E34" s="2" t="s">
        <v>527</v>
      </c>
      <c r="F34" s="24">
        <v>1625000</v>
      </c>
      <c r="G34" s="24">
        <v>4905.0600000000004</v>
      </c>
      <c r="H34" s="24">
        <v>1.78</v>
      </c>
    </row>
    <row r="35" spans="2:8" x14ac:dyDescent="0.25">
      <c r="B35" s="2" t="s">
        <v>777</v>
      </c>
      <c r="C35" s="4" t="s">
        <v>142</v>
      </c>
      <c r="D35" s="2" t="s">
        <v>372</v>
      </c>
      <c r="E35" s="2" t="s">
        <v>778</v>
      </c>
      <c r="F35" s="24">
        <v>3300000</v>
      </c>
      <c r="G35" s="24">
        <v>4740.45</v>
      </c>
      <c r="H35" s="24">
        <v>1.72</v>
      </c>
    </row>
    <row r="36" spans="2:8" x14ac:dyDescent="0.25">
      <c r="B36" s="2" t="s">
        <v>2082</v>
      </c>
      <c r="C36" s="4" t="s">
        <v>142</v>
      </c>
      <c r="D36" s="2" t="s">
        <v>382</v>
      </c>
      <c r="E36" s="2" t="s">
        <v>546</v>
      </c>
      <c r="F36" s="24">
        <v>300000</v>
      </c>
      <c r="G36" s="24">
        <v>4671.75</v>
      </c>
      <c r="H36" s="24">
        <v>1.7</v>
      </c>
    </row>
    <row r="37" spans="2:8" x14ac:dyDescent="0.25">
      <c r="B37" s="2" t="s">
        <v>2058</v>
      </c>
      <c r="C37" s="4" t="s">
        <v>142</v>
      </c>
      <c r="D37" s="2" t="s">
        <v>359</v>
      </c>
      <c r="E37" s="2" t="s">
        <v>360</v>
      </c>
      <c r="F37" s="24">
        <v>128000</v>
      </c>
      <c r="G37" s="24">
        <v>4594.24</v>
      </c>
      <c r="H37" s="24">
        <v>1.67</v>
      </c>
    </row>
    <row r="38" spans="2:8" x14ac:dyDescent="0.25">
      <c r="B38" s="2" t="s">
        <v>3116</v>
      </c>
      <c r="C38" s="4" t="s">
        <v>142</v>
      </c>
      <c r="D38" s="2" t="s">
        <v>361</v>
      </c>
      <c r="E38" s="2" t="s">
        <v>1046</v>
      </c>
      <c r="F38" s="24">
        <v>325000</v>
      </c>
      <c r="G38" s="24">
        <v>4451.3599999999997</v>
      </c>
      <c r="H38" s="24">
        <v>1.62</v>
      </c>
    </row>
    <row r="39" spans="2:8" x14ac:dyDescent="0.25">
      <c r="B39" s="2" t="s">
        <v>2988</v>
      </c>
      <c r="C39" s="4" t="s">
        <v>142</v>
      </c>
      <c r="D39" s="2" t="s">
        <v>347</v>
      </c>
      <c r="E39" s="2" t="s">
        <v>808</v>
      </c>
      <c r="F39" s="24">
        <v>1700000</v>
      </c>
      <c r="G39" s="24">
        <v>4425.1000000000004</v>
      </c>
      <c r="H39" s="24">
        <v>1.61</v>
      </c>
    </row>
    <row r="40" spans="2:8" x14ac:dyDescent="0.25">
      <c r="B40" s="2" t="s">
        <v>3010</v>
      </c>
      <c r="C40" s="4" t="s">
        <v>142</v>
      </c>
      <c r="D40" s="2" t="s">
        <v>544</v>
      </c>
      <c r="E40" s="2" t="s">
        <v>847</v>
      </c>
      <c r="F40" s="24">
        <v>130000</v>
      </c>
      <c r="G40" s="24">
        <v>4366.12</v>
      </c>
      <c r="H40" s="24">
        <v>1.59</v>
      </c>
    </row>
    <row r="41" spans="2:8" x14ac:dyDescent="0.25">
      <c r="B41" s="2" t="s">
        <v>2857</v>
      </c>
      <c r="C41" s="4" t="s">
        <v>142</v>
      </c>
      <c r="D41" s="2" t="s">
        <v>352</v>
      </c>
      <c r="E41" s="2" t="s">
        <v>535</v>
      </c>
      <c r="F41" s="24">
        <v>325000</v>
      </c>
      <c r="G41" s="24">
        <v>4106.38</v>
      </c>
      <c r="H41" s="24">
        <v>1.49</v>
      </c>
    </row>
    <row r="42" spans="2:8" x14ac:dyDescent="0.25">
      <c r="B42" s="2" t="s">
        <v>2985</v>
      </c>
      <c r="C42" s="4" t="s">
        <v>142</v>
      </c>
      <c r="D42" s="2" t="s">
        <v>433</v>
      </c>
      <c r="E42" s="2" t="s">
        <v>797</v>
      </c>
      <c r="F42" s="24">
        <v>643700</v>
      </c>
      <c r="G42" s="24">
        <v>4101.9799999999996</v>
      </c>
      <c r="H42" s="24">
        <v>1.49</v>
      </c>
    </row>
    <row r="43" spans="2:8" x14ac:dyDescent="0.25">
      <c r="B43" s="2" t="s">
        <v>2080</v>
      </c>
      <c r="C43" s="4" t="s">
        <v>142</v>
      </c>
      <c r="D43" s="2" t="s">
        <v>376</v>
      </c>
      <c r="E43" s="2" t="s">
        <v>543</v>
      </c>
      <c r="F43" s="24">
        <v>45000</v>
      </c>
      <c r="G43" s="24">
        <v>4035.67</v>
      </c>
      <c r="H43" s="24">
        <v>1.47</v>
      </c>
    </row>
    <row r="44" spans="2:8" x14ac:dyDescent="0.25">
      <c r="B44" s="2" t="s">
        <v>3115</v>
      </c>
      <c r="C44" s="4" t="s">
        <v>142</v>
      </c>
      <c r="D44" s="2" t="s">
        <v>941</v>
      </c>
      <c r="E44" s="2" t="s">
        <v>1043</v>
      </c>
      <c r="F44" s="24">
        <v>330000</v>
      </c>
      <c r="G44" s="24">
        <v>4024.35</v>
      </c>
      <c r="H44" s="24">
        <v>1.46</v>
      </c>
    </row>
    <row r="45" spans="2:8" x14ac:dyDescent="0.25">
      <c r="B45" s="2" t="s">
        <v>2965</v>
      </c>
      <c r="C45" s="4" t="s">
        <v>142</v>
      </c>
      <c r="D45" s="2" t="s">
        <v>372</v>
      </c>
      <c r="E45" s="2" t="s">
        <v>769</v>
      </c>
      <c r="F45" s="24">
        <v>294700</v>
      </c>
      <c r="G45" s="24">
        <v>3947.51</v>
      </c>
      <c r="H45" s="24">
        <v>1.43</v>
      </c>
    </row>
    <row r="46" spans="2:8" x14ac:dyDescent="0.25">
      <c r="B46" s="2" t="s">
        <v>3165</v>
      </c>
      <c r="C46" s="4" t="s">
        <v>142</v>
      </c>
      <c r="D46" s="2" t="s">
        <v>372</v>
      </c>
      <c r="E46" s="2" t="s">
        <v>1264</v>
      </c>
      <c r="F46" s="24">
        <v>90000</v>
      </c>
      <c r="G46" s="24">
        <v>3831.48</v>
      </c>
      <c r="H46" s="24">
        <v>1.39</v>
      </c>
    </row>
    <row r="47" spans="2:8" x14ac:dyDescent="0.25">
      <c r="B47" s="2" t="s">
        <v>2062</v>
      </c>
      <c r="C47" s="4" t="s">
        <v>142</v>
      </c>
      <c r="D47" s="2" t="s">
        <v>531</v>
      </c>
      <c r="E47" s="2" t="s">
        <v>532</v>
      </c>
      <c r="F47" s="24">
        <v>150000</v>
      </c>
      <c r="G47" s="24">
        <v>3761.1</v>
      </c>
      <c r="H47" s="24">
        <v>1.37</v>
      </c>
    </row>
    <row r="48" spans="2:8" x14ac:dyDescent="0.25">
      <c r="B48" s="2" t="s">
        <v>688</v>
      </c>
      <c r="C48" s="4" t="s">
        <v>142</v>
      </c>
      <c r="D48" s="2" t="s">
        <v>396</v>
      </c>
      <c r="E48" s="2" t="s">
        <v>689</v>
      </c>
      <c r="F48" s="24">
        <v>2100000</v>
      </c>
      <c r="G48" s="24">
        <v>3711.75</v>
      </c>
      <c r="H48" s="24">
        <v>1.35</v>
      </c>
    </row>
    <row r="49" spans="2:8" x14ac:dyDescent="0.25">
      <c r="B49" s="2" t="s">
        <v>2068</v>
      </c>
      <c r="C49" s="4" t="s">
        <v>142</v>
      </c>
      <c r="D49" s="2" t="s">
        <v>359</v>
      </c>
      <c r="E49" s="2" t="s">
        <v>401</v>
      </c>
      <c r="F49" s="24">
        <v>343100</v>
      </c>
      <c r="G49" s="24">
        <v>3683.18</v>
      </c>
      <c r="H49" s="24">
        <v>1.34</v>
      </c>
    </row>
    <row r="50" spans="2:8" x14ac:dyDescent="0.25">
      <c r="B50" s="2" t="s">
        <v>3166</v>
      </c>
      <c r="C50" s="4" t="s">
        <v>142</v>
      </c>
      <c r="D50" s="2" t="s">
        <v>384</v>
      </c>
      <c r="E50" s="2" t="s">
        <v>1265</v>
      </c>
      <c r="F50" s="24">
        <v>400000</v>
      </c>
      <c r="G50" s="24">
        <v>3650.2</v>
      </c>
      <c r="H50" s="24">
        <v>1.33</v>
      </c>
    </row>
    <row r="51" spans="2:8" x14ac:dyDescent="0.25">
      <c r="B51" s="2" t="s">
        <v>2916</v>
      </c>
      <c r="C51" s="4" t="s">
        <v>142</v>
      </c>
      <c r="D51" s="2" t="s">
        <v>387</v>
      </c>
      <c r="E51" s="2" t="s">
        <v>712</v>
      </c>
      <c r="F51" s="24">
        <v>60000</v>
      </c>
      <c r="G51" s="24">
        <v>3568.26</v>
      </c>
      <c r="H51" s="24">
        <v>1.3</v>
      </c>
    </row>
    <row r="52" spans="2:8" x14ac:dyDescent="0.25">
      <c r="B52" s="2" t="s">
        <v>2853</v>
      </c>
      <c r="C52" s="4" t="s">
        <v>142</v>
      </c>
      <c r="D52" s="2" t="s">
        <v>359</v>
      </c>
      <c r="E52" s="2" t="s">
        <v>529</v>
      </c>
      <c r="F52" s="24">
        <v>120000</v>
      </c>
      <c r="G52" s="24">
        <v>3451.08</v>
      </c>
      <c r="H52" s="24">
        <v>1.25</v>
      </c>
    </row>
    <row r="53" spans="2:8" x14ac:dyDescent="0.25">
      <c r="B53" s="2" t="s">
        <v>2820</v>
      </c>
      <c r="C53" s="4" t="s">
        <v>142</v>
      </c>
      <c r="D53" s="2" t="s">
        <v>372</v>
      </c>
      <c r="E53" s="2" t="s">
        <v>465</v>
      </c>
      <c r="F53" s="24">
        <v>521021</v>
      </c>
      <c r="G53" s="24">
        <v>3441.08</v>
      </c>
      <c r="H53" s="24">
        <v>1.25</v>
      </c>
    </row>
    <row r="54" spans="2:8" x14ac:dyDescent="0.25">
      <c r="B54" s="2" t="s">
        <v>1266</v>
      </c>
      <c r="C54" s="4" t="s">
        <v>142</v>
      </c>
      <c r="D54" s="2" t="s">
        <v>469</v>
      </c>
      <c r="E54" s="2" t="s">
        <v>1267</v>
      </c>
      <c r="F54" s="24">
        <v>700000</v>
      </c>
      <c r="G54" s="24">
        <v>3414.6</v>
      </c>
      <c r="H54" s="24">
        <v>1.24</v>
      </c>
    </row>
    <row r="55" spans="2:8" x14ac:dyDescent="0.25">
      <c r="B55" s="2" t="s">
        <v>2881</v>
      </c>
      <c r="C55" s="4" t="s">
        <v>142</v>
      </c>
      <c r="D55" s="2" t="s">
        <v>374</v>
      </c>
      <c r="E55" s="2" t="s">
        <v>651</v>
      </c>
      <c r="F55" s="24">
        <v>425000</v>
      </c>
      <c r="G55" s="24">
        <v>3377.05</v>
      </c>
      <c r="H55" s="24">
        <v>1.23</v>
      </c>
    </row>
    <row r="56" spans="2:8" x14ac:dyDescent="0.25">
      <c r="B56" s="2" t="s">
        <v>3042</v>
      </c>
      <c r="C56" s="4" t="s">
        <v>142</v>
      </c>
      <c r="D56" s="2" t="s">
        <v>941</v>
      </c>
      <c r="E56" s="2" t="s">
        <v>942</v>
      </c>
      <c r="F56" s="24">
        <v>650000</v>
      </c>
      <c r="G56" s="24">
        <v>3300.38</v>
      </c>
      <c r="H56" s="24">
        <v>1.2</v>
      </c>
    </row>
    <row r="57" spans="2:8" x14ac:dyDescent="0.25">
      <c r="B57" s="2" t="s">
        <v>2943</v>
      </c>
      <c r="C57" s="4" t="s">
        <v>142</v>
      </c>
      <c r="D57" s="2" t="s">
        <v>428</v>
      </c>
      <c r="E57" s="2" t="s">
        <v>742</v>
      </c>
      <c r="F57" s="24">
        <v>385000</v>
      </c>
      <c r="G57" s="24">
        <v>3264.8</v>
      </c>
      <c r="H57" s="24">
        <v>1.19</v>
      </c>
    </row>
    <row r="58" spans="2:8" x14ac:dyDescent="0.25">
      <c r="B58" s="2" t="s">
        <v>3039</v>
      </c>
      <c r="C58" s="4" t="s">
        <v>142</v>
      </c>
      <c r="D58" s="2" t="s">
        <v>366</v>
      </c>
      <c r="E58" s="2" t="s">
        <v>938</v>
      </c>
      <c r="F58" s="24">
        <v>71000</v>
      </c>
      <c r="G58" s="24">
        <v>3142.74</v>
      </c>
      <c r="H58" s="24">
        <v>1.1399999999999999</v>
      </c>
    </row>
    <row r="59" spans="2:8" x14ac:dyDescent="0.25">
      <c r="B59" s="2" t="s">
        <v>3164</v>
      </c>
      <c r="C59" s="4" t="s">
        <v>142</v>
      </c>
      <c r="D59" s="2" t="s">
        <v>444</v>
      </c>
      <c r="E59" s="2" t="s">
        <v>1251</v>
      </c>
      <c r="F59" s="24">
        <v>1420000</v>
      </c>
      <c r="G59" s="24">
        <v>3002.59</v>
      </c>
      <c r="H59" s="24">
        <v>1.0900000000000001</v>
      </c>
    </row>
    <row r="60" spans="2:8" x14ac:dyDescent="0.25">
      <c r="B60" s="2" t="s">
        <v>2055</v>
      </c>
      <c r="C60" s="4" t="s">
        <v>142</v>
      </c>
      <c r="D60" s="2" t="s">
        <v>347</v>
      </c>
      <c r="E60" s="2" t="s">
        <v>560</v>
      </c>
      <c r="F60" s="24">
        <v>1498800</v>
      </c>
      <c r="G60" s="24">
        <v>2822.24</v>
      </c>
      <c r="H60" s="24">
        <v>1.03</v>
      </c>
    </row>
    <row r="61" spans="2:8" x14ac:dyDescent="0.25">
      <c r="B61" s="2" t="s">
        <v>3128</v>
      </c>
      <c r="C61" s="4" t="s">
        <v>142</v>
      </c>
      <c r="D61" s="2" t="s">
        <v>531</v>
      </c>
      <c r="E61" s="2" t="s">
        <v>1071</v>
      </c>
      <c r="F61" s="24">
        <v>140000</v>
      </c>
      <c r="G61" s="24">
        <v>2332.2600000000002</v>
      </c>
      <c r="H61" s="24">
        <v>0.85</v>
      </c>
    </row>
    <row r="62" spans="2:8" x14ac:dyDescent="0.25">
      <c r="B62" s="2" t="s">
        <v>3053</v>
      </c>
      <c r="C62" s="4" t="s">
        <v>142</v>
      </c>
      <c r="D62" s="2" t="s">
        <v>396</v>
      </c>
      <c r="E62" s="2" t="s">
        <v>956</v>
      </c>
      <c r="F62" s="24">
        <v>235000</v>
      </c>
      <c r="G62" s="24">
        <v>2240.96</v>
      </c>
      <c r="H62" s="24">
        <v>0.81</v>
      </c>
    </row>
    <row r="63" spans="2:8" x14ac:dyDescent="0.25">
      <c r="B63" s="2" t="s">
        <v>3001</v>
      </c>
      <c r="C63" s="4" t="s">
        <v>142</v>
      </c>
      <c r="D63" s="2" t="s">
        <v>384</v>
      </c>
      <c r="E63" s="2" t="s">
        <v>831</v>
      </c>
      <c r="F63" s="24">
        <v>500000</v>
      </c>
      <c r="G63" s="24">
        <v>2207.75</v>
      </c>
      <c r="H63" s="24">
        <v>0.8</v>
      </c>
    </row>
    <row r="64" spans="2:8" x14ac:dyDescent="0.25">
      <c r="B64" s="2" t="s">
        <v>2893</v>
      </c>
      <c r="C64" s="4" t="s">
        <v>142</v>
      </c>
      <c r="D64" s="2" t="s">
        <v>372</v>
      </c>
      <c r="E64" s="2" t="s">
        <v>675</v>
      </c>
      <c r="F64" s="24">
        <v>683000</v>
      </c>
      <c r="G64" s="24">
        <v>2039.1</v>
      </c>
      <c r="H64" s="24">
        <v>0.74</v>
      </c>
    </row>
    <row r="65" spans="2:8" x14ac:dyDescent="0.25">
      <c r="B65" s="2" t="s">
        <v>2877</v>
      </c>
      <c r="C65" s="4" t="s">
        <v>142</v>
      </c>
      <c r="D65" s="2" t="s">
        <v>350</v>
      </c>
      <c r="E65" s="2" t="s">
        <v>645</v>
      </c>
      <c r="F65" s="24">
        <v>399600</v>
      </c>
      <c r="G65" s="24">
        <v>1979.62</v>
      </c>
      <c r="H65" s="24">
        <v>0.72</v>
      </c>
    </row>
    <row r="66" spans="2:8" x14ac:dyDescent="0.25">
      <c r="B66" s="2" t="s">
        <v>2771</v>
      </c>
      <c r="C66" s="4" t="s">
        <v>142</v>
      </c>
      <c r="D66" s="2" t="s">
        <v>352</v>
      </c>
      <c r="E66" s="2" t="s">
        <v>353</v>
      </c>
      <c r="F66" s="24">
        <v>110000</v>
      </c>
      <c r="G66" s="24">
        <v>1562.61</v>
      </c>
      <c r="H66" s="24">
        <v>0.56999999999999995</v>
      </c>
    </row>
    <row r="67" spans="2:8" x14ac:dyDescent="0.25">
      <c r="B67" s="2" t="s">
        <v>3018</v>
      </c>
      <c r="C67" s="4" t="s">
        <v>142</v>
      </c>
      <c r="D67" s="2" t="s">
        <v>352</v>
      </c>
      <c r="E67" s="2" t="s">
        <v>872</v>
      </c>
      <c r="F67" s="24">
        <v>22000</v>
      </c>
      <c r="G67" s="24">
        <v>1035.4100000000001</v>
      </c>
      <c r="H67" s="24">
        <v>0.38</v>
      </c>
    </row>
    <row r="68" spans="2:8" x14ac:dyDescent="0.25">
      <c r="B68" s="7" t="s">
        <v>3129</v>
      </c>
      <c r="C68" s="4" t="s">
        <v>142</v>
      </c>
      <c r="D68" s="2" t="s">
        <v>412</v>
      </c>
      <c r="E68" s="2" t="s">
        <v>413</v>
      </c>
      <c r="F68" s="24">
        <v>1207000</v>
      </c>
      <c r="G68" s="24">
        <v>4307.78</v>
      </c>
      <c r="H68" s="24">
        <v>1.57</v>
      </c>
    </row>
    <row r="69" spans="2:8" x14ac:dyDescent="0.25">
      <c r="B69" s="7" t="s">
        <v>431</v>
      </c>
    </row>
    <row r="70" spans="2:8" x14ac:dyDescent="0.25">
      <c r="B70" s="2" t="s">
        <v>959</v>
      </c>
      <c r="C70" s="4" t="s">
        <v>142</v>
      </c>
      <c r="D70" s="2" t="s">
        <v>433</v>
      </c>
      <c r="E70" s="2" t="s">
        <v>960</v>
      </c>
      <c r="F70" s="24">
        <v>1200000</v>
      </c>
      <c r="G70" s="24">
        <v>4316.16</v>
      </c>
      <c r="H70" s="24">
        <v>1.57</v>
      </c>
    </row>
    <row r="71" spans="2:8" x14ac:dyDescent="0.25">
      <c r="B71" s="7" t="s">
        <v>145</v>
      </c>
      <c r="C71" s="8"/>
      <c r="D71" s="7"/>
      <c r="E71" s="7"/>
      <c r="F71" s="31"/>
      <c r="G71" s="31">
        <f>SUM(G12:G70)</f>
        <v>261450.7</v>
      </c>
      <c r="H71" s="31">
        <f>SUM(H12:H70)</f>
        <v>95.029999999999973</v>
      </c>
    </row>
    <row r="72" spans="2:8" x14ac:dyDescent="0.25">
      <c r="B72" s="7" t="s">
        <v>146</v>
      </c>
      <c r="C72" s="8"/>
      <c r="D72" s="7"/>
      <c r="E72" s="7"/>
      <c r="F72" s="31"/>
      <c r="G72" s="31">
        <v>11930.65</v>
      </c>
      <c r="H72" s="31">
        <v>4.34</v>
      </c>
    </row>
    <row r="73" spans="2:8" x14ac:dyDescent="0.25">
      <c r="B73" s="7" t="s">
        <v>147</v>
      </c>
      <c r="C73" s="8"/>
      <c r="D73" s="7"/>
      <c r="E73" s="7"/>
      <c r="F73" s="31"/>
      <c r="G73" s="31">
        <v>273381.35000000003</v>
      </c>
      <c r="H73" s="31">
        <v>99.37</v>
      </c>
    </row>
    <row r="74" spans="2:8" x14ac:dyDescent="0.25">
      <c r="B74" s="7" t="s">
        <v>326</v>
      </c>
      <c r="C74" s="8"/>
      <c r="D74" s="7"/>
      <c r="E74" s="7"/>
      <c r="F74" s="31"/>
      <c r="G74" s="31">
        <v>1757.1461834999736</v>
      </c>
      <c r="H74" s="31">
        <v>0.62999999999999545</v>
      </c>
    </row>
    <row r="75" spans="2:8" x14ac:dyDescent="0.25">
      <c r="B75" s="7" t="s">
        <v>155</v>
      </c>
      <c r="C75" s="8"/>
      <c r="D75" s="7"/>
      <c r="E75" s="7"/>
      <c r="F75" s="31"/>
      <c r="G75" s="31">
        <v>275138.49618349998</v>
      </c>
      <c r="H75" s="31">
        <v>100</v>
      </c>
    </row>
    <row r="76" spans="2:8" x14ac:dyDescent="0.25">
      <c r="B76" s="2" t="s">
        <v>156</v>
      </c>
    </row>
    <row r="77" spans="2:8" x14ac:dyDescent="0.25">
      <c r="B77" s="7" t="s">
        <v>157</v>
      </c>
    </row>
    <row r="78" spans="2:8" x14ac:dyDescent="0.25">
      <c r="B78" s="7" t="s">
        <v>158</v>
      </c>
      <c r="C78" s="4" t="s">
        <v>159</v>
      </c>
    </row>
    <row r="79" spans="2:8" x14ac:dyDescent="0.25">
      <c r="B79" s="7" t="s">
        <v>162</v>
      </c>
      <c r="C79" s="4" t="s">
        <v>161</v>
      </c>
    </row>
    <row r="80" spans="2:8" x14ac:dyDescent="0.25">
      <c r="B80" s="7" t="s">
        <v>163</v>
      </c>
      <c r="C80" s="4" t="s">
        <v>161</v>
      </c>
    </row>
    <row r="81" spans="2:3" x14ac:dyDescent="0.25">
      <c r="B81" s="7" t="s">
        <v>164</v>
      </c>
      <c r="C81" s="4" t="s">
        <v>165</v>
      </c>
    </row>
    <row r="82" spans="2:3" x14ac:dyDescent="0.25">
      <c r="B82" s="7" t="s">
        <v>1268</v>
      </c>
      <c r="C82" s="8"/>
    </row>
    <row r="83" spans="2:3" x14ac:dyDescent="0.25">
      <c r="B83" s="7" t="s">
        <v>1269</v>
      </c>
      <c r="C83" s="8"/>
    </row>
    <row r="84" spans="2:3" x14ac:dyDescent="0.25">
      <c r="B84" s="7" t="s">
        <v>1270</v>
      </c>
      <c r="C84" s="8"/>
    </row>
    <row r="85" spans="2:3" x14ac:dyDescent="0.25">
      <c r="B85" s="7" t="s">
        <v>1271</v>
      </c>
      <c r="C85" s="8"/>
    </row>
    <row r="86" spans="2:3" x14ac:dyDescent="0.25">
      <c r="B86" s="7" t="s">
        <v>1272</v>
      </c>
      <c r="C86" s="8"/>
    </row>
    <row r="87" spans="2:3" x14ac:dyDescent="0.25">
      <c r="B87" s="7" t="s">
        <v>1273</v>
      </c>
      <c r="C87" s="8"/>
    </row>
    <row r="88" spans="2:3" x14ac:dyDescent="0.25">
      <c r="B88" s="7" t="s">
        <v>1274</v>
      </c>
      <c r="C88" s="8"/>
    </row>
    <row r="89" spans="2:3" x14ac:dyDescent="0.25">
      <c r="B89" s="7" t="s">
        <v>1275</v>
      </c>
      <c r="C89" s="8"/>
    </row>
    <row r="90" spans="2:3" x14ac:dyDescent="0.25">
      <c r="B90" s="7" t="s">
        <v>2763</v>
      </c>
      <c r="C90" s="8"/>
    </row>
    <row r="91" spans="2:3" x14ac:dyDescent="0.25">
      <c r="B91" s="2" t="s">
        <v>170</v>
      </c>
    </row>
    <row r="92" spans="2:3" x14ac:dyDescent="0.25">
      <c r="B92" s="2" t="s">
        <v>328</v>
      </c>
    </row>
    <row r="95" spans="2:3" x14ac:dyDescent="0.25">
      <c r="B95" s="17" t="s">
        <v>3741</v>
      </c>
      <c r="C95" s="18"/>
    </row>
    <row r="96" spans="2:3" ht="30" x14ac:dyDescent="0.25">
      <c r="B96" s="17" t="s">
        <v>329</v>
      </c>
      <c r="C96" s="19" t="s">
        <v>330</v>
      </c>
    </row>
    <row r="97" spans="2:7" x14ac:dyDescent="0.25">
      <c r="B97" s="139" t="s">
        <v>331</v>
      </c>
      <c r="C97" s="170">
        <v>1600</v>
      </c>
    </row>
    <row r="98" spans="2:7" x14ac:dyDescent="0.25">
      <c r="B98" s="139" t="s">
        <v>332</v>
      </c>
      <c r="C98" s="170">
        <v>0</v>
      </c>
    </row>
    <row r="99" spans="2:7" x14ac:dyDescent="0.25">
      <c r="B99" s="139" t="s">
        <v>333</v>
      </c>
      <c r="C99" s="170">
        <v>0</v>
      </c>
    </row>
    <row r="100" spans="2:7" x14ac:dyDescent="0.25">
      <c r="B100" s="139" t="s">
        <v>334</v>
      </c>
      <c r="C100" s="170">
        <v>0</v>
      </c>
    </row>
    <row r="101" spans="2:7" x14ac:dyDescent="0.25">
      <c r="B101" s="139" t="s">
        <v>335</v>
      </c>
      <c r="C101" s="170">
        <v>0</v>
      </c>
    </row>
    <row r="102" spans="2:7" x14ac:dyDescent="0.25">
      <c r="B102" s="139" t="s">
        <v>336</v>
      </c>
      <c r="C102" s="170">
        <v>0</v>
      </c>
    </row>
    <row r="103" spans="2:7" x14ac:dyDescent="0.25">
      <c r="B103" s="17" t="s">
        <v>337</v>
      </c>
      <c r="C103" s="170">
        <v>1600</v>
      </c>
    </row>
    <row r="105" spans="2:7" x14ac:dyDescent="0.25">
      <c r="B105" s="139" t="s">
        <v>179</v>
      </c>
      <c r="C105" s="9"/>
      <c r="D105" s="139"/>
    </row>
    <row r="106" spans="2:7" ht="30" x14ac:dyDescent="0.25">
      <c r="B106" s="11" t="s">
        <v>180</v>
      </c>
      <c r="C106" s="10" t="s">
        <v>181</v>
      </c>
      <c r="D106" s="11" t="s">
        <v>182</v>
      </c>
    </row>
    <row r="107" spans="2:7" x14ac:dyDescent="0.25">
      <c r="B107" s="139" t="s">
        <v>161</v>
      </c>
      <c r="C107" s="9" t="s">
        <v>161</v>
      </c>
      <c r="D107" s="139" t="s">
        <v>161</v>
      </c>
    </row>
    <row r="109" spans="2:7" x14ac:dyDescent="0.25">
      <c r="B109" s="7" t="s">
        <v>183</v>
      </c>
      <c r="C109" s="171">
        <v>45412</v>
      </c>
    </row>
    <row r="110" spans="2:7" x14ac:dyDescent="0.25">
      <c r="B110" s="17" t="s">
        <v>184</v>
      </c>
      <c r="C110" s="18" t="s">
        <v>185</v>
      </c>
      <c r="D110" s="17" t="s">
        <v>186</v>
      </c>
      <c r="E110" s="34" t="s">
        <v>187</v>
      </c>
      <c r="F110" s="172" t="s">
        <v>188</v>
      </c>
      <c r="G110" s="31"/>
    </row>
    <row r="111" spans="2:7" x14ac:dyDescent="0.25">
      <c r="B111" s="139" t="s">
        <v>3130</v>
      </c>
      <c r="C111" s="9">
        <v>1207000</v>
      </c>
      <c r="D111" s="139">
        <v>350.4</v>
      </c>
      <c r="E111" s="33">
        <v>356.9</v>
      </c>
      <c r="F111" s="30">
        <f>C103</f>
        <v>1600</v>
      </c>
    </row>
    <row r="114" spans="2:4" x14ac:dyDescent="0.25">
      <c r="B114" s="7" t="s">
        <v>189</v>
      </c>
      <c r="C114" s="174">
        <v>1.5699999999999999E-2</v>
      </c>
    </row>
    <row r="115" spans="2:4" x14ac:dyDescent="0.25">
      <c r="B115" s="7"/>
    </row>
    <row r="116" spans="2:4" x14ac:dyDescent="0.25">
      <c r="B116" s="7" t="s">
        <v>190</v>
      </c>
    </row>
    <row r="117" spans="2:4" x14ac:dyDescent="0.25">
      <c r="B117" s="34" t="s">
        <v>191</v>
      </c>
      <c r="C117" s="18" t="s">
        <v>192</v>
      </c>
      <c r="D117" s="7"/>
    </row>
    <row r="118" spans="2:4" x14ac:dyDescent="0.25">
      <c r="B118" s="155" t="s">
        <v>3167</v>
      </c>
      <c r="C118" s="156">
        <v>355</v>
      </c>
    </row>
    <row r="120" spans="2:4" x14ac:dyDescent="0.25">
      <c r="B120" s="34" t="s">
        <v>193</v>
      </c>
      <c r="C120" s="18" t="s">
        <v>192</v>
      </c>
    </row>
    <row r="121" spans="2:4" x14ac:dyDescent="0.25">
      <c r="B121" s="33" t="s">
        <v>3131</v>
      </c>
      <c r="C121" s="9">
        <v>355</v>
      </c>
    </row>
    <row r="124" spans="2:4" x14ac:dyDescent="0.25">
      <c r="B124" s="34" t="s">
        <v>669</v>
      </c>
      <c r="C124" s="18" t="s">
        <v>195</v>
      </c>
    </row>
    <row r="125" spans="2:4" x14ac:dyDescent="0.25">
      <c r="B125" s="33" t="s">
        <v>3131</v>
      </c>
      <c r="C125" s="9">
        <v>420091884.10000002</v>
      </c>
    </row>
    <row r="126" spans="2:4" x14ac:dyDescent="0.25">
      <c r="C126" s="18">
        <f>SUM(C124:C125)</f>
        <v>420091884.10000002</v>
      </c>
    </row>
    <row r="128" spans="2:4" x14ac:dyDescent="0.25">
      <c r="B128" s="34" t="s">
        <v>194</v>
      </c>
      <c r="C128" s="18" t="s">
        <v>195</v>
      </c>
    </row>
    <row r="129" spans="2:7" x14ac:dyDescent="0.25">
      <c r="B129" s="33" t="s">
        <v>3131</v>
      </c>
      <c r="C129" s="9">
        <v>463940621.60000002</v>
      </c>
    </row>
    <row r="130" spans="2:7" x14ac:dyDescent="0.25">
      <c r="C130" s="18">
        <f>SUM(C128:C129)</f>
        <v>463940621.60000002</v>
      </c>
    </row>
    <row r="133" spans="2:7" x14ac:dyDescent="0.25">
      <c r="B133" s="17" t="s">
        <v>196</v>
      </c>
      <c r="C133" s="18">
        <f xml:space="preserve"> C130-C126</f>
        <v>43848737.5</v>
      </c>
    </row>
    <row r="135" spans="2:7" x14ac:dyDescent="0.25">
      <c r="B135" s="17" t="s">
        <v>197</v>
      </c>
      <c r="C135" s="40">
        <v>45412</v>
      </c>
      <c r="D135" s="139"/>
      <c r="E135" s="33"/>
      <c r="F135" s="39"/>
    </row>
    <row r="136" spans="2:7" x14ac:dyDescent="0.25">
      <c r="B136" s="17" t="s">
        <v>184</v>
      </c>
      <c r="C136" s="18" t="s">
        <v>185</v>
      </c>
      <c r="D136" s="17" t="s">
        <v>186</v>
      </c>
      <c r="E136" s="34" t="s">
        <v>187</v>
      </c>
      <c r="F136" s="32" t="s">
        <v>188</v>
      </c>
      <c r="G136" s="31"/>
    </row>
    <row r="137" spans="2:7" x14ac:dyDescent="0.25">
      <c r="B137" s="37" t="s">
        <v>161</v>
      </c>
      <c r="C137" s="38" t="s">
        <v>161</v>
      </c>
      <c r="D137" s="37" t="s">
        <v>161</v>
      </c>
      <c r="E137" s="36" t="s">
        <v>161</v>
      </c>
      <c r="F137" s="35" t="s">
        <v>161</v>
      </c>
    </row>
    <row r="138" spans="2:7" x14ac:dyDescent="0.25">
      <c r="B138" s="7" t="s">
        <v>189</v>
      </c>
    </row>
    <row r="139" spans="2:7" x14ac:dyDescent="0.25">
      <c r="B139" s="7"/>
    </row>
    <row r="140" spans="2:7" x14ac:dyDescent="0.25">
      <c r="B140" s="7" t="s">
        <v>190</v>
      </c>
    </row>
    <row r="141" spans="2:7" x14ac:dyDescent="0.25">
      <c r="B141" s="17" t="s">
        <v>191</v>
      </c>
      <c r="C141" s="18" t="s">
        <v>192</v>
      </c>
      <c r="D141" s="7"/>
    </row>
    <row r="142" spans="2:7" x14ac:dyDescent="0.25">
      <c r="B142" s="139" t="s">
        <v>161</v>
      </c>
      <c r="C142" s="9" t="s">
        <v>161</v>
      </c>
    </row>
    <row r="144" spans="2:7" x14ac:dyDescent="0.25">
      <c r="B144" s="17" t="s">
        <v>193</v>
      </c>
      <c r="C144" s="18" t="s">
        <v>192</v>
      </c>
    </row>
    <row r="145" spans="2:6" x14ac:dyDescent="0.25">
      <c r="B145" s="139" t="s">
        <v>161</v>
      </c>
      <c r="C145" s="9" t="s">
        <v>161</v>
      </c>
    </row>
    <row r="147" spans="2:6" x14ac:dyDescent="0.25">
      <c r="B147" s="17" t="s">
        <v>161</v>
      </c>
      <c r="C147" s="18" t="s">
        <v>161</v>
      </c>
    </row>
    <row r="148" spans="2:6" x14ac:dyDescent="0.25">
      <c r="B148" s="139" t="s">
        <v>161</v>
      </c>
      <c r="C148" s="9" t="s">
        <v>161</v>
      </c>
    </row>
    <row r="150" spans="2:6" x14ac:dyDescent="0.25">
      <c r="B150" s="34" t="s">
        <v>194</v>
      </c>
      <c r="C150" s="18" t="s">
        <v>195</v>
      </c>
    </row>
    <row r="151" spans="2:6" x14ac:dyDescent="0.25">
      <c r="B151" s="33" t="s">
        <v>161</v>
      </c>
      <c r="C151" s="9" t="s">
        <v>161</v>
      </c>
    </row>
    <row r="153" spans="2:6" x14ac:dyDescent="0.25">
      <c r="B153" s="17" t="s">
        <v>196</v>
      </c>
      <c r="C153" s="18" t="s">
        <v>161</v>
      </c>
    </row>
    <row r="156" spans="2:6" x14ac:dyDescent="0.25">
      <c r="B156" s="7" t="s">
        <v>198</v>
      </c>
    </row>
    <row r="158" spans="2:6" x14ac:dyDescent="0.25">
      <c r="B158" s="17" t="s">
        <v>184</v>
      </c>
      <c r="C158" s="18" t="s">
        <v>199</v>
      </c>
      <c r="D158" s="17" t="s">
        <v>200</v>
      </c>
      <c r="E158" s="17" t="s">
        <v>201</v>
      </c>
      <c r="F158" s="31"/>
    </row>
    <row r="159" spans="2:6" x14ac:dyDescent="0.25">
      <c r="B159" s="139" t="s">
        <v>161</v>
      </c>
      <c r="C159" s="9" t="s">
        <v>161</v>
      </c>
      <c r="D159" s="139" t="s">
        <v>161</v>
      </c>
      <c r="E159" s="139" t="s">
        <v>161</v>
      </c>
    </row>
    <row r="162" spans="2:80" x14ac:dyDescent="0.25">
      <c r="B162" s="7" t="s">
        <v>202</v>
      </c>
      <c r="C162" s="8" t="s">
        <v>161</v>
      </c>
      <c r="D162" s="7"/>
      <c r="E162" s="7"/>
      <c r="F162" s="31"/>
      <c r="G162" s="31"/>
      <c r="H162" s="31"/>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row>
    <row r="164" spans="2:80" x14ac:dyDescent="0.25">
      <c r="B164" s="7" t="s">
        <v>203</v>
      </c>
    </row>
    <row r="166" spans="2:80" x14ac:dyDescent="0.25">
      <c r="B166" s="17" t="s">
        <v>204</v>
      </c>
      <c r="C166" s="18" t="s">
        <v>192</v>
      </c>
      <c r="D166" s="7"/>
    </row>
    <row r="167" spans="2:80" x14ac:dyDescent="0.25">
      <c r="B167" s="139" t="s">
        <v>161</v>
      </c>
      <c r="C167" s="9" t="s">
        <v>161</v>
      </c>
    </row>
    <row r="170" spans="2:80" x14ac:dyDescent="0.25">
      <c r="B170" s="17" t="s">
        <v>205</v>
      </c>
      <c r="C170" s="18" t="s">
        <v>206</v>
      </c>
      <c r="D170" s="7"/>
    </row>
    <row r="171" spans="2:80" x14ac:dyDescent="0.25">
      <c r="B171" s="139" t="s">
        <v>161</v>
      </c>
      <c r="C171" s="9" t="s">
        <v>161</v>
      </c>
    </row>
    <row r="174" spans="2:80" x14ac:dyDescent="0.25">
      <c r="B174" s="7" t="s">
        <v>207</v>
      </c>
    </row>
    <row r="177" spans="2:80" x14ac:dyDescent="0.25">
      <c r="B177" s="7" t="s">
        <v>208</v>
      </c>
    </row>
    <row r="179" spans="2:80" x14ac:dyDescent="0.25">
      <c r="B179" s="17" t="s">
        <v>184</v>
      </c>
      <c r="C179" s="18" t="s">
        <v>209</v>
      </c>
      <c r="D179" s="17" t="s">
        <v>199</v>
      </c>
      <c r="E179" s="17" t="s">
        <v>200</v>
      </c>
      <c r="F179" s="32" t="s">
        <v>201</v>
      </c>
      <c r="G179" s="31"/>
    </row>
    <row r="180" spans="2:80" x14ac:dyDescent="0.25">
      <c r="B180" s="139" t="s">
        <v>161</v>
      </c>
      <c r="C180" s="9" t="s">
        <v>161</v>
      </c>
      <c r="D180" s="139" t="s">
        <v>161</v>
      </c>
      <c r="E180" s="139" t="s">
        <v>161</v>
      </c>
      <c r="F180" s="30" t="s">
        <v>161</v>
      </c>
    </row>
    <row r="183" spans="2:80" x14ac:dyDescent="0.25">
      <c r="B183" s="7" t="s">
        <v>202</v>
      </c>
      <c r="C183" s="8" t="s">
        <v>161</v>
      </c>
      <c r="D183" s="7"/>
      <c r="E183" s="7"/>
      <c r="F183" s="31"/>
      <c r="G183" s="31"/>
      <c r="H183" s="31"/>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row>
    <row r="185" spans="2:80" x14ac:dyDescent="0.25">
      <c r="B185" s="7" t="s">
        <v>203</v>
      </c>
    </row>
    <row r="187" spans="2:80" x14ac:dyDescent="0.25">
      <c r="B187" s="17" t="s">
        <v>204</v>
      </c>
      <c r="C187" s="18" t="s">
        <v>192</v>
      </c>
      <c r="D187" s="7"/>
    </row>
    <row r="188" spans="2:80" x14ac:dyDescent="0.25">
      <c r="B188" s="139" t="s">
        <v>161</v>
      </c>
      <c r="C188" s="9" t="s">
        <v>161</v>
      </c>
    </row>
    <row r="191" spans="2:80" x14ac:dyDescent="0.25">
      <c r="B191" s="17" t="s">
        <v>205</v>
      </c>
      <c r="C191" s="18" t="s">
        <v>206</v>
      </c>
      <c r="D191" s="7"/>
    </row>
    <row r="192" spans="2:80" x14ac:dyDescent="0.25">
      <c r="B192" s="139" t="s">
        <v>161</v>
      </c>
      <c r="C192" s="9" t="s">
        <v>161</v>
      </c>
    </row>
    <row r="195" spans="2:7" x14ac:dyDescent="0.25">
      <c r="B195" s="7" t="s">
        <v>207</v>
      </c>
    </row>
    <row r="198" spans="2:7" x14ac:dyDescent="0.25">
      <c r="B198" s="7" t="s">
        <v>210</v>
      </c>
    </row>
    <row r="199" spans="2:7" x14ac:dyDescent="0.25">
      <c r="B199" s="17" t="s">
        <v>184</v>
      </c>
      <c r="C199" s="18" t="s">
        <v>211</v>
      </c>
      <c r="D199" s="17" t="s">
        <v>212</v>
      </c>
      <c r="E199" s="17" t="s">
        <v>213</v>
      </c>
      <c r="F199" s="32" t="s">
        <v>214</v>
      </c>
      <c r="G199" s="31"/>
    </row>
    <row r="200" spans="2:7" x14ac:dyDescent="0.25">
      <c r="B200" s="139" t="s">
        <v>161</v>
      </c>
      <c r="C200" s="9" t="s">
        <v>161</v>
      </c>
      <c r="D200" s="139" t="s">
        <v>161</v>
      </c>
      <c r="E200" s="139" t="s">
        <v>161</v>
      </c>
      <c r="F200" s="30" t="s">
        <v>161</v>
      </c>
    </row>
    <row r="201" spans="2:7" x14ac:dyDescent="0.25">
      <c r="B201" s="2" t="s">
        <v>215</v>
      </c>
    </row>
  </sheetData>
  <mergeCells count="3">
    <mergeCell ref="B1:E1"/>
    <mergeCell ref="C3:C7"/>
    <mergeCell ref="D3:D7"/>
  </mergeCells>
  <conditionalFormatting sqref="C118">
    <cfRule type="expression" dxfId="613" priority="3">
      <formula>#REF!="Total"</formula>
    </cfRule>
    <cfRule type="expression" dxfId="612" priority="4">
      <formula>#REF!="Total"</formula>
    </cfRule>
  </conditionalFormatting>
  <conditionalFormatting sqref="C118">
    <cfRule type="expression" dxfId="611" priority="1">
      <formula>$B117="Total"</formula>
    </cfRule>
    <cfRule type="expression" dxfId="610" priority="2">
      <formula>#REF!="Total"</formula>
    </cfRule>
  </conditionalFormatting>
  <hyperlinks>
    <hyperlink ref="A1" location="Index!A1" display="Index" xr:uid="{35409475-7021-4A95-B3D9-8CC462A2F3B9}"/>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0A25E-EDE5-4A94-A868-67C4271DB177}">
  <sheetPr codeName="Sheet28"/>
  <dimension ref="A1:CB200"/>
  <sheetViews>
    <sheetView workbookViewId="0">
      <selection activeCell="C100" sqref="C100:C106"/>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55</v>
      </c>
      <c r="C1" s="212"/>
      <c r="D1" s="212"/>
      <c r="E1" s="212"/>
    </row>
    <row r="3" spans="1:9" ht="15" customHeight="1" x14ac:dyDescent="0.25">
      <c r="B3" s="1" t="s">
        <v>1276</v>
      </c>
      <c r="C3" s="213"/>
      <c r="D3" s="214"/>
    </row>
    <row r="4" spans="1:9" ht="15" customHeight="1" x14ac:dyDescent="0.25">
      <c r="B4" s="142" t="s">
        <v>1277</v>
      </c>
      <c r="C4" s="213"/>
      <c r="D4" s="214"/>
    </row>
    <row r="5" spans="1:9" ht="15" customHeight="1" x14ac:dyDescent="0.25">
      <c r="B5" s="142" t="s">
        <v>130</v>
      </c>
      <c r="C5" s="213"/>
      <c r="D5" s="214"/>
    </row>
    <row r="6" spans="1:9" ht="15" customHeight="1" x14ac:dyDescent="0.25">
      <c r="B6" s="142" t="s">
        <v>131</v>
      </c>
      <c r="C6" s="213"/>
      <c r="D6" s="214"/>
    </row>
    <row r="7" spans="1:9" ht="30" customHeight="1" x14ac:dyDescent="0.25">
      <c r="B7" s="142" t="s">
        <v>1278</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2771</v>
      </c>
      <c r="C15" s="4" t="s">
        <v>142</v>
      </c>
      <c r="D15" s="2" t="s">
        <v>352</v>
      </c>
      <c r="E15" s="2" t="s">
        <v>353</v>
      </c>
      <c r="F15" s="24">
        <v>1095000</v>
      </c>
      <c r="G15" s="24">
        <v>15555.02</v>
      </c>
      <c r="H15" s="24">
        <v>6.25</v>
      </c>
    </row>
    <row r="16" spans="1:9" x14ac:dyDescent="0.25">
      <c r="B16" s="2" t="s">
        <v>2081</v>
      </c>
      <c r="C16" s="4" t="s">
        <v>142</v>
      </c>
      <c r="D16" s="2" t="s">
        <v>352</v>
      </c>
      <c r="E16" s="2" t="s">
        <v>355</v>
      </c>
      <c r="F16" s="24">
        <v>362620</v>
      </c>
      <c r="G16" s="24">
        <v>13854.44</v>
      </c>
      <c r="H16" s="24">
        <v>5.56</v>
      </c>
    </row>
    <row r="17" spans="2:8" x14ac:dyDescent="0.25">
      <c r="B17" s="2" t="s">
        <v>2785</v>
      </c>
      <c r="C17" s="4" t="s">
        <v>142</v>
      </c>
      <c r="D17" s="2" t="s">
        <v>356</v>
      </c>
      <c r="E17" s="2" t="s">
        <v>386</v>
      </c>
      <c r="F17" s="24">
        <v>439000</v>
      </c>
      <c r="G17" s="24">
        <v>9791.68</v>
      </c>
      <c r="H17" s="24">
        <v>3.93</v>
      </c>
    </row>
    <row r="18" spans="2:8" x14ac:dyDescent="0.25">
      <c r="B18" s="2" t="s">
        <v>2912</v>
      </c>
      <c r="C18" s="4" t="s">
        <v>142</v>
      </c>
      <c r="D18" s="2" t="s">
        <v>382</v>
      </c>
      <c r="E18" s="2" t="s">
        <v>708</v>
      </c>
      <c r="F18" s="24">
        <v>262000</v>
      </c>
      <c r="G18" s="24">
        <v>8581.68</v>
      </c>
      <c r="H18" s="24">
        <v>3.45</v>
      </c>
    </row>
    <row r="19" spans="2:8" x14ac:dyDescent="0.25">
      <c r="B19" s="2" t="s">
        <v>3125</v>
      </c>
      <c r="C19" s="4" t="s">
        <v>142</v>
      </c>
      <c r="D19" s="2" t="s">
        <v>364</v>
      </c>
      <c r="E19" s="2" t="s">
        <v>1066</v>
      </c>
      <c r="F19" s="24">
        <v>141000</v>
      </c>
      <c r="G19" s="24">
        <v>8236.7999999999993</v>
      </c>
      <c r="H19" s="24">
        <v>3.31</v>
      </c>
    </row>
    <row r="20" spans="2:8" x14ac:dyDescent="0.25">
      <c r="B20" s="2" t="s">
        <v>2850</v>
      </c>
      <c r="C20" s="4" t="s">
        <v>142</v>
      </c>
      <c r="D20" s="2" t="s">
        <v>352</v>
      </c>
      <c r="E20" s="2" t="s">
        <v>526</v>
      </c>
      <c r="F20" s="24">
        <v>602000</v>
      </c>
      <c r="G20" s="24">
        <v>8226.93</v>
      </c>
      <c r="H20" s="24">
        <v>3.3</v>
      </c>
    </row>
    <row r="21" spans="2:8" x14ac:dyDescent="0.25">
      <c r="B21" s="2" t="s">
        <v>2869</v>
      </c>
      <c r="C21" s="4" t="s">
        <v>142</v>
      </c>
      <c r="D21" s="2" t="s">
        <v>374</v>
      </c>
      <c r="E21" s="2" t="s">
        <v>634</v>
      </c>
      <c r="F21" s="24">
        <v>1080000</v>
      </c>
      <c r="G21" s="24">
        <v>6694.92</v>
      </c>
      <c r="H21" s="24">
        <v>2.69</v>
      </c>
    </row>
    <row r="22" spans="2:8" x14ac:dyDescent="0.25">
      <c r="B22" s="2" t="s">
        <v>2908</v>
      </c>
      <c r="C22" s="4" t="s">
        <v>142</v>
      </c>
      <c r="D22" s="2" t="s">
        <v>364</v>
      </c>
      <c r="E22" s="2" t="s">
        <v>694</v>
      </c>
      <c r="F22" s="24">
        <v>2350000</v>
      </c>
      <c r="G22" s="24">
        <v>6619.95</v>
      </c>
      <c r="H22" s="24">
        <v>2.66</v>
      </c>
    </row>
    <row r="23" spans="2:8" x14ac:dyDescent="0.25">
      <c r="B23" s="2" t="s">
        <v>3124</v>
      </c>
      <c r="C23" s="4" t="s">
        <v>142</v>
      </c>
      <c r="D23" s="2" t="s">
        <v>359</v>
      </c>
      <c r="E23" s="2" t="s">
        <v>1065</v>
      </c>
      <c r="F23" s="24">
        <v>331672</v>
      </c>
      <c r="G23" s="24">
        <v>5519.02</v>
      </c>
      <c r="H23" s="24">
        <v>2.2200000000000002</v>
      </c>
    </row>
    <row r="24" spans="2:8" x14ac:dyDescent="0.25">
      <c r="B24" s="2" t="s">
        <v>2827</v>
      </c>
      <c r="C24" s="4" t="s">
        <v>142</v>
      </c>
      <c r="D24" s="2" t="s">
        <v>382</v>
      </c>
      <c r="E24" s="2" t="s">
        <v>475</v>
      </c>
      <c r="F24" s="24">
        <v>388000</v>
      </c>
      <c r="G24" s="24">
        <v>5518.52</v>
      </c>
      <c r="H24" s="24">
        <v>2.2200000000000002</v>
      </c>
    </row>
    <row r="25" spans="2:8" x14ac:dyDescent="0.25">
      <c r="B25" s="2" t="s">
        <v>2857</v>
      </c>
      <c r="C25" s="4" t="s">
        <v>142</v>
      </c>
      <c r="D25" s="2" t="s">
        <v>352</v>
      </c>
      <c r="E25" s="2" t="s">
        <v>535</v>
      </c>
      <c r="F25" s="24">
        <v>385000</v>
      </c>
      <c r="G25" s="24">
        <v>4864.4799999999996</v>
      </c>
      <c r="H25" s="24">
        <v>1.95</v>
      </c>
    </row>
    <row r="26" spans="2:8" x14ac:dyDescent="0.25">
      <c r="B26" s="2" t="s">
        <v>2779</v>
      </c>
      <c r="C26" s="4" t="s">
        <v>142</v>
      </c>
      <c r="D26" s="2" t="s">
        <v>374</v>
      </c>
      <c r="E26" s="2" t="s">
        <v>375</v>
      </c>
      <c r="F26" s="24">
        <v>46100</v>
      </c>
      <c r="G26" s="24">
        <v>4597.0200000000004</v>
      </c>
      <c r="H26" s="24">
        <v>1.85</v>
      </c>
    </row>
    <row r="27" spans="2:8" x14ac:dyDescent="0.25">
      <c r="B27" s="2" t="s">
        <v>2954</v>
      </c>
      <c r="C27" s="4" t="s">
        <v>142</v>
      </c>
      <c r="D27" s="2" t="s">
        <v>359</v>
      </c>
      <c r="E27" s="2" t="s">
        <v>758</v>
      </c>
      <c r="F27" s="24">
        <v>300000</v>
      </c>
      <c r="G27" s="24">
        <v>4424.25</v>
      </c>
      <c r="H27" s="24">
        <v>1.78</v>
      </c>
    </row>
    <row r="28" spans="2:8" x14ac:dyDescent="0.25">
      <c r="B28" s="2" t="s">
        <v>2054</v>
      </c>
      <c r="C28" s="4" t="s">
        <v>142</v>
      </c>
      <c r="D28" s="2" t="s">
        <v>418</v>
      </c>
      <c r="E28" s="2" t="s">
        <v>564</v>
      </c>
      <c r="F28" s="24">
        <v>1293000</v>
      </c>
      <c r="G28" s="24">
        <v>4015.41</v>
      </c>
      <c r="H28" s="24">
        <v>1.61</v>
      </c>
    </row>
    <row r="29" spans="2:8" x14ac:dyDescent="0.25">
      <c r="B29" s="2" t="s">
        <v>2778</v>
      </c>
      <c r="C29" s="4" t="s">
        <v>142</v>
      </c>
      <c r="D29" s="2" t="s">
        <v>372</v>
      </c>
      <c r="E29" s="2" t="s">
        <v>373</v>
      </c>
      <c r="F29" s="24">
        <v>63000</v>
      </c>
      <c r="G29" s="24">
        <v>3908.71</v>
      </c>
      <c r="H29" s="24">
        <v>1.57</v>
      </c>
    </row>
    <row r="30" spans="2:8" x14ac:dyDescent="0.25">
      <c r="B30" s="2" t="s">
        <v>2780</v>
      </c>
      <c r="C30" s="4" t="s">
        <v>142</v>
      </c>
      <c r="D30" s="2" t="s">
        <v>376</v>
      </c>
      <c r="E30" s="2" t="s">
        <v>377</v>
      </c>
      <c r="F30" s="24">
        <v>46650</v>
      </c>
      <c r="G30" s="24">
        <v>3851.33</v>
      </c>
      <c r="H30" s="24">
        <v>1.55</v>
      </c>
    </row>
    <row r="31" spans="2:8" x14ac:dyDescent="0.25">
      <c r="B31" s="2" t="s">
        <v>2956</v>
      </c>
      <c r="C31" s="4" t="s">
        <v>142</v>
      </c>
      <c r="D31" s="2" t="s">
        <v>483</v>
      </c>
      <c r="E31" s="2" t="s">
        <v>760</v>
      </c>
      <c r="F31" s="24">
        <v>105000</v>
      </c>
      <c r="G31" s="24">
        <v>3836.81</v>
      </c>
      <c r="H31" s="24">
        <v>1.54</v>
      </c>
    </row>
    <row r="32" spans="2:8" x14ac:dyDescent="0.25">
      <c r="B32" s="2" t="s">
        <v>3126</v>
      </c>
      <c r="C32" s="4" t="s">
        <v>142</v>
      </c>
      <c r="D32" s="2" t="s">
        <v>941</v>
      </c>
      <c r="E32" s="2" t="s">
        <v>1067</v>
      </c>
      <c r="F32" s="24">
        <v>132020</v>
      </c>
      <c r="G32" s="24">
        <v>3729.37</v>
      </c>
      <c r="H32" s="24">
        <v>1.5</v>
      </c>
    </row>
    <row r="33" spans="2:8" x14ac:dyDescent="0.25">
      <c r="B33" s="2" t="s">
        <v>3115</v>
      </c>
      <c r="C33" s="4" t="s">
        <v>142</v>
      </c>
      <c r="D33" s="2" t="s">
        <v>941</v>
      </c>
      <c r="E33" s="2" t="s">
        <v>1043</v>
      </c>
      <c r="F33" s="24">
        <v>305000</v>
      </c>
      <c r="G33" s="24">
        <v>3719.48</v>
      </c>
      <c r="H33" s="24">
        <v>1.49</v>
      </c>
    </row>
    <row r="34" spans="2:8" x14ac:dyDescent="0.25">
      <c r="B34" s="2" t="s">
        <v>2879</v>
      </c>
      <c r="C34" s="4" t="s">
        <v>142</v>
      </c>
      <c r="D34" s="2" t="s">
        <v>376</v>
      </c>
      <c r="E34" s="2" t="s">
        <v>647</v>
      </c>
      <c r="F34" s="24">
        <v>139174</v>
      </c>
      <c r="G34" s="24">
        <v>3647.82</v>
      </c>
      <c r="H34" s="24">
        <v>1.47</v>
      </c>
    </row>
    <row r="35" spans="2:8" x14ac:dyDescent="0.25">
      <c r="B35" s="2" t="s">
        <v>3007</v>
      </c>
      <c r="C35" s="4" t="s">
        <v>142</v>
      </c>
      <c r="D35" s="2" t="s">
        <v>352</v>
      </c>
      <c r="E35" s="2" t="s">
        <v>838</v>
      </c>
      <c r="F35" s="24">
        <v>244034</v>
      </c>
      <c r="G35" s="24">
        <v>3646.36</v>
      </c>
      <c r="H35" s="24">
        <v>1.46</v>
      </c>
    </row>
    <row r="36" spans="2:8" x14ac:dyDescent="0.25">
      <c r="B36" s="2" t="s">
        <v>2873</v>
      </c>
      <c r="C36" s="4" t="s">
        <v>142</v>
      </c>
      <c r="D36" s="2" t="s">
        <v>483</v>
      </c>
      <c r="E36" s="2" t="s">
        <v>640</v>
      </c>
      <c r="F36" s="24">
        <v>897200</v>
      </c>
      <c r="G36" s="24">
        <v>3598.67</v>
      </c>
      <c r="H36" s="24">
        <v>1.45</v>
      </c>
    </row>
    <row r="37" spans="2:8" x14ac:dyDescent="0.25">
      <c r="B37" s="2" t="s">
        <v>2071</v>
      </c>
      <c r="C37" s="4" t="s">
        <v>142</v>
      </c>
      <c r="D37" s="2" t="s">
        <v>372</v>
      </c>
      <c r="E37" s="2" t="s">
        <v>558</v>
      </c>
      <c r="F37" s="24">
        <v>300000</v>
      </c>
      <c r="G37" s="24">
        <v>3460.5</v>
      </c>
      <c r="H37" s="24">
        <v>1.39</v>
      </c>
    </row>
    <row r="38" spans="2:8" x14ac:dyDescent="0.25">
      <c r="B38" s="2" t="s">
        <v>2795</v>
      </c>
      <c r="C38" s="4" t="s">
        <v>142</v>
      </c>
      <c r="D38" s="2" t="s">
        <v>372</v>
      </c>
      <c r="E38" s="2" t="s">
        <v>408</v>
      </c>
      <c r="F38" s="24">
        <v>85000</v>
      </c>
      <c r="G38" s="24">
        <v>3402.04</v>
      </c>
      <c r="H38" s="24">
        <v>1.37</v>
      </c>
    </row>
    <row r="39" spans="2:8" x14ac:dyDescent="0.25">
      <c r="B39" s="2" t="s">
        <v>2906</v>
      </c>
      <c r="C39" s="4" t="s">
        <v>142</v>
      </c>
      <c r="D39" s="2" t="s">
        <v>352</v>
      </c>
      <c r="E39" s="2" t="s">
        <v>690</v>
      </c>
      <c r="F39" s="24">
        <v>48000</v>
      </c>
      <c r="G39" s="24">
        <v>3384.91</v>
      </c>
      <c r="H39" s="24">
        <v>1.36</v>
      </c>
    </row>
    <row r="40" spans="2:8" x14ac:dyDescent="0.25">
      <c r="B40" s="2" t="s">
        <v>2059</v>
      </c>
      <c r="C40" s="4" t="s">
        <v>142</v>
      </c>
      <c r="D40" s="2" t="s">
        <v>396</v>
      </c>
      <c r="E40" s="2" t="s">
        <v>397</v>
      </c>
      <c r="F40" s="24">
        <v>73000</v>
      </c>
      <c r="G40" s="24">
        <v>3360.77</v>
      </c>
      <c r="H40" s="24">
        <v>1.35</v>
      </c>
    </row>
    <row r="41" spans="2:8" x14ac:dyDescent="0.25">
      <c r="B41" s="2" t="s">
        <v>2895</v>
      </c>
      <c r="C41" s="4" t="s">
        <v>142</v>
      </c>
      <c r="D41" s="2" t="s">
        <v>372</v>
      </c>
      <c r="E41" s="2" t="s">
        <v>677</v>
      </c>
      <c r="F41" s="24">
        <v>235000</v>
      </c>
      <c r="G41" s="24">
        <v>3290</v>
      </c>
      <c r="H41" s="24">
        <v>1.32</v>
      </c>
    </row>
    <row r="42" spans="2:8" x14ac:dyDescent="0.25">
      <c r="B42" s="2" t="s">
        <v>2893</v>
      </c>
      <c r="C42" s="4" t="s">
        <v>142</v>
      </c>
      <c r="D42" s="2" t="s">
        <v>372</v>
      </c>
      <c r="E42" s="2" t="s">
        <v>675</v>
      </c>
      <c r="F42" s="24">
        <v>1100000</v>
      </c>
      <c r="G42" s="24">
        <v>3284.05</v>
      </c>
      <c r="H42" s="24">
        <v>1.32</v>
      </c>
    </row>
    <row r="43" spans="2:8" x14ac:dyDescent="0.25">
      <c r="B43" s="2" t="s">
        <v>3168</v>
      </c>
      <c r="C43" s="4" t="s">
        <v>142</v>
      </c>
      <c r="D43" s="2" t="s">
        <v>366</v>
      </c>
      <c r="E43" s="2" t="s">
        <v>1279</v>
      </c>
      <c r="F43" s="24">
        <v>4740000</v>
      </c>
      <c r="G43" s="24">
        <v>3272.97</v>
      </c>
      <c r="H43" s="24">
        <v>1.31</v>
      </c>
    </row>
    <row r="44" spans="2:8" x14ac:dyDescent="0.25">
      <c r="B44" s="2" t="s">
        <v>3003</v>
      </c>
      <c r="C44" s="4" t="s">
        <v>142</v>
      </c>
      <c r="D44" s="2" t="s">
        <v>382</v>
      </c>
      <c r="E44" s="2" t="s">
        <v>833</v>
      </c>
      <c r="F44" s="24">
        <v>63000</v>
      </c>
      <c r="G44" s="24">
        <v>3189.12</v>
      </c>
      <c r="H44" s="24">
        <v>1.28</v>
      </c>
    </row>
    <row r="45" spans="2:8" x14ac:dyDescent="0.25">
      <c r="B45" s="2" t="s">
        <v>2052</v>
      </c>
      <c r="C45" s="4" t="s">
        <v>142</v>
      </c>
      <c r="D45" s="2" t="s">
        <v>575</v>
      </c>
      <c r="E45" s="2" t="s">
        <v>576</v>
      </c>
      <c r="F45" s="24">
        <v>175635</v>
      </c>
      <c r="G45" s="24">
        <v>3172.85</v>
      </c>
      <c r="H45" s="24">
        <v>1.27</v>
      </c>
    </row>
    <row r="46" spans="2:8" x14ac:dyDescent="0.25">
      <c r="B46" s="2" t="s">
        <v>2886</v>
      </c>
      <c r="C46" s="4" t="s">
        <v>142</v>
      </c>
      <c r="D46" s="2" t="s">
        <v>418</v>
      </c>
      <c r="E46" s="2" t="s">
        <v>656</v>
      </c>
      <c r="F46" s="24">
        <v>580000</v>
      </c>
      <c r="G46" s="24">
        <v>3170.28</v>
      </c>
      <c r="H46" s="24">
        <v>1.27</v>
      </c>
    </row>
    <row r="47" spans="2:8" x14ac:dyDescent="0.25">
      <c r="B47" s="2" t="s">
        <v>2961</v>
      </c>
      <c r="C47" s="4" t="s">
        <v>142</v>
      </c>
      <c r="D47" s="2" t="s">
        <v>372</v>
      </c>
      <c r="E47" s="2" t="s">
        <v>765</v>
      </c>
      <c r="F47" s="24">
        <v>64273</v>
      </c>
      <c r="G47" s="24">
        <v>3106.35</v>
      </c>
      <c r="H47" s="24">
        <v>1.25</v>
      </c>
    </row>
    <row r="48" spans="2:8" x14ac:dyDescent="0.25">
      <c r="B48" s="2" t="s">
        <v>3018</v>
      </c>
      <c r="C48" s="4" t="s">
        <v>142</v>
      </c>
      <c r="D48" s="2" t="s">
        <v>352</v>
      </c>
      <c r="E48" s="2" t="s">
        <v>872</v>
      </c>
      <c r="F48" s="24">
        <v>65004</v>
      </c>
      <c r="G48" s="24">
        <v>3059.35</v>
      </c>
      <c r="H48" s="24">
        <v>1.23</v>
      </c>
    </row>
    <row r="49" spans="2:8" x14ac:dyDescent="0.25">
      <c r="B49" s="2" t="s">
        <v>3169</v>
      </c>
      <c r="C49" s="4" t="s">
        <v>142</v>
      </c>
      <c r="D49" s="2" t="s">
        <v>941</v>
      </c>
      <c r="E49" s="2" t="s">
        <v>1280</v>
      </c>
      <c r="F49" s="24">
        <v>600000</v>
      </c>
      <c r="G49" s="24">
        <v>2921.4</v>
      </c>
      <c r="H49" s="24">
        <v>1.17</v>
      </c>
    </row>
    <row r="50" spans="2:8" x14ac:dyDescent="0.25">
      <c r="B50" s="2" t="s">
        <v>2062</v>
      </c>
      <c r="C50" s="4" t="s">
        <v>142</v>
      </c>
      <c r="D50" s="2" t="s">
        <v>531</v>
      </c>
      <c r="E50" s="2" t="s">
        <v>532</v>
      </c>
      <c r="F50" s="24">
        <v>115000</v>
      </c>
      <c r="G50" s="24">
        <v>2883.51</v>
      </c>
      <c r="H50" s="24">
        <v>1.1599999999999999</v>
      </c>
    </row>
    <row r="51" spans="2:8" x14ac:dyDescent="0.25">
      <c r="B51" s="2" t="s">
        <v>2963</v>
      </c>
      <c r="C51" s="4" t="s">
        <v>142</v>
      </c>
      <c r="D51" s="2" t="s">
        <v>642</v>
      </c>
      <c r="E51" s="2" t="s">
        <v>767</v>
      </c>
      <c r="F51" s="24">
        <v>1550000</v>
      </c>
      <c r="G51" s="24">
        <v>2871.38</v>
      </c>
      <c r="H51" s="24">
        <v>1.1499999999999999</v>
      </c>
    </row>
    <row r="52" spans="2:8" x14ac:dyDescent="0.25">
      <c r="B52" s="2" t="s">
        <v>2967</v>
      </c>
      <c r="C52" s="4" t="s">
        <v>142</v>
      </c>
      <c r="D52" s="2" t="s">
        <v>372</v>
      </c>
      <c r="E52" s="2" t="s">
        <v>771</v>
      </c>
      <c r="F52" s="24">
        <v>147000</v>
      </c>
      <c r="G52" s="24">
        <v>2800.72</v>
      </c>
      <c r="H52" s="24">
        <v>1.1200000000000001</v>
      </c>
    </row>
    <row r="53" spans="2:8" x14ac:dyDescent="0.25">
      <c r="B53" s="2" t="s">
        <v>2907</v>
      </c>
      <c r="C53" s="4" t="s">
        <v>142</v>
      </c>
      <c r="D53" s="2" t="s">
        <v>463</v>
      </c>
      <c r="E53" s="2" t="s">
        <v>691</v>
      </c>
      <c r="F53" s="24">
        <v>8000</v>
      </c>
      <c r="G53" s="24">
        <v>2782.72</v>
      </c>
      <c r="H53" s="24">
        <v>1.1200000000000001</v>
      </c>
    </row>
    <row r="54" spans="2:8" x14ac:dyDescent="0.25">
      <c r="B54" s="2" t="s">
        <v>3022</v>
      </c>
      <c r="C54" s="4" t="s">
        <v>142</v>
      </c>
      <c r="D54" s="2" t="s">
        <v>352</v>
      </c>
      <c r="E54" s="2" t="s">
        <v>876</v>
      </c>
      <c r="F54" s="24">
        <v>120000</v>
      </c>
      <c r="G54" s="24">
        <v>2777.82</v>
      </c>
      <c r="H54" s="24">
        <v>1.1200000000000001</v>
      </c>
    </row>
    <row r="55" spans="2:8" x14ac:dyDescent="0.25">
      <c r="B55" s="2" t="s">
        <v>2063</v>
      </c>
      <c r="C55" s="4" t="s">
        <v>142</v>
      </c>
      <c r="D55" s="2" t="s">
        <v>379</v>
      </c>
      <c r="E55" s="2" t="s">
        <v>380</v>
      </c>
      <c r="F55" s="24">
        <v>250000</v>
      </c>
      <c r="G55" s="24">
        <v>2770.88</v>
      </c>
      <c r="H55" s="24">
        <v>1.1100000000000001</v>
      </c>
    </row>
    <row r="56" spans="2:8" x14ac:dyDescent="0.25">
      <c r="B56" s="2" t="s">
        <v>2878</v>
      </c>
      <c r="C56" s="4" t="s">
        <v>142</v>
      </c>
      <c r="D56" s="2" t="s">
        <v>376</v>
      </c>
      <c r="E56" s="2" t="s">
        <v>646</v>
      </c>
      <c r="F56" s="24">
        <v>81000</v>
      </c>
      <c r="G56" s="24">
        <v>2769.59</v>
      </c>
      <c r="H56" s="24">
        <v>1.1100000000000001</v>
      </c>
    </row>
    <row r="57" spans="2:8" x14ac:dyDescent="0.25">
      <c r="B57" s="2" t="s">
        <v>3014</v>
      </c>
      <c r="C57" s="4" t="s">
        <v>142</v>
      </c>
      <c r="D57" s="2" t="s">
        <v>463</v>
      </c>
      <c r="E57" s="2" t="s">
        <v>855</v>
      </c>
      <c r="F57" s="24">
        <v>310882</v>
      </c>
      <c r="G57" s="24">
        <v>2632.7</v>
      </c>
      <c r="H57" s="24">
        <v>1.06</v>
      </c>
    </row>
    <row r="58" spans="2:8" x14ac:dyDescent="0.25">
      <c r="B58" s="2" t="s">
        <v>3012</v>
      </c>
      <c r="C58" s="4" t="s">
        <v>142</v>
      </c>
      <c r="D58" s="2" t="s">
        <v>382</v>
      </c>
      <c r="E58" s="2" t="s">
        <v>849</v>
      </c>
      <c r="F58" s="24">
        <v>69050</v>
      </c>
      <c r="G58" s="24">
        <v>2621.97</v>
      </c>
      <c r="H58" s="24">
        <v>1.05</v>
      </c>
    </row>
    <row r="59" spans="2:8" x14ac:dyDescent="0.25">
      <c r="B59" s="2" t="s">
        <v>2776</v>
      </c>
      <c r="C59" s="4" t="s">
        <v>142</v>
      </c>
      <c r="D59" s="2" t="s">
        <v>366</v>
      </c>
      <c r="E59" s="2" t="s">
        <v>367</v>
      </c>
      <c r="F59" s="24">
        <v>1950</v>
      </c>
      <c r="G59" s="24">
        <v>2593.88</v>
      </c>
      <c r="H59" s="24">
        <v>1.04</v>
      </c>
    </row>
    <row r="60" spans="2:8" x14ac:dyDescent="0.25">
      <c r="B60" s="2" t="s">
        <v>2938</v>
      </c>
      <c r="C60" s="4" t="s">
        <v>142</v>
      </c>
      <c r="D60" s="2" t="s">
        <v>418</v>
      </c>
      <c r="E60" s="2" t="s">
        <v>735</v>
      </c>
      <c r="F60" s="24">
        <v>840000</v>
      </c>
      <c r="G60" s="24">
        <v>2486.4</v>
      </c>
      <c r="H60" s="24">
        <v>1</v>
      </c>
    </row>
    <row r="61" spans="2:8" x14ac:dyDescent="0.25">
      <c r="B61" s="2" t="s">
        <v>2958</v>
      </c>
      <c r="C61" s="4" t="s">
        <v>142</v>
      </c>
      <c r="D61" s="2" t="s">
        <v>382</v>
      </c>
      <c r="E61" s="2" t="s">
        <v>762</v>
      </c>
      <c r="F61" s="24">
        <v>113777</v>
      </c>
      <c r="G61" s="24">
        <v>2409.91</v>
      </c>
      <c r="H61" s="24">
        <v>0.97</v>
      </c>
    </row>
    <row r="62" spans="2:8" x14ac:dyDescent="0.25">
      <c r="B62" s="2" t="s">
        <v>2853</v>
      </c>
      <c r="C62" s="4" t="s">
        <v>142</v>
      </c>
      <c r="D62" s="2" t="s">
        <v>359</v>
      </c>
      <c r="E62" s="2" t="s">
        <v>529</v>
      </c>
      <c r="F62" s="24">
        <v>82000</v>
      </c>
      <c r="G62" s="24">
        <v>2358.2399999999998</v>
      </c>
      <c r="H62" s="24">
        <v>0.95</v>
      </c>
    </row>
    <row r="63" spans="2:8" x14ac:dyDescent="0.25">
      <c r="B63" s="2" t="s">
        <v>3135</v>
      </c>
      <c r="C63" s="4" t="s">
        <v>142</v>
      </c>
      <c r="D63" s="2" t="s">
        <v>364</v>
      </c>
      <c r="E63" s="2" t="s">
        <v>1098</v>
      </c>
      <c r="F63" s="24">
        <v>35000</v>
      </c>
      <c r="G63" s="24">
        <v>2289.2600000000002</v>
      </c>
      <c r="H63" s="24">
        <v>0.92</v>
      </c>
    </row>
    <row r="64" spans="2:8" x14ac:dyDescent="0.25">
      <c r="B64" s="2" t="s">
        <v>3136</v>
      </c>
      <c r="C64" s="4" t="s">
        <v>142</v>
      </c>
      <c r="D64" s="2" t="s">
        <v>366</v>
      </c>
      <c r="E64" s="2" t="s">
        <v>1099</v>
      </c>
      <c r="F64" s="24">
        <v>61000</v>
      </c>
      <c r="G64" s="24">
        <v>2250.81</v>
      </c>
      <c r="H64" s="24">
        <v>0.9</v>
      </c>
    </row>
    <row r="65" spans="2:8" x14ac:dyDescent="0.25">
      <c r="B65" s="2" t="s">
        <v>2966</v>
      </c>
      <c r="C65" s="4" t="s">
        <v>142</v>
      </c>
      <c r="D65" s="2" t="s">
        <v>372</v>
      </c>
      <c r="E65" s="2" t="s">
        <v>770</v>
      </c>
      <c r="F65" s="24">
        <v>500000</v>
      </c>
      <c r="G65" s="24">
        <v>2250</v>
      </c>
      <c r="H65" s="24">
        <v>0.9</v>
      </c>
    </row>
    <row r="66" spans="2:8" x14ac:dyDescent="0.25">
      <c r="B66" s="2" t="s">
        <v>2801</v>
      </c>
      <c r="C66" s="4" t="s">
        <v>142</v>
      </c>
      <c r="D66" s="2" t="s">
        <v>359</v>
      </c>
      <c r="E66" s="2" t="s">
        <v>415</v>
      </c>
      <c r="F66" s="24">
        <v>30200</v>
      </c>
      <c r="G66" s="24">
        <v>2171.65</v>
      </c>
      <c r="H66" s="24">
        <v>0.87</v>
      </c>
    </row>
    <row r="67" spans="2:8" x14ac:dyDescent="0.25">
      <c r="B67" s="2" t="s">
        <v>2904</v>
      </c>
      <c r="C67" s="4" t="s">
        <v>142</v>
      </c>
      <c r="D67" s="2" t="s">
        <v>366</v>
      </c>
      <c r="E67" s="2" t="s">
        <v>686</v>
      </c>
      <c r="F67" s="24">
        <v>292100</v>
      </c>
      <c r="G67" s="24">
        <v>2155.6999999999998</v>
      </c>
      <c r="H67" s="24">
        <v>0.87</v>
      </c>
    </row>
    <row r="68" spans="2:8" x14ac:dyDescent="0.25">
      <c r="B68" s="2" t="s">
        <v>2874</v>
      </c>
      <c r="C68" s="4" t="s">
        <v>142</v>
      </c>
      <c r="D68" s="2" t="s">
        <v>418</v>
      </c>
      <c r="E68" s="2" t="s">
        <v>641</v>
      </c>
      <c r="F68" s="24">
        <v>1000000</v>
      </c>
      <c r="G68" s="24">
        <v>2091</v>
      </c>
      <c r="H68" s="24">
        <v>0.84</v>
      </c>
    </row>
    <row r="69" spans="2:8" x14ac:dyDescent="0.25">
      <c r="B69" s="2" t="s">
        <v>3170</v>
      </c>
      <c r="C69" s="4" t="s">
        <v>142</v>
      </c>
      <c r="D69" s="2" t="s">
        <v>359</v>
      </c>
      <c r="E69" s="2" t="s">
        <v>1281</v>
      </c>
      <c r="F69" s="24">
        <v>320000</v>
      </c>
      <c r="G69" s="24">
        <v>2039.52</v>
      </c>
      <c r="H69" s="24">
        <v>0.82</v>
      </c>
    </row>
    <row r="70" spans="2:8" x14ac:dyDescent="0.25">
      <c r="B70" s="2" t="s">
        <v>2965</v>
      </c>
      <c r="C70" s="4" t="s">
        <v>142</v>
      </c>
      <c r="D70" s="2" t="s">
        <v>372</v>
      </c>
      <c r="E70" s="2" t="s">
        <v>769</v>
      </c>
      <c r="F70" s="24">
        <v>150000</v>
      </c>
      <c r="G70" s="24">
        <v>2009.25</v>
      </c>
      <c r="H70" s="24">
        <v>0.81</v>
      </c>
    </row>
    <row r="71" spans="2:8" x14ac:dyDescent="0.25">
      <c r="B71" s="2" t="s">
        <v>692</v>
      </c>
      <c r="C71" s="4" t="s">
        <v>142</v>
      </c>
      <c r="D71" s="2" t="s">
        <v>359</v>
      </c>
      <c r="E71" s="2" t="s">
        <v>693</v>
      </c>
      <c r="F71" s="24">
        <v>240000</v>
      </c>
      <c r="G71" s="24">
        <v>2002.32</v>
      </c>
      <c r="H71" s="24">
        <v>0.8</v>
      </c>
    </row>
    <row r="72" spans="2:8" x14ac:dyDescent="0.25">
      <c r="B72" s="2" t="s">
        <v>2075</v>
      </c>
      <c r="C72" s="4" t="s">
        <v>142</v>
      </c>
      <c r="D72" s="2" t="s">
        <v>406</v>
      </c>
      <c r="E72" s="2" t="s">
        <v>407</v>
      </c>
      <c r="F72" s="24">
        <v>6500</v>
      </c>
      <c r="G72" s="24">
        <v>1980.43</v>
      </c>
      <c r="H72" s="24">
        <v>0.8</v>
      </c>
    </row>
    <row r="73" spans="2:8" x14ac:dyDescent="0.25">
      <c r="B73" s="2" t="s">
        <v>2797</v>
      </c>
      <c r="C73" s="4" t="s">
        <v>142</v>
      </c>
      <c r="D73" s="2" t="s">
        <v>372</v>
      </c>
      <c r="E73" s="2" t="s">
        <v>410</v>
      </c>
      <c r="F73" s="24">
        <v>22295</v>
      </c>
      <c r="G73" s="24">
        <v>1856.18</v>
      </c>
      <c r="H73" s="24">
        <v>0.75</v>
      </c>
    </row>
    <row r="74" spans="2:8" x14ac:dyDescent="0.25">
      <c r="B74" s="2" t="s">
        <v>3015</v>
      </c>
      <c r="C74" s="4" t="s">
        <v>142</v>
      </c>
      <c r="D74" s="2" t="s">
        <v>366</v>
      </c>
      <c r="E74" s="2" t="s">
        <v>856</v>
      </c>
      <c r="F74" s="24">
        <v>162000</v>
      </c>
      <c r="G74" s="24">
        <v>1809.46</v>
      </c>
      <c r="H74" s="24">
        <v>0.73</v>
      </c>
    </row>
    <row r="75" spans="2:8" x14ac:dyDescent="0.25">
      <c r="B75" s="7" t="s">
        <v>145</v>
      </c>
      <c r="C75" s="8"/>
      <c r="D75" s="7"/>
      <c r="E75" s="7"/>
      <c r="F75" s="31"/>
      <c r="G75" s="31">
        <f>SUM(G12:G74)</f>
        <v>238178.56000000003</v>
      </c>
      <c r="H75" s="31">
        <f>SUM(H12:H74)</f>
        <v>95.670000000000044</v>
      </c>
    </row>
    <row r="76" spans="2:8" x14ac:dyDescent="0.25">
      <c r="B76" s="7" t="s">
        <v>147</v>
      </c>
      <c r="C76" s="8"/>
      <c r="D76" s="7"/>
      <c r="E76" s="7"/>
      <c r="F76" s="31"/>
      <c r="G76" s="31">
        <v>238178.56</v>
      </c>
      <c r="H76" s="31">
        <v>95.67</v>
      </c>
    </row>
    <row r="77" spans="2:8" x14ac:dyDescent="0.25">
      <c r="B77" s="7" t="s">
        <v>326</v>
      </c>
      <c r="C77" s="8"/>
      <c r="D77" s="7"/>
      <c r="E77" s="7"/>
      <c r="F77" s="31"/>
      <c r="G77" s="31">
        <v>10801.257479590015</v>
      </c>
      <c r="H77" s="31">
        <v>4.3299999999999983</v>
      </c>
    </row>
    <row r="78" spans="2:8" x14ac:dyDescent="0.25">
      <c r="B78" s="7" t="s">
        <v>155</v>
      </c>
      <c r="C78" s="8"/>
      <c r="D78" s="7"/>
      <c r="E78" s="7"/>
      <c r="F78" s="31"/>
      <c r="G78" s="31">
        <v>248979.81747959001</v>
      </c>
      <c r="H78" s="31">
        <v>100</v>
      </c>
    </row>
    <row r="79" spans="2:8" x14ac:dyDescent="0.25">
      <c r="B79" s="2" t="s">
        <v>156</v>
      </c>
    </row>
    <row r="80" spans="2:8" x14ac:dyDescent="0.25">
      <c r="B80" s="7" t="s">
        <v>157</v>
      </c>
    </row>
    <row r="81" spans="2:3" x14ac:dyDescent="0.25">
      <c r="B81" s="7" t="s">
        <v>158</v>
      </c>
      <c r="C81" s="4" t="s">
        <v>159</v>
      </c>
    </row>
    <row r="82" spans="2:3" x14ac:dyDescent="0.25">
      <c r="B82" s="7" t="s">
        <v>162</v>
      </c>
      <c r="C82" s="4" t="s">
        <v>161</v>
      </c>
    </row>
    <row r="83" spans="2:3" x14ac:dyDescent="0.25">
      <c r="B83" s="7" t="s">
        <v>163</v>
      </c>
      <c r="C83" s="4" t="s">
        <v>161</v>
      </c>
    </row>
    <row r="84" spans="2:3" x14ac:dyDescent="0.25">
      <c r="B84" s="7" t="s">
        <v>164</v>
      </c>
      <c r="C84" s="4" t="s">
        <v>165</v>
      </c>
    </row>
    <row r="85" spans="2:3" x14ac:dyDescent="0.25">
      <c r="B85" s="7" t="s">
        <v>1282</v>
      </c>
      <c r="C85" s="8"/>
    </row>
    <row r="86" spans="2:3" x14ac:dyDescent="0.25">
      <c r="B86" s="7" t="s">
        <v>1283</v>
      </c>
      <c r="C86" s="8"/>
    </row>
    <row r="87" spans="2:3" x14ac:dyDescent="0.25">
      <c r="B87" s="7" t="s">
        <v>1284</v>
      </c>
      <c r="C87" s="8"/>
    </row>
    <row r="88" spans="2:3" x14ac:dyDescent="0.25">
      <c r="B88" s="7" t="s">
        <v>1285</v>
      </c>
      <c r="C88" s="8"/>
    </row>
    <row r="89" spans="2:3" x14ac:dyDescent="0.25">
      <c r="B89" s="7" t="s">
        <v>1286</v>
      </c>
      <c r="C89" s="8"/>
    </row>
    <row r="90" spans="2:3" x14ac:dyDescent="0.25">
      <c r="B90" s="7" t="s">
        <v>1287</v>
      </c>
      <c r="C90" s="8"/>
    </row>
    <row r="91" spans="2:3" x14ac:dyDescent="0.25">
      <c r="B91" s="7" t="s">
        <v>1288</v>
      </c>
      <c r="C91" s="8"/>
    </row>
    <row r="92" spans="2:3" x14ac:dyDescent="0.25">
      <c r="B92" s="7" t="s">
        <v>1289</v>
      </c>
      <c r="C92" s="8"/>
    </row>
    <row r="93" spans="2:3" x14ac:dyDescent="0.25">
      <c r="B93" s="7" t="s">
        <v>925</v>
      </c>
      <c r="C93" s="8"/>
    </row>
    <row r="94" spans="2:3" x14ac:dyDescent="0.25">
      <c r="B94" s="2" t="s">
        <v>170</v>
      </c>
    </row>
    <row r="95" spans="2:3" x14ac:dyDescent="0.25">
      <c r="B95" s="2" t="s">
        <v>328</v>
      </c>
    </row>
    <row r="98" spans="2:6" x14ac:dyDescent="0.25">
      <c r="B98" s="17" t="s">
        <v>3741</v>
      </c>
      <c r="C98" s="18"/>
    </row>
    <row r="99" spans="2:6" ht="30" x14ac:dyDescent="0.25">
      <c r="B99" s="17" t="s">
        <v>329</v>
      </c>
      <c r="C99" s="19" t="s">
        <v>330</v>
      </c>
    </row>
    <row r="100" spans="2:6" x14ac:dyDescent="0.25">
      <c r="B100" s="139" t="s">
        <v>331</v>
      </c>
      <c r="C100" s="149" t="s">
        <v>2621</v>
      </c>
    </row>
    <row r="101" spans="2:6" x14ac:dyDescent="0.25">
      <c r="B101" s="139" t="s">
        <v>332</v>
      </c>
      <c r="C101" s="149" t="s">
        <v>2621</v>
      </c>
    </row>
    <row r="102" spans="2:6" x14ac:dyDescent="0.25">
      <c r="B102" s="139" t="s">
        <v>333</v>
      </c>
      <c r="C102" s="149" t="s">
        <v>2621</v>
      </c>
    </row>
    <row r="103" spans="2:6" x14ac:dyDescent="0.25">
      <c r="B103" s="139" t="s">
        <v>334</v>
      </c>
      <c r="C103" s="149" t="s">
        <v>2621</v>
      </c>
    </row>
    <row r="104" spans="2:6" x14ac:dyDescent="0.25">
      <c r="B104" s="139" t="s">
        <v>335</v>
      </c>
      <c r="C104" s="149" t="s">
        <v>2621</v>
      </c>
    </row>
    <row r="105" spans="2:6" x14ac:dyDescent="0.25">
      <c r="B105" s="139" t="s">
        <v>336</v>
      </c>
      <c r="C105" s="149" t="s">
        <v>2621</v>
      </c>
    </row>
    <row r="106" spans="2:6" x14ac:dyDescent="0.25">
      <c r="B106" s="17" t="s">
        <v>337</v>
      </c>
      <c r="C106" s="149" t="s">
        <v>2621</v>
      </c>
    </row>
    <row r="108" spans="2:6" x14ac:dyDescent="0.25">
      <c r="B108" s="139" t="s">
        <v>179</v>
      </c>
      <c r="C108" s="9"/>
      <c r="D108" s="139"/>
    </row>
    <row r="109" spans="2:6" ht="30" x14ac:dyDescent="0.25">
      <c r="B109" s="11" t="s">
        <v>180</v>
      </c>
      <c r="C109" s="10" t="s">
        <v>181</v>
      </c>
      <c r="D109" s="11" t="s">
        <v>182</v>
      </c>
    </row>
    <row r="110" spans="2:6" x14ac:dyDescent="0.25">
      <c r="B110" s="139" t="s">
        <v>161</v>
      </c>
      <c r="C110" s="9" t="s">
        <v>161</v>
      </c>
      <c r="D110" s="139" t="s">
        <v>161</v>
      </c>
    </row>
    <row r="112" spans="2:6" x14ac:dyDescent="0.25">
      <c r="B112" s="17" t="s">
        <v>183</v>
      </c>
      <c r="C112" s="40">
        <v>45412</v>
      </c>
      <c r="D112" s="139"/>
      <c r="E112" s="33"/>
      <c r="F112" s="39"/>
    </row>
    <row r="113" spans="2:7" x14ac:dyDescent="0.25">
      <c r="B113" s="17" t="s">
        <v>184</v>
      </c>
      <c r="C113" s="18" t="s">
        <v>185</v>
      </c>
      <c r="D113" s="17" t="s">
        <v>186</v>
      </c>
      <c r="E113" s="34" t="s">
        <v>187</v>
      </c>
      <c r="F113" s="32" t="s">
        <v>188</v>
      </c>
      <c r="G113" s="31"/>
    </row>
    <row r="114" spans="2:7" x14ac:dyDescent="0.25">
      <c r="B114" s="37" t="s">
        <v>161</v>
      </c>
      <c r="C114" s="38" t="s">
        <v>161</v>
      </c>
      <c r="D114" s="37" t="s">
        <v>161</v>
      </c>
      <c r="E114" s="36" t="s">
        <v>161</v>
      </c>
      <c r="F114" s="35" t="s">
        <v>161</v>
      </c>
    </row>
    <row r="117" spans="2:7" x14ac:dyDescent="0.25">
      <c r="B117" s="7" t="s">
        <v>189</v>
      </c>
    </row>
    <row r="118" spans="2:7" x14ac:dyDescent="0.25">
      <c r="B118" s="7"/>
    </row>
    <row r="119" spans="2:7" x14ac:dyDescent="0.25">
      <c r="B119" s="7" t="s">
        <v>190</v>
      </c>
    </row>
    <row r="120" spans="2:7" x14ac:dyDescent="0.25">
      <c r="B120" s="17" t="s">
        <v>191</v>
      </c>
      <c r="C120" s="18" t="s">
        <v>192</v>
      </c>
      <c r="D120" s="7"/>
    </row>
    <row r="121" spans="2:7" x14ac:dyDescent="0.25">
      <c r="B121" s="139" t="s">
        <v>161</v>
      </c>
      <c r="C121" s="9" t="s">
        <v>161</v>
      </c>
    </row>
    <row r="123" spans="2:7" x14ac:dyDescent="0.25">
      <c r="B123" s="17" t="s">
        <v>193</v>
      </c>
      <c r="C123" s="18" t="s">
        <v>192</v>
      </c>
    </row>
    <row r="124" spans="2:7" x14ac:dyDescent="0.25">
      <c r="B124" s="139" t="s">
        <v>161</v>
      </c>
      <c r="C124" s="9" t="s">
        <v>161</v>
      </c>
    </row>
    <row r="126" spans="2:7" x14ac:dyDescent="0.25">
      <c r="B126" s="17" t="s">
        <v>161</v>
      </c>
      <c r="C126" s="18" t="s">
        <v>161</v>
      </c>
    </row>
    <row r="127" spans="2:7" x14ac:dyDescent="0.25">
      <c r="B127" s="139" t="s">
        <v>161</v>
      </c>
      <c r="C127" s="9" t="s">
        <v>161</v>
      </c>
    </row>
    <row r="129" spans="2:7" x14ac:dyDescent="0.25">
      <c r="B129" s="34" t="s">
        <v>194</v>
      </c>
      <c r="C129" s="18" t="s">
        <v>195</v>
      </c>
    </row>
    <row r="130" spans="2:7" x14ac:dyDescent="0.25">
      <c r="B130" s="33" t="s">
        <v>161</v>
      </c>
      <c r="C130" s="9" t="s">
        <v>161</v>
      </c>
    </row>
    <row r="132" spans="2:7" x14ac:dyDescent="0.25">
      <c r="B132" s="17" t="s">
        <v>196</v>
      </c>
      <c r="C132" s="18" t="s">
        <v>161</v>
      </c>
    </row>
    <row r="134" spans="2:7" x14ac:dyDescent="0.25">
      <c r="B134" s="17" t="s">
        <v>197</v>
      </c>
      <c r="C134" s="40">
        <v>45412</v>
      </c>
      <c r="D134" s="139"/>
      <c r="E134" s="33"/>
      <c r="F134" s="39"/>
    </row>
    <row r="135" spans="2:7" x14ac:dyDescent="0.25">
      <c r="B135" s="17" t="s">
        <v>184</v>
      </c>
      <c r="C135" s="18" t="s">
        <v>185</v>
      </c>
      <c r="D135" s="17" t="s">
        <v>186</v>
      </c>
      <c r="E135" s="34" t="s">
        <v>187</v>
      </c>
      <c r="F135" s="32" t="s">
        <v>188</v>
      </c>
      <c r="G135" s="31"/>
    </row>
    <row r="136" spans="2:7" x14ac:dyDescent="0.25">
      <c r="B136" s="37" t="s">
        <v>161</v>
      </c>
      <c r="C136" s="38" t="s">
        <v>161</v>
      </c>
      <c r="D136" s="37" t="s">
        <v>161</v>
      </c>
      <c r="E136" s="36" t="s">
        <v>161</v>
      </c>
      <c r="F136" s="35" t="s">
        <v>161</v>
      </c>
    </row>
    <row r="137" spans="2:7" x14ac:dyDescent="0.25">
      <c r="B137" s="7" t="s">
        <v>189</v>
      </c>
    </row>
    <row r="138" spans="2:7" x14ac:dyDescent="0.25">
      <c r="B138" s="7"/>
    </row>
    <row r="139" spans="2:7" x14ac:dyDescent="0.25">
      <c r="B139" s="7" t="s">
        <v>190</v>
      </c>
    </row>
    <row r="140" spans="2:7" x14ac:dyDescent="0.25">
      <c r="B140" s="17" t="s">
        <v>191</v>
      </c>
      <c r="C140" s="18" t="s">
        <v>192</v>
      </c>
      <c r="D140" s="7"/>
    </row>
    <row r="141" spans="2:7" x14ac:dyDescent="0.25">
      <c r="B141" s="139" t="s">
        <v>161</v>
      </c>
      <c r="C141" s="9" t="s">
        <v>161</v>
      </c>
    </row>
    <row r="143" spans="2:7" x14ac:dyDescent="0.25">
      <c r="B143" s="17" t="s">
        <v>193</v>
      </c>
      <c r="C143" s="18" t="s">
        <v>192</v>
      </c>
    </row>
    <row r="144" spans="2:7" x14ac:dyDescent="0.25">
      <c r="B144" s="139" t="s">
        <v>161</v>
      </c>
      <c r="C144" s="9" t="s">
        <v>161</v>
      </c>
    </row>
    <row r="146" spans="2:6" x14ac:dyDescent="0.25">
      <c r="B146" s="17" t="s">
        <v>161</v>
      </c>
      <c r="C146" s="18" t="s">
        <v>161</v>
      </c>
    </row>
    <row r="147" spans="2:6" x14ac:dyDescent="0.25">
      <c r="B147" s="139" t="s">
        <v>161</v>
      </c>
      <c r="C147" s="9" t="s">
        <v>161</v>
      </c>
    </row>
    <row r="149" spans="2:6" x14ac:dyDescent="0.25">
      <c r="B149" s="34" t="s">
        <v>194</v>
      </c>
      <c r="C149" s="18" t="s">
        <v>195</v>
      </c>
    </row>
    <row r="150" spans="2:6" x14ac:dyDescent="0.25">
      <c r="B150" s="33" t="s">
        <v>161</v>
      </c>
      <c r="C150" s="9" t="s">
        <v>161</v>
      </c>
    </row>
    <row r="152" spans="2:6" x14ac:dyDescent="0.25">
      <c r="B152" s="17" t="s">
        <v>196</v>
      </c>
      <c r="C152" s="18" t="s">
        <v>161</v>
      </c>
    </row>
    <row r="155" spans="2:6" x14ac:dyDescent="0.25">
      <c r="B155" s="7" t="s">
        <v>198</v>
      </c>
    </row>
    <row r="157" spans="2:6" x14ac:dyDescent="0.25">
      <c r="B157" s="17" t="s">
        <v>184</v>
      </c>
      <c r="C157" s="18" t="s">
        <v>199</v>
      </c>
      <c r="D157" s="17" t="s">
        <v>200</v>
      </c>
      <c r="E157" s="17" t="s">
        <v>201</v>
      </c>
      <c r="F157" s="31"/>
    </row>
    <row r="158" spans="2:6" x14ac:dyDescent="0.25">
      <c r="B158" s="139" t="s">
        <v>161</v>
      </c>
      <c r="C158" s="9" t="s">
        <v>161</v>
      </c>
      <c r="D158" s="139" t="s">
        <v>161</v>
      </c>
      <c r="E158" s="139" t="s">
        <v>161</v>
      </c>
    </row>
    <row r="161" spans="2:80" x14ac:dyDescent="0.25">
      <c r="B161" s="7" t="s">
        <v>202</v>
      </c>
      <c r="C161" s="8" t="s">
        <v>161</v>
      </c>
      <c r="D161" s="7"/>
      <c r="E161" s="7"/>
      <c r="F161" s="31"/>
      <c r="G161" s="31"/>
      <c r="H161" s="31"/>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row>
    <row r="163" spans="2:80" x14ac:dyDescent="0.25">
      <c r="B163" s="7" t="s">
        <v>203</v>
      </c>
    </row>
    <row r="165" spans="2:80" x14ac:dyDescent="0.25">
      <c r="B165" s="17" t="s">
        <v>204</v>
      </c>
      <c r="C165" s="18" t="s">
        <v>192</v>
      </c>
      <c r="D165" s="7"/>
    </row>
    <row r="166" spans="2:80" x14ac:dyDescent="0.25">
      <c r="B166" s="139" t="s">
        <v>161</v>
      </c>
      <c r="C166" s="9" t="s">
        <v>161</v>
      </c>
    </row>
    <row r="169" spans="2:80" x14ac:dyDescent="0.25">
      <c r="B169" s="17" t="s">
        <v>205</v>
      </c>
      <c r="C169" s="18" t="s">
        <v>206</v>
      </c>
      <c r="D169" s="7"/>
    </row>
    <row r="170" spans="2:80" x14ac:dyDescent="0.25">
      <c r="B170" s="139" t="s">
        <v>161</v>
      </c>
      <c r="C170" s="9" t="s">
        <v>161</v>
      </c>
    </row>
    <row r="173" spans="2:80" x14ac:dyDescent="0.25">
      <c r="B173" s="7" t="s">
        <v>207</v>
      </c>
    </row>
    <row r="176" spans="2:80" x14ac:dyDescent="0.25">
      <c r="B176" s="7" t="s">
        <v>208</v>
      </c>
    </row>
    <row r="178" spans="2:80" x14ac:dyDescent="0.25">
      <c r="B178" s="17" t="s">
        <v>184</v>
      </c>
      <c r="C178" s="18" t="s">
        <v>209</v>
      </c>
      <c r="D178" s="17" t="s">
        <v>199</v>
      </c>
      <c r="E178" s="17" t="s">
        <v>200</v>
      </c>
      <c r="F178" s="32" t="s">
        <v>201</v>
      </c>
      <c r="G178" s="31"/>
    </row>
    <row r="179" spans="2:80" x14ac:dyDescent="0.25">
      <c r="B179" s="139" t="s">
        <v>161</v>
      </c>
      <c r="C179" s="9" t="s">
        <v>161</v>
      </c>
      <c r="D179" s="139" t="s">
        <v>161</v>
      </c>
      <c r="E179" s="139" t="s">
        <v>161</v>
      </c>
      <c r="F179" s="30" t="s">
        <v>161</v>
      </c>
    </row>
    <row r="182" spans="2:80" x14ac:dyDescent="0.25">
      <c r="B182" s="7" t="s">
        <v>202</v>
      </c>
      <c r="C182" s="8" t="s">
        <v>161</v>
      </c>
      <c r="D182" s="7"/>
      <c r="E182" s="7"/>
      <c r="F182" s="31"/>
      <c r="G182" s="31"/>
      <c r="H182" s="31"/>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row>
    <row r="184" spans="2:80" x14ac:dyDescent="0.25">
      <c r="B184" s="7" t="s">
        <v>203</v>
      </c>
    </row>
    <row r="186" spans="2:80" x14ac:dyDescent="0.25">
      <c r="B186" s="17" t="s">
        <v>204</v>
      </c>
      <c r="C186" s="18" t="s">
        <v>192</v>
      </c>
      <c r="D186" s="7"/>
    </row>
    <row r="187" spans="2:80" x14ac:dyDescent="0.25">
      <c r="B187" s="139" t="s">
        <v>161</v>
      </c>
      <c r="C187" s="9" t="s">
        <v>161</v>
      </c>
    </row>
    <row r="190" spans="2:80" x14ac:dyDescent="0.25">
      <c r="B190" s="17" t="s">
        <v>205</v>
      </c>
      <c r="C190" s="18" t="s">
        <v>206</v>
      </c>
      <c r="D190" s="7"/>
    </row>
    <row r="191" spans="2:80" x14ac:dyDescent="0.25">
      <c r="B191" s="139" t="s">
        <v>161</v>
      </c>
      <c r="C191" s="9" t="s">
        <v>161</v>
      </c>
    </row>
    <row r="194" spans="2:7" x14ac:dyDescent="0.25">
      <c r="B194" s="7" t="s">
        <v>207</v>
      </c>
    </row>
    <row r="197" spans="2:7" x14ac:dyDescent="0.25">
      <c r="B197" s="7" t="s">
        <v>210</v>
      </c>
    </row>
    <row r="198" spans="2:7" x14ac:dyDescent="0.25">
      <c r="B198" s="17" t="s">
        <v>184</v>
      </c>
      <c r="C198" s="18" t="s">
        <v>211</v>
      </c>
      <c r="D198" s="17" t="s">
        <v>212</v>
      </c>
      <c r="E198" s="17" t="s">
        <v>213</v>
      </c>
      <c r="F198" s="32" t="s">
        <v>214</v>
      </c>
      <c r="G198" s="31"/>
    </row>
    <row r="199" spans="2:7" x14ac:dyDescent="0.25">
      <c r="B199" s="139" t="s">
        <v>161</v>
      </c>
      <c r="C199" s="9" t="s">
        <v>161</v>
      </c>
      <c r="D199" s="139" t="s">
        <v>161</v>
      </c>
      <c r="E199" s="139" t="s">
        <v>161</v>
      </c>
      <c r="F199" s="30" t="s">
        <v>161</v>
      </c>
    </row>
    <row r="200" spans="2:7" x14ac:dyDescent="0.25">
      <c r="B200" s="2" t="s">
        <v>215</v>
      </c>
    </row>
  </sheetData>
  <mergeCells count="3">
    <mergeCell ref="B1:E1"/>
    <mergeCell ref="C3:C7"/>
    <mergeCell ref="D3:D7"/>
  </mergeCells>
  <hyperlinks>
    <hyperlink ref="A1" location="Index!A1" display="Index" xr:uid="{CAF525EC-B156-4DE9-AAD0-253339ADE905}"/>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6593-16E3-4FE7-93FB-A9779E9D3B8A}">
  <sheetPr codeName="Sheet27"/>
  <dimension ref="A1:CB306"/>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53</v>
      </c>
      <c r="C1" s="212"/>
      <c r="D1" s="212"/>
      <c r="E1" s="212"/>
    </row>
    <row r="3" spans="1:9" ht="15" customHeight="1" x14ac:dyDescent="0.25">
      <c r="B3" s="1" t="s">
        <v>1290</v>
      </c>
      <c r="C3" s="213"/>
      <c r="D3" s="214"/>
    </row>
    <row r="4" spans="1:9" ht="15" customHeight="1" x14ac:dyDescent="0.25">
      <c r="B4" s="142" t="s">
        <v>1291</v>
      </c>
      <c r="C4" s="213"/>
      <c r="D4" s="214"/>
    </row>
    <row r="5" spans="1:9" ht="15" customHeight="1" x14ac:dyDescent="0.25">
      <c r="B5" s="142" t="s">
        <v>130</v>
      </c>
      <c r="C5" s="213"/>
      <c r="D5" s="214"/>
    </row>
    <row r="6" spans="1:9" ht="15" customHeight="1" x14ac:dyDescent="0.25">
      <c r="B6" s="142" t="s">
        <v>1292</v>
      </c>
      <c r="C6" s="213"/>
      <c r="D6" s="214"/>
    </row>
    <row r="7" spans="1:9" ht="15" customHeight="1" x14ac:dyDescent="0.25">
      <c r="B7" s="142" t="s">
        <v>1293</v>
      </c>
      <c r="C7" s="213"/>
      <c r="D7" s="214"/>
    </row>
    <row r="8" spans="1:9" ht="15"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2869</v>
      </c>
      <c r="C15" s="4" t="s">
        <v>142</v>
      </c>
      <c r="D15" s="2" t="s">
        <v>374</v>
      </c>
      <c r="E15" s="2" t="s">
        <v>634</v>
      </c>
      <c r="F15" s="24">
        <v>145930</v>
      </c>
      <c r="G15" s="24">
        <v>904.62</v>
      </c>
      <c r="H15" s="24">
        <v>6.39</v>
      </c>
    </row>
    <row r="16" spans="1:9" x14ac:dyDescent="0.25">
      <c r="B16" s="2" t="s">
        <v>2773</v>
      </c>
      <c r="C16" s="4" t="s">
        <v>142</v>
      </c>
      <c r="D16" s="2" t="s">
        <v>361</v>
      </c>
      <c r="E16" s="2" t="s">
        <v>362</v>
      </c>
      <c r="F16" s="24">
        <v>23125</v>
      </c>
      <c r="G16" s="24">
        <v>831.18</v>
      </c>
      <c r="H16" s="24">
        <v>5.87</v>
      </c>
    </row>
    <row r="17" spans="2:8" x14ac:dyDescent="0.25">
      <c r="B17" s="2" t="s">
        <v>2845</v>
      </c>
      <c r="C17" s="4" t="s">
        <v>142</v>
      </c>
      <c r="D17" s="2" t="s">
        <v>412</v>
      </c>
      <c r="E17" s="2" t="s">
        <v>516</v>
      </c>
      <c r="F17" s="24">
        <v>55950</v>
      </c>
      <c r="G17" s="24">
        <v>739.83</v>
      </c>
      <c r="H17" s="24">
        <v>5.23</v>
      </c>
    </row>
    <row r="18" spans="2:8" x14ac:dyDescent="0.25">
      <c r="B18" s="2" t="s">
        <v>2071</v>
      </c>
      <c r="C18" s="4" t="s">
        <v>142</v>
      </c>
      <c r="D18" s="2" t="s">
        <v>372</v>
      </c>
      <c r="E18" s="2" t="s">
        <v>558</v>
      </c>
      <c r="F18" s="24">
        <v>60500</v>
      </c>
      <c r="G18" s="24">
        <v>697.87</v>
      </c>
      <c r="H18" s="24">
        <v>4.93</v>
      </c>
    </row>
    <row r="19" spans="2:8" x14ac:dyDescent="0.25">
      <c r="B19" s="2" t="s">
        <v>2072</v>
      </c>
      <c r="C19" s="4" t="s">
        <v>142</v>
      </c>
      <c r="D19" s="2" t="s">
        <v>368</v>
      </c>
      <c r="E19" s="2" t="s">
        <v>547</v>
      </c>
      <c r="F19" s="24">
        <v>46400</v>
      </c>
      <c r="G19" s="24">
        <v>614.75</v>
      </c>
      <c r="H19" s="24">
        <v>4.34</v>
      </c>
    </row>
    <row r="20" spans="2:8" x14ac:dyDescent="0.25">
      <c r="B20" s="2" t="s">
        <v>2785</v>
      </c>
      <c r="C20" s="4" t="s">
        <v>142</v>
      </c>
      <c r="D20" s="2" t="s">
        <v>356</v>
      </c>
      <c r="E20" s="2" t="s">
        <v>386</v>
      </c>
      <c r="F20" s="24">
        <v>26840</v>
      </c>
      <c r="G20" s="24">
        <v>598.65</v>
      </c>
      <c r="H20" s="24">
        <v>4.2300000000000004</v>
      </c>
    </row>
    <row r="21" spans="2:8" x14ac:dyDescent="0.25">
      <c r="B21" s="2" t="s">
        <v>517</v>
      </c>
      <c r="C21" s="4" t="s">
        <v>142</v>
      </c>
      <c r="D21" s="2" t="s">
        <v>347</v>
      </c>
      <c r="E21" s="2" t="s">
        <v>518</v>
      </c>
      <c r="F21" s="24">
        <v>71900</v>
      </c>
      <c r="G21" s="24">
        <v>594.07000000000005</v>
      </c>
      <c r="H21" s="24">
        <v>4.2</v>
      </c>
    </row>
    <row r="22" spans="2:8" x14ac:dyDescent="0.25">
      <c r="B22" s="2" t="s">
        <v>2081</v>
      </c>
      <c r="C22" s="4" t="s">
        <v>142</v>
      </c>
      <c r="D22" s="2" t="s">
        <v>352</v>
      </c>
      <c r="E22" s="2" t="s">
        <v>355</v>
      </c>
      <c r="F22" s="24">
        <v>13596</v>
      </c>
      <c r="G22" s="24">
        <v>519.46</v>
      </c>
      <c r="H22" s="24">
        <v>3.67</v>
      </c>
    </row>
    <row r="23" spans="2:8" x14ac:dyDescent="0.25">
      <c r="B23" s="2" t="s">
        <v>2083</v>
      </c>
      <c r="C23" s="4" t="s">
        <v>142</v>
      </c>
      <c r="D23" s="2" t="s">
        <v>356</v>
      </c>
      <c r="E23" s="2" t="s">
        <v>357</v>
      </c>
      <c r="F23" s="24">
        <v>115700</v>
      </c>
      <c r="G23" s="24">
        <v>504.05</v>
      </c>
      <c r="H23" s="24">
        <v>3.56</v>
      </c>
    </row>
    <row r="24" spans="2:8" x14ac:dyDescent="0.25">
      <c r="B24" s="2" t="s">
        <v>2079</v>
      </c>
      <c r="C24" s="4" t="s">
        <v>142</v>
      </c>
      <c r="D24" s="2" t="s">
        <v>347</v>
      </c>
      <c r="E24" s="2" t="s">
        <v>349</v>
      </c>
      <c r="F24" s="24">
        <v>38525</v>
      </c>
      <c r="G24" s="24">
        <v>443.19</v>
      </c>
      <c r="H24" s="24">
        <v>3.13</v>
      </c>
    </row>
    <row r="25" spans="2:8" x14ac:dyDescent="0.25">
      <c r="B25" s="2" t="s">
        <v>2070</v>
      </c>
      <c r="C25" s="4" t="s">
        <v>142</v>
      </c>
      <c r="D25" s="2" t="s">
        <v>374</v>
      </c>
      <c r="E25" s="2" t="s">
        <v>400</v>
      </c>
      <c r="F25" s="24">
        <v>17420</v>
      </c>
      <c r="G25" s="24">
        <v>441.04</v>
      </c>
      <c r="H25" s="24">
        <v>3.12</v>
      </c>
    </row>
    <row r="26" spans="2:8" x14ac:dyDescent="0.25">
      <c r="B26" s="2" t="s">
        <v>2085</v>
      </c>
      <c r="C26" s="4" t="s">
        <v>142</v>
      </c>
      <c r="D26" s="2" t="s">
        <v>347</v>
      </c>
      <c r="E26" s="2" t="s">
        <v>348</v>
      </c>
      <c r="F26" s="24">
        <v>26166</v>
      </c>
      <c r="G26" s="24">
        <v>397.75</v>
      </c>
      <c r="H26" s="24">
        <v>2.81</v>
      </c>
    </row>
    <row r="27" spans="2:8" x14ac:dyDescent="0.25">
      <c r="B27" s="2" t="s">
        <v>2084</v>
      </c>
      <c r="C27" s="4" t="s">
        <v>142</v>
      </c>
      <c r="D27" s="2" t="s">
        <v>350</v>
      </c>
      <c r="E27" s="2" t="s">
        <v>351</v>
      </c>
      <c r="F27" s="24">
        <v>11965</v>
      </c>
      <c r="G27" s="24">
        <v>351.05</v>
      </c>
      <c r="H27" s="24">
        <v>2.48</v>
      </c>
    </row>
    <row r="28" spans="2:8" x14ac:dyDescent="0.25">
      <c r="B28" s="2" t="s">
        <v>2050</v>
      </c>
      <c r="C28" s="4" t="s">
        <v>142</v>
      </c>
      <c r="D28" s="2" t="s">
        <v>423</v>
      </c>
      <c r="E28" s="2" t="s">
        <v>524</v>
      </c>
      <c r="F28" s="24">
        <v>79900</v>
      </c>
      <c r="G28" s="24">
        <v>290.2</v>
      </c>
      <c r="H28" s="24">
        <v>2.0499999999999998</v>
      </c>
    </row>
    <row r="29" spans="2:8" x14ac:dyDescent="0.25">
      <c r="B29" s="2" t="s">
        <v>2782</v>
      </c>
      <c r="C29" s="4" t="s">
        <v>142</v>
      </c>
      <c r="D29" s="2" t="s">
        <v>352</v>
      </c>
      <c r="E29" s="2" t="s">
        <v>381</v>
      </c>
      <c r="F29" s="24">
        <v>6090</v>
      </c>
      <c r="G29" s="24">
        <v>205.15</v>
      </c>
      <c r="H29" s="24">
        <v>1.45</v>
      </c>
    </row>
    <row r="30" spans="2:8" x14ac:dyDescent="0.25">
      <c r="B30" s="2" t="s">
        <v>2894</v>
      </c>
      <c r="C30" s="4" t="s">
        <v>142</v>
      </c>
      <c r="D30" s="2" t="s">
        <v>394</v>
      </c>
      <c r="E30" s="2" t="s">
        <v>676</v>
      </c>
      <c r="F30" s="24">
        <v>12500</v>
      </c>
      <c r="G30" s="24">
        <v>179.57</v>
      </c>
      <c r="H30" s="24">
        <v>1.27</v>
      </c>
    </row>
    <row r="31" spans="2:8" x14ac:dyDescent="0.25">
      <c r="B31" s="2" t="s">
        <v>2912</v>
      </c>
      <c r="C31" s="4" t="s">
        <v>142</v>
      </c>
      <c r="D31" s="2" t="s">
        <v>382</v>
      </c>
      <c r="E31" s="2" t="s">
        <v>708</v>
      </c>
      <c r="F31" s="24">
        <v>5256</v>
      </c>
      <c r="G31" s="24">
        <v>172.16</v>
      </c>
      <c r="H31" s="24">
        <v>1.22</v>
      </c>
    </row>
    <row r="32" spans="2:8" x14ac:dyDescent="0.25">
      <c r="B32" s="2" t="s">
        <v>936</v>
      </c>
      <c r="C32" s="4" t="s">
        <v>142</v>
      </c>
      <c r="D32" s="2" t="s">
        <v>428</v>
      </c>
      <c r="E32" s="2" t="s">
        <v>937</v>
      </c>
      <c r="F32" s="24">
        <v>100800</v>
      </c>
      <c r="G32" s="24">
        <v>149.84</v>
      </c>
      <c r="H32" s="24">
        <v>1.06</v>
      </c>
    </row>
    <row r="33" spans="2:8" x14ac:dyDescent="0.25">
      <c r="B33" s="2" t="s">
        <v>2056</v>
      </c>
      <c r="C33" s="4" t="s">
        <v>142</v>
      </c>
      <c r="D33" s="2" t="s">
        <v>359</v>
      </c>
      <c r="E33" s="2" t="s">
        <v>563</v>
      </c>
      <c r="F33" s="24">
        <v>1560</v>
      </c>
      <c r="G33" s="24">
        <v>130.13</v>
      </c>
      <c r="H33" s="24">
        <v>0.92</v>
      </c>
    </row>
    <row r="34" spans="2:8" x14ac:dyDescent="0.25">
      <c r="B34" s="2" t="s">
        <v>2892</v>
      </c>
      <c r="C34" s="4" t="s">
        <v>142</v>
      </c>
      <c r="D34" s="2" t="s">
        <v>416</v>
      </c>
      <c r="E34" s="2" t="s">
        <v>674</v>
      </c>
      <c r="F34" s="24">
        <v>3222</v>
      </c>
      <c r="G34" s="24">
        <v>128.31</v>
      </c>
      <c r="H34" s="24">
        <v>0.91</v>
      </c>
    </row>
    <row r="35" spans="2:8" x14ac:dyDescent="0.25">
      <c r="B35" s="2" t="s">
        <v>2851</v>
      </c>
      <c r="C35" s="4" t="s">
        <v>142</v>
      </c>
      <c r="D35" s="2" t="s">
        <v>423</v>
      </c>
      <c r="E35" s="2" t="s">
        <v>527</v>
      </c>
      <c r="F35" s="24">
        <v>41417</v>
      </c>
      <c r="G35" s="24">
        <v>125.02</v>
      </c>
      <c r="H35" s="24">
        <v>0.88</v>
      </c>
    </row>
    <row r="36" spans="2:8" x14ac:dyDescent="0.25">
      <c r="B36" s="2" t="s">
        <v>2772</v>
      </c>
      <c r="C36" s="4" t="s">
        <v>142</v>
      </c>
      <c r="D36" s="2" t="s">
        <v>347</v>
      </c>
      <c r="E36" s="2" t="s">
        <v>358</v>
      </c>
      <c r="F36" s="24">
        <v>9200</v>
      </c>
      <c r="G36" s="24">
        <v>107.26</v>
      </c>
      <c r="H36" s="24">
        <v>0.76</v>
      </c>
    </row>
    <row r="37" spans="2:8" x14ac:dyDescent="0.25">
      <c r="B37" s="2" t="s">
        <v>3125</v>
      </c>
      <c r="C37" s="4" t="s">
        <v>142</v>
      </c>
      <c r="D37" s="2" t="s">
        <v>364</v>
      </c>
      <c r="E37" s="2" t="s">
        <v>1066</v>
      </c>
      <c r="F37" s="24">
        <v>1720</v>
      </c>
      <c r="G37" s="24">
        <v>100.48</v>
      </c>
      <c r="H37" s="24">
        <v>0.71</v>
      </c>
    </row>
    <row r="38" spans="2:8" x14ac:dyDescent="0.25">
      <c r="B38" s="2" t="s">
        <v>3010</v>
      </c>
      <c r="C38" s="4" t="s">
        <v>142</v>
      </c>
      <c r="D38" s="2" t="s">
        <v>544</v>
      </c>
      <c r="E38" s="2" t="s">
        <v>847</v>
      </c>
      <c r="F38" s="24">
        <v>2900</v>
      </c>
      <c r="G38" s="24">
        <v>97.4</v>
      </c>
      <c r="H38" s="24">
        <v>0.69</v>
      </c>
    </row>
    <row r="39" spans="2:8" x14ac:dyDescent="0.25">
      <c r="B39" s="2" t="s">
        <v>2849</v>
      </c>
      <c r="C39" s="4" t="s">
        <v>142</v>
      </c>
      <c r="D39" s="2" t="s">
        <v>372</v>
      </c>
      <c r="E39" s="2" t="s">
        <v>525</v>
      </c>
      <c r="F39" s="24">
        <v>5900</v>
      </c>
      <c r="G39" s="24">
        <v>88.62</v>
      </c>
      <c r="H39" s="24">
        <v>0.63</v>
      </c>
    </row>
    <row r="40" spans="2:8" x14ac:dyDescent="0.25">
      <c r="B40" s="2" t="s">
        <v>2826</v>
      </c>
      <c r="C40" s="4" t="s">
        <v>142</v>
      </c>
      <c r="D40" s="2" t="s">
        <v>387</v>
      </c>
      <c r="E40" s="2" t="s">
        <v>472</v>
      </c>
      <c r="F40" s="24">
        <v>24200</v>
      </c>
      <c r="G40" s="24">
        <v>88.58</v>
      </c>
      <c r="H40" s="24">
        <v>0.63</v>
      </c>
    </row>
    <row r="41" spans="2:8" x14ac:dyDescent="0.25">
      <c r="B41" s="2" t="s">
        <v>3143</v>
      </c>
      <c r="C41" s="4" t="s">
        <v>142</v>
      </c>
      <c r="D41" s="2" t="s">
        <v>372</v>
      </c>
      <c r="E41" s="2" t="s">
        <v>1126</v>
      </c>
      <c r="F41" s="24">
        <v>8465</v>
      </c>
      <c r="G41" s="24">
        <v>80.72</v>
      </c>
      <c r="H41" s="24">
        <v>0.56999999999999995</v>
      </c>
    </row>
    <row r="42" spans="2:8" x14ac:dyDescent="0.25">
      <c r="B42" s="2" t="s">
        <v>2854</v>
      </c>
      <c r="C42" s="4" t="s">
        <v>142</v>
      </c>
      <c r="D42" s="2" t="s">
        <v>347</v>
      </c>
      <c r="E42" s="2" t="s">
        <v>530</v>
      </c>
      <c r="F42" s="24">
        <v>4800</v>
      </c>
      <c r="G42" s="24">
        <v>72.75</v>
      </c>
      <c r="H42" s="24">
        <v>0.51</v>
      </c>
    </row>
    <row r="43" spans="2:8" x14ac:dyDescent="0.25">
      <c r="B43" s="2" t="s">
        <v>737</v>
      </c>
      <c r="C43" s="4" t="s">
        <v>142</v>
      </c>
      <c r="D43" s="2" t="s">
        <v>469</v>
      </c>
      <c r="E43" s="2" t="s">
        <v>738</v>
      </c>
      <c r="F43" s="24">
        <v>6730</v>
      </c>
      <c r="G43" s="24">
        <v>71.19</v>
      </c>
      <c r="H43" s="24">
        <v>0.5</v>
      </c>
    </row>
    <row r="44" spans="2:8" x14ac:dyDescent="0.25">
      <c r="B44" s="2" t="s">
        <v>2771</v>
      </c>
      <c r="C44" s="4" t="s">
        <v>142</v>
      </c>
      <c r="D44" s="2" t="s">
        <v>352</v>
      </c>
      <c r="E44" s="2" t="s">
        <v>353</v>
      </c>
      <c r="F44" s="24">
        <v>4350</v>
      </c>
      <c r="G44" s="24">
        <v>61.79</v>
      </c>
      <c r="H44" s="24">
        <v>0.44</v>
      </c>
    </row>
    <row r="45" spans="2:8" x14ac:dyDescent="0.25">
      <c r="B45" s="2" t="s">
        <v>2044</v>
      </c>
      <c r="C45" s="4" t="s">
        <v>142</v>
      </c>
      <c r="D45" s="2" t="s">
        <v>492</v>
      </c>
      <c r="E45" s="2" t="s">
        <v>570</v>
      </c>
      <c r="F45" s="24">
        <v>6250</v>
      </c>
      <c r="G45" s="24">
        <v>58.1</v>
      </c>
      <c r="H45" s="24">
        <v>0.41</v>
      </c>
    </row>
    <row r="46" spans="2:8" x14ac:dyDescent="0.25">
      <c r="B46" s="2" t="s">
        <v>3018</v>
      </c>
      <c r="C46" s="4" t="s">
        <v>142</v>
      </c>
      <c r="D46" s="2" t="s">
        <v>352</v>
      </c>
      <c r="E46" s="2" t="s">
        <v>872</v>
      </c>
      <c r="F46" s="24">
        <v>1100</v>
      </c>
      <c r="G46" s="24">
        <v>51.77</v>
      </c>
      <c r="H46" s="24">
        <v>0.37</v>
      </c>
    </row>
    <row r="47" spans="2:8" x14ac:dyDescent="0.25">
      <c r="B47" s="2" t="s">
        <v>1266</v>
      </c>
      <c r="C47" s="4" t="s">
        <v>142</v>
      </c>
      <c r="D47" s="2" t="s">
        <v>469</v>
      </c>
      <c r="E47" s="2" t="s">
        <v>1267</v>
      </c>
      <c r="F47" s="24">
        <v>10000</v>
      </c>
      <c r="G47" s="24">
        <v>48.78</v>
      </c>
      <c r="H47" s="24">
        <v>0.34</v>
      </c>
    </row>
    <row r="48" spans="2:8" x14ac:dyDescent="0.25">
      <c r="B48" s="2" t="s">
        <v>3000</v>
      </c>
      <c r="C48" s="4" t="s">
        <v>142</v>
      </c>
      <c r="D48" s="2" t="s">
        <v>384</v>
      </c>
      <c r="E48" s="2" t="s">
        <v>830</v>
      </c>
      <c r="F48" s="24">
        <v>9100</v>
      </c>
      <c r="G48" s="24">
        <v>46.15</v>
      </c>
      <c r="H48" s="24">
        <v>0.33</v>
      </c>
    </row>
    <row r="49" spans="2:8" x14ac:dyDescent="0.25">
      <c r="B49" s="2" t="s">
        <v>2063</v>
      </c>
      <c r="C49" s="4" t="s">
        <v>142</v>
      </c>
      <c r="D49" s="2" t="s">
        <v>379</v>
      </c>
      <c r="E49" s="2" t="s">
        <v>380</v>
      </c>
      <c r="F49" s="24">
        <v>3400</v>
      </c>
      <c r="G49" s="24">
        <v>37.68</v>
      </c>
      <c r="H49" s="24">
        <v>0.27</v>
      </c>
    </row>
    <row r="50" spans="2:8" x14ac:dyDescent="0.25">
      <c r="B50" s="2" t="s">
        <v>2904</v>
      </c>
      <c r="C50" s="4" t="s">
        <v>142</v>
      </c>
      <c r="D50" s="2" t="s">
        <v>366</v>
      </c>
      <c r="E50" s="2" t="s">
        <v>686</v>
      </c>
      <c r="F50" s="24">
        <v>4300</v>
      </c>
      <c r="G50" s="24">
        <v>31.73</v>
      </c>
      <c r="H50" s="24">
        <v>0.22</v>
      </c>
    </row>
    <row r="51" spans="2:8" x14ac:dyDescent="0.25">
      <c r="B51" s="2" t="s">
        <v>2779</v>
      </c>
      <c r="C51" s="4" t="s">
        <v>142</v>
      </c>
      <c r="D51" s="2" t="s">
        <v>374</v>
      </c>
      <c r="E51" s="2" t="s">
        <v>375</v>
      </c>
      <c r="F51" s="24">
        <v>300</v>
      </c>
      <c r="G51" s="24">
        <v>29.92</v>
      </c>
      <c r="H51" s="24">
        <v>0.21</v>
      </c>
    </row>
    <row r="52" spans="2:8" x14ac:dyDescent="0.25">
      <c r="B52" s="2" t="s">
        <v>2986</v>
      </c>
      <c r="C52" s="4" t="s">
        <v>142</v>
      </c>
      <c r="D52" s="2" t="s">
        <v>347</v>
      </c>
      <c r="E52" s="2" t="s">
        <v>806</v>
      </c>
      <c r="F52" s="24">
        <v>18000</v>
      </c>
      <c r="G52" s="24">
        <v>29.27</v>
      </c>
      <c r="H52" s="24">
        <v>0.21</v>
      </c>
    </row>
    <row r="53" spans="2:8" x14ac:dyDescent="0.25">
      <c r="B53" s="2" t="s">
        <v>3061</v>
      </c>
      <c r="C53" s="4" t="s">
        <v>142</v>
      </c>
      <c r="D53" s="2" t="s">
        <v>412</v>
      </c>
      <c r="E53" s="2" t="s">
        <v>987</v>
      </c>
      <c r="F53" s="24">
        <v>1285</v>
      </c>
      <c r="G53" s="24">
        <v>12.03</v>
      </c>
      <c r="H53" s="24">
        <v>0.09</v>
      </c>
    </row>
    <row r="54" spans="2:8" x14ac:dyDescent="0.25">
      <c r="B54" s="2" t="s">
        <v>1153</v>
      </c>
      <c r="C54" s="4" t="s">
        <v>142</v>
      </c>
      <c r="D54" s="2" t="s">
        <v>398</v>
      </c>
      <c r="E54" s="2" t="s">
        <v>1154</v>
      </c>
      <c r="F54" s="24">
        <v>3175</v>
      </c>
      <c r="G54" s="24">
        <v>9.5299999999999994</v>
      </c>
      <c r="H54" s="24">
        <v>7.0000000000000007E-2</v>
      </c>
    </row>
    <row r="55" spans="2:8" x14ac:dyDescent="0.25">
      <c r="B55" s="7" t="s">
        <v>3171</v>
      </c>
      <c r="C55" s="4" t="s">
        <v>142</v>
      </c>
      <c r="D55" s="2" t="s">
        <v>492</v>
      </c>
      <c r="E55" s="2" t="s">
        <v>570</v>
      </c>
      <c r="F55" s="24">
        <v>-6250</v>
      </c>
      <c r="G55" s="24">
        <v>-58.34</v>
      </c>
      <c r="H55" s="24">
        <v>-0.41</v>
      </c>
    </row>
    <row r="56" spans="2:8" x14ac:dyDescent="0.25">
      <c r="B56" s="2" t="s">
        <v>3172</v>
      </c>
      <c r="C56" s="4" t="s">
        <v>142</v>
      </c>
      <c r="D56" s="2" t="s">
        <v>356</v>
      </c>
      <c r="E56" s="2" t="s">
        <v>357</v>
      </c>
      <c r="F56" s="24">
        <v>-75200</v>
      </c>
      <c r="G56" s="24">
        <v>-328.92</v>
      </c>
      <c r="H56" s="24">
        <v>-2.3199999999999998</v>
      </c>
    </row>
    <row r="57" spans="2:8" x14ac:dyDescent="0.25">
      <c r="B57" s="2" t="s">
        <v>3070</v>
      </c>
      <c r="C57" s="4" t="s">
        <v>142</v>
      </c>
      <c r="D57" s="2" t="s">
        <v>352</v>
      </c>
      <c r="E57" s="2" t="s">
        <v>355</v>
      </c>
      <c r="F57" s="24">
        <v>-9100</v>
      </c>
      <c r="G57" s="24">
        <v>-347.9</v>
      </c>
      <c r="H57" s="24">
        <v>-2.46</v>
      </c>
    </row>
    <row r="58" spans="2:8" x14ac:dyDescent="0.25">
      <c r="B58" s="2" t="s">
        <v>996</v>
      </c>
      <c r="C58" s="4" t="s">
        <v>142</v>
      </c>
      <c r="D58" s="2" t="s">
        <v>347</v>
      </c>
      <c r="E58" s="2" t="s">
        <v>518</v>
      </c>
      <c r="F58" s="24">
        <v>-48000</v>
      </c>
      <c r="G58" s="24">
        <v>-395.76</v>
      </c>
      <c r="H58" s="24">
        <v>-2.8</v>
      </c>
    </row>
    <row r="59" spans="2:8" x14ac:dyDescent="0.25">
      <c r="B59" s="2" t="s">
        <v>3173</v>
      </c>
      <c r="C59" s="4" t="s">
        <v>142</v>
      </c>
      <c r="D59" s="2" t="s">
        <v>374</v>
      </c>
      <c r="E59" s="2" t="s">
        <v>400</v>
      </c>
      <c r="F59" s="24">
        <v>-15900</v>
      </c>
      <c r="G59" s="24">
        <v>-404.34</v>
      </c>
      <c r="H59" s="24">
        <v>-2.86</v>
      </c>
    </row>
    <row r="60" spans="2:8" x14ac:dyDescent="0.25">
      <c r="B60" s="2" t="s">
        <v>3174</v>
      </c>
      <c r="C60" s="4" t="s">
        <v>142</v>
      </c>
      <c r="D60" s="2" t="s">
        <v>412</v>
      </c>
      <c r="E60" s="2" t="s">
        <v>516</v>
      </c>
      <c r="F60" s="24">
        <v>-37050</v>
      </c>
      <c r="G60" s="24">
        <v>-493.75</v>
      </c>
      <c r="H60" s="24">
        <v>-3.49</v>
      </c>
    </row>
    <row r="61" spans="2:8" x14ac:dyDescent="0.25">
      <c r="B61" s="2" t="s">
        <v>3073</v>
      </c>
      <c r="C61" s="4" t="s">
        <v>142</v>
      </c>
      <c r="D61" s="2" t="s">
        <v>356</v>
      </c>
      <c r="E61" s="2" t="s">
        <v>386</v>
      </c>
      <c r="F61" s="24">
        <v>-22200</v>
      </c>
      <c r="G61" s="24">
        <v>-498.67</v>
      </c>
      <c r="H61" s="24">
        <v>-3.52</v>
      </c>
    </row>
    <row r="62" spans="2:8" x14ac:dyDescent="0.25">
      <c r="B62" s="2" t="s">
        <v>3078</v>
      </c>
      <c r="C62" s="4" t="s">
        <v>142</v>
      </c>
      <c r="D62" s="2" t="s">
        <v>361</v>
      </c>
      <c r="E62" s="2" t="s">
        <v>362</v>
      </c>
      <c r="F62" s="24">
        <v>-15000</v>
      </c>
      <c r="G62" s="24">
        <v>-542.63</v>
      </c>
      <c r="H62" s="24">
        <v>-3.83</v>
      </c>
    </row>
    <row r="63" spans="2:8" x14ac:dyDescent="0.25">
      <c r="B63" s="2" t="s">
        <v>3068</v>
      </c>
      <c r="C63" s="4" t="s">
        <v>142</v>
      </c>
      <c r="D63" s="2" t="s">
        <v>368</v>
      </c>
      <c r="E63" s="2" t="s">
        <v>547</v>
      </c>
      <c r="F63" s="24">
        <v>-46400</v>
      </c>
      <c r="G63" s="24">
        <v>-617.77</v>
      </c>
      <c r="H63" s="24">
        <v>-4.3600000000000003</v>
      </c>
    </row>
    <row r="64" spans="2:8" x14ac:dyDescent="0.25">
      <c r="B64" s="2" t="s">
        <v>3175</v>
      </c>
      <c r="C64" s="4" t="s">
        <v>142</v>
      </c>
      <c r="D64" s="2" t="s">
        <v>372</v>
      </c>
      <c r="E64" s="2" t="s">
        <v>558</v>
      </c>
      <c r="F64" s="24">
        <v>-56100</v>
      </c>
      <c r="G64" s="24">
        <v>-651.01</v>
      </c>
      <c r="H64" s="24">
        <v>-4.5999999999999996</v>
      </c>
    </row>
    <row r="65" spans="2:10" x14ac:dyDescent="0.25">
      <c r="B65" s="2" t="s">
        <v>3176</v>
      </c>
      <c r="C65" s="4" t="s">
        <v>142</v>
      </c>
      <c r="D65" s="2" t="s">
        <v>374</v>
      </c>
      <c r="E65" s="2" t="s">
        <v>634</v>
      </c>
      <c r="F65" s="24">
        <v>-142200</v>
      </c>
      <c r="G65" s="24">
        <v>-885.2</v>
      </c>
      <c r="H65" s="24">
        <v>-6.25</v>
      </c>
    </row>
    <row r="66" spans="2:10" x14ac:dyDescent="0.25">
      <c r="B66" s="7" t="s">
        <v>145</v>
      </c>
      <c r="C66" s="8"/>
      <c r="D66" s="7"/>
      <c r="E66" s="7"/>
      <c r="F66" s="31"/>
      <c r="G66" s="31">
        <f>SUM(G12:G54)</f>
        <v>10141.640000000001</v>
      </c>
      <c r="H66" s="31">
        <f>SUM(H12:H54)</f>
        <v>71.679999999999978</v>
      </c>
    </row>
    <row r="67" spans="2:10" x14ac:dyDescent="0.25">
      <c r="B67" s="7" t="s">
        <v>2592</v>
      </c>
      <c r="C67" s="8"/>
      <c r="D67" s="7"/>
      <c r="E67" s="7"/>
      <c r="F67" s="31"/>
      <c r="G67" s="31"/>
      <c r="H67" s="31"/>
    </row>
    <row r="68" spans="2:10" s="147" customFormat="1" x14ac:dyDescent="0.25">
      <c r="B68" s="147" t="s">
        <v>973</v>
      </c>
      <c r="C68" s="146" t="s">
        <v>142</v>
      </c>
      <c r="D68" s="147" t="s">
        <v>143</v>
      </c>
      <c r="F68" s="148">
        <v>600</v>
      </c>
      <c r="G68" s="148">
        <v>476.75</v>
      </c>
      <c r="H68" s="148">
        <v>3.37</v>
      </c>
    </row>
    <row r="69" spans="2:10" s="147" customFormat="1" x14ac:dyDescent="0.25">
      <c r="B69" s="145" t="s">
        <v>2593</v>
      </c>
      <c r="C69" s="146"/>
      <c r="F69" s="148"/>
      <c r="G69" s="148"/>
      <c r="H69" s="148"/>
    </row>
    <row r="70" spans="2:10" s="147" customFormat="1" x14ac:dyDescent="0.25">
      <c r="B70" s="147" t="s">
        <v>989</v>
      </c>
      <c r="C70" s="146" t="s">
        <v>142</v>
      </c>
      <c r="D70" s="147" t="s">
        <v>143</v>
      </c>
      <c r="F70" s="148">
        <v>-600</v>
      </c>
      <c r="G70" s="148">
        <v>-485.11</v>
      </c>
      <c r="H70" s="148">
        <v>-3.43</v>
      </c>
    </row>
    <row r="71" spans="2:10" x14ac:dyDescent="0.25">
      <c r="B71" s="7" t="s">
        <v>2594</v>
      </c>
      <c r="C71" s="8"/>
      <c r="D71" s="7"/>
      <c r="E71" s="7"/>
      <c r="F71" s="31"/>
      <c r="G71" s="31">
        <f>SUM(G67:G68)</f>
        <v>476.75</v>
      </c>
      <c r="H71" s="31">
        <f>SUM(H67:H68)</f>
        <v>3.37</v>
      </c>
      <c r="J71" s="4"/>
    </row>
    <row r="72" spans="2:10" x14ac:dyDescent="0.25">
      <c r="B72" s="7" t="s">
        <v>888</v>
      </c>
    </row>
    <row r="73" spans="2:10" x14ac:dyDescent="0.25">
      <c r="B73" s="2" t="s">
        <v>18</v>
      </c>
      <c r="C73" s="4" t="s">
        <v>142</v>
      </c>
      <c r="D73" s="2" t="s">
        <v>889</v>
      </c>
      <c r="E73" s="2" t="s">
        <v>1294</v>
      </c>
      <c r="F73" s="24">
        <v>16590.731</v>
      </c>
      <c r="G73" s="24">
        <v>729.06</v>
      </c>
      <c r="H73" s="24">
        <v>5.15</v>
      </c>
    </row>
    <row r="74" spans="2:10" x14ac:dyDescent="0.25">
      <c r="B74" s="2" t="s">
        <v>30</v>
      </c>
      <c r="C74" s="4" t="s">
        <v>142</v>
      </c>
      <c r="D74" s="2" t="s">
        <v>889</v>
      </c>
      <c r="E74" s="2" t="s">
        <v>1295</v>
      </c>
      <c r="F74" s="24">
        <v>1055117.8970000001</v>
      </c>
      <c r="G74" s="24">
        <v>505.22</v>
      </c>
      <c r="H74" s="24">
        <v>3.57</v>
      </c>
    </row>
    <row r="75" spans="2:10" x14ac:dyDescent="0.25">
      <c r="B75" s="7" t="s">
        <v>145</v>
      </c>
      <c r="C75" s="8"/>
      <c r="D75" s="7"/>
      <c r="E75" s="7"/>
      <c r="F75" s="31"/>
      <c r="G75" s="31">
        <f>SUM(G72:G74)</f>
        <v>1234.28</v>
      </c>
      <c r="H75" s="31">
        <f>SUM(H72:H74)</f>
        <v>8.7200000000000006</v>
      </c>
    </row>
    <row r="76" spans="2:10" x14ac:dyDescent="0.25">
      <c r="B76" s="5" t="s">
        <v>136</v>
      </c>
      <c r="C76" s="6" t="s">
        <v>137</v>
      </c>
      <c r="D76" s="5" t="s">
        <v>238</v>
      </c>
      <c r="E76" s="5" t="s">
        <v>139</v>
      </c>
      <c r="F76" s="46" t="s">
        <v>149</v>
      </c>
      <c r="G76" s="46" t="s">
        <v>150</v>
      </c>
      <c r="H76" s="46" t="s">
        <v>151</v>
      </c>
    </row>
    <row r="77" spans="2:10" x14ac:dyDescent="0.25">
      <c r="B77" s="7" t="s">
        <v>239</v>
      </c>
    </row>
    <row r="78" spans="2:10" x14ac:dyDescent="0.25">
      <c r="B78" s="7" t="s">
        <v>141</v>
      </c>
    </row>
    <row r="79" spans="2:10" x14ac:dyDescent="0.25">
      <c r="B79" s="7" t="s">
        <v>240</v>
      </c>
    </row>
    <row r="80" spans="2:10" x14ac:dyDescent="0.25">
      <c r="B80" s="2" t="s">
        <v>1577</v>
      </c>
      <c r="C80" s="4">
        <v>7.19</v>
      </c>
      <c r="D80" s="2" t="s">
        <v>242</v>
      </c>
      <c r="E80" s="2" t="s">
        <v>591</v>
      </c>
      <c r="F80" s="24">
        <v>500000</v>
      </c>
      <c r="G80" s="24">
        <v>502.58</v>
      </c>
      <c r="H80" s="24">
        <v>3.55</v>
      </c>
    </row>
    <row r="81" spans="2:8" x14ac:dyDescent="0.25">
      <c r="B81" s="2" t="s">
        <v>1573</v>
      </c>
      <c r="C81" s="4">
        <v>7.15</v>
      </c>
      <c r="D81" s="2" t="s">
        <v>242</v>
      </c>
      <c r="E81" s="2" t="s">
        <v>1296</v>
      </c>
      <c r="F81" s="24">
        <v>500000</v>
      </c>
      <c r="G81" s="24">
        <v>483.88</v>
      </c>
      <c r="H81" s="24">
        <v>3.42</v>
      </c>
    </row>
    <row r="82" spans="2:8" x14ac:dyDescent="0.25">
      <c r="B82" s="7" t="s">
        <v>244</v>
      </c>
      <c r="C82" s="8"/>
      <c r="D82" s="7"/>
      <c r="E82" s="7"/>
      <c r="F82" s="31"/>
      <c r="G82" s="31">
        <f>SUM(G76:G81)</f>
        <v>986.46</v>
      </c>
      <c r="H82" s="31">
        <f>SUM(H76:H81)</f>
        <v>6.97</v>
      </c>
    </row>
    <row r="83" spans="2:8" x14ac:dyDescent="0.25">
      <c r="B83" s="7" t="s">
        <v>602</v>
      </c>
    </row>
    <row r="84" spans="2:8" x14ac:dyDescent="0.25">
      <c r="B84" s="2" t="s">
        <v>2497</v>
      </c>
      <c r="C84" s="4">
        <v>7.51</v>
      </c>
      <c r="D84" s="2" t="s">
        <v>603</v>
      </c>
      <c r="E84" s="2" t="s">
        <v>1297</v>
      </c>
      <c r="F84" s="24">
        <v>50</v>
      </c>
      <c r="G84" s="24">
        <v>502.12</v>
      </c>
      <c r="H84" s="24">
        <v>3.55</v>
      </c>
    </row>
    <row r="85" spans="2:8" x14ac:dyDescent="0.25">
      <c r="B85" s="7" t="s">
        <v>620</v>
      </c>
      <c r="C85" s="8"/>
      <c r="D85" s="7"/>
      <c r="E85" s="7"/>
      <c r="F85" s="31"/>
      <c r="G85" s="31">
        <f>SUM(G83:G84)</f>
        <v>502.12</v>
      </c>
      <c r="H85" s="31">
        <f>SUM(H83:H84)</f>
        <v>3.55</v>
      </c>
    </row>
    <row r="86" spans="2:8" x14ac:dyDescent="0.25">
      <c r="B86" s="7" t="s">
        <v>621</v>
      </c>
      <c r="C86" s="8"/>
      <c r="D86" s="7"/>
      <c r="E86" s="7"/>
      <c r="F86" s="31"/>
      <c r="G86" s="31">
        <v>408.53</v>
      </c>
      <c r="H86" s="31">
        <v>2.89</v>
      </c>
    </row>
    <row r="87" spans="2:8" x14ac:dyDescent="0.25">
      <c r="B87" s="7" t="s">
        <v>147</v>
      </c>
      <c r="C87" s="8"/>
      <c r="D87" s="7"/>
      <c r="E87" s="7"/>
      <c r="F87" s="31"/>
      <c r="G87" s="31">
        <v>13749.78</v>
      </c>
      <c r="H87" s="31">
        <v>97.18</v>
      </c>
    </row>
    <row r="88" spans="2:8" x14ac:dyDescent="0.25">
      <c r="B88" s="7" t="s">
        <v>326</v>
      </c>
      <c r="C88" s="8"/>
      <c r="D88" s="7"/>
      <c r="E88" s="7"/>
      <c r="F88" s="31"/>
      <c r="G88" s="31">
        <v>406.30764741999951</v>
      </c>
      <c r="H88" s="31">
        <v>2.8199999999999932</v>
      </c>
    </row>
    <row r="89" spans="2:8" x14ac:dyDescent="0.25">
      <c r="B89" s="7" t="s">
        <v>155</v>
      </c>
      <c r="C89" s="8"/>
      <c r="D89" s="7"/>
      <c r="E89" s="7"/>
      <c r="F89" s="31"/>
      <c r="G89" s="31">
        <v>14156.087647419999</v>
      </c>
      <c r="H89" s="31">
        <v>100</v>
      </c>
    </row>
    <row r="90" spans="2:8" x14ac:dyDescent="0.25">
      <c r="B90" s="2" t="s">
        <v>156</v>
      </c>
    </row>
    <row r="91" spans="2:8" x14ac:dyDescent="0.25">
      <c r="B91" s="7" t="s">
        <v>1569</v>
      </c>
    </row>
    <row r="92" spans="2:8" x14ac:dyDescent="0.25">
      <c r="B92" s="7" t="s">
        <v>157</v>
      </c>
    </row>
    <row r="93" spans="2:8" x14ac:dyDescent="0.25">
      <c r="B93" s="7" t="s">
        <v>158</v>
      </c>
      <c r="C93" s="4" t="s">
        <v>159</v>
      </c>
    </row>
    <row r="94" spans="2:8" x14ac:dyDescent="0.25">
      <c r="B94" s="7" t="s">
        <v>162</v>
      </c>
      <c r="C94" s="4" t="s">
        <v>161</v>
      </c>
    </row>
    <row r="95" spans="2:8" x14ac:dyDescent="0.25">
      <c r="B95" s="7" t="s">
        <v>163</v>
      </c>
      <c r="C95" s="4" t="s">
        <v>161</v>
      </c>
    </row>
    <row r="96" spans="2:8" x14ac:dyDescent="0.25">
      <c r="B96" s="7" t="s">
        <v>164</v>
      </c>
      <c r="C96" s="4" t="s">
        <v>165</v>
      </c>
    </row>
    <row r="97" spans="2:3" x14ac:dyDescent="0.25">
      <c r="B97" s="7" t="s">
        <v>1298</v>
      </c>
      <c r="C97" s="8"/>
    </row>
    <row r="98" spans="2:3" x14ac:dyDescent="0.25">
      <c r="B98" s="7" t="s">
        <v>1299</v>
      </c>
      <c r="C98" s="8"/>
    </row>
    <row r="99" spans="2:3" x14ac:dyDescent="0.25">
      <c r="B99" s="7" t="s">
        <v>1300</v>
      </c>
      <c r="C99" s="8"/>
    </row>
    <row r="100" spans="2:3" x14ac:dyDescent="0.25">
      <c r="B100" s="7" t="s">
        <v>1301</v>
      </c>
      <c r="C100" s="8"/>
    </row>
    <row r="101" spans="2:3" x14ac:dyDescent="0.25">
      <c r="B101" s="7" t="s">
        <v>1302</v>
      </c>
      <c r="C101" s="8"/>
    </row>
    <row r="102" spans="2:3" x14ac:dyDescent="0.25">
      <c r="B102" s="7" t="s">
        <v>1303</v>
      </c>
      <c r="C102" s="8"/>
    </row>
    <row r="103" spans="2:3" x14ac:dyDescent="0.25">
      <c r="B103" s="7" t="s">
        <v>1304</v>
      </c>
      <c r="C103" s="8"/>
    </row>
    <row r="104" spans="2:3" x14ac:dyDescent="0.25">
      <c r="B104" s="7" t="s">
        <v>1305</v>
      </c>
      <c r="C104" s="8"/>
    </row>
    <row r="105" spans="2:3" x14ac:dyDescent="0.25">
      <c r="B105" s="7" t="s">
        <v>1306</v>
      </c>
      <c r="C105" s="8"/>
    </row>
    <row r="106" spans="2:3" x14ac:dyDescent="0.25">
      <c r="B106" s="7" t="s">
        <v>1307</v>
      </c>
      <c r="C106" s="8"/>
    </row>
    <row r="107" spans="2:3" x14ac:dyDescent="0.25">
      <c r="B107" s="7" t="s">
        <v>1308</v>
      </c>
      <c r="C107" s="8"/>
    </row>
    <row r="108" spans="2:3" x14ac:dyDescent="0.25">
      <c r="B108" s="7" t="s">
        <v>1309</v>
      </c>
      <c r="C108" s="8"/>
    </row>
    <row r="109" spans="2:3" x14ac:dyDescent="0.25">
      <c r="B109" s="7" t="s">
        <v>2764</v>
      </c>
      <c r="C109" s="8"/>
    </row>
    <row r="110" spans="2:3" x14ac:dyDescent="0.25">
      <c r="B110" s="44" t="s">
        <v>1581</v>
      </c>
    </row>
    <row r="111" spans="2:3" x14ac:dyDescent="0.25">
      <c r="B111" s="2" t="s">
        <v>328</v>
      </c>
    </row>
    <row r="112" spans="2:3" x14ac:dyDescent="0.25">
      <c r="B112" s="7" t="s">
        <v>2747</v>
      </c>
    </row>
    <row r="114" spans="2:4" x14ac:dyDescent="0.25">
      <c r="B114" s="17" t="s">
        <v>3741</v>
      </c>
      <c r="C114" s="18"/>
    </row>
    <row r="115" spans="2:4" ht="30" x14ac:dyDescent="0.25">
      <c r="B115" s="17" t="s">
        <v>329</v>
      </c>
      <c r="C115" s="19" t="s">
        <v>330</v>
      </c>
    </row>
    <row r="116" spans="2:4" x14ac:dyDescent="0.25">
      <c r="B116" s="139" t="s">
        <v>331</v>
      </c>
      <c r="C116" s="170">
        <v>13</v>
      </c>
    </row>
    <row r="117" spans="2:4" x14ac:dyDescent="0.25">
      <c r="B117" s="139" t="s">
        <v>332</v>
      </c>
      <c r="C117" s="170">
        <v>0</v>
      </c>
    </row>
    <row r="118" spans="2:4" x14ac:dyDescent="0.25">
      <c r="B118" s="139" t="s">
        <v>333</v>
      </c>
      <c r="C118" s="170">
        <v>1000</v>
      </c>
    </row>
    <row r="119" spans="2:4" x14ac:dyDescent="0.25">
      <c r="B119" s="139" t="s">
        <v>334</v>
      </c>
      <c r="C119" s="170">
        <v>0</v>
      </c>
    </row>
    <row r="120" spans="2:4" x14ac:dyDescent="0.25">
      <c r="B120" s="139" t="s">
        <v>335</v>
      </c>
      <c r="C120" s="170">
        <v>1234.0575947999998</v>
      </c>
    </row>
    <row r="121" spans="2:4" x14ac:dyDescent="0.25">
      <c r="B121" s="139" t="s">
        <v>336</v>
      </c>
      <c r="C121" s="170">
        <v>0</v>
      </c>
    </row>
    <row r="122" spans="2:4" x14ac:dyDescent="0.25">
      <c r="B122" s="17" t="s">
        <v>337</v>
      </c>
      <c r="C122" s="170">
        <v>2247.0575947999996</v>
      </c>
    </row>
    <row r="124" spans="2:4" x14ac:dyDescent="0.25">
      <c r="B124" s="139" t="s">
        <v>179</v>
      </c>
      <c r="C124" s="9"/>
      <c r="D124" s="139"/>
    </row>
    <row r="125" spans="2:4" ht="30" x14ac:dyDescent="0.25">
      <c r="B125" s="11" t="s">
        <v>180</v>
      </c>
      <c r="C125" s="10" t="s">
        <v>181</v>
      </c>
      <c r="D125" s="11" t="s">
        <v>182</v>
      </c>
    </row>
    <row r="126" spans="2:4" x14ac:dyDescent="0.25">
      <c r="B126" s="139" t="s">
        <v>161</v>
      </c>
      <c r="C126" s="9" t="s">
        <v>161</v>
      </c>
      <c r="D126" s="139" t="s">
        <v>161</v>
      </c>
    </row>
    <row r="128" spans="2:4" x14ac:dyDescent="0.25">
      <c r="B128" s="7" t="s">
        <v>183</v>
      </c>
      <c r="C128" s="171">
        <v>45412</v>
      </c>
    </row>
    <row r="129" spans="2:7" x14ac:dyDescent="0.25">
      <c r="B129" s="17" t="s">
        <v>184</v>
      </c>
      <c r="C129" s="18" t="s">
        <v>185</v>
      </c>
      <c r="D129" s="17" t="s">
        <v>186</v>
      </c>
      <c r="E129" s="34" t="s">
        <v>187</v>
      </c>
      <c r="F129" s="172" t="s">
        <v>188</v>
      </c>
      <c r="G129" s="31"/>
    </row>
    <row r="130" spans="2:7" x14ac:dyDescent="0.25">
      <c r="B130" s="139" t="s">
        <v>3177</v>
      </c>
      <c r="C130" s="9">
        <v>-15900</v>
      </c>
      <c r="D130" s="139">
        <v>2395.5700000000002</v>
      </c>
      <c r="E130" s="33">
        <v>2543</v>
      </c>
      <c r="F130" s="39">
        <f>C122</f>
        <v>2247.0575947999996</v>
      </c>
    </row>
    <row r="131" spans="2:7" x14ac:dyDescent="0.25">
      <c r="B131" s="139" t="s">
        <v>3081</v>
      </c>
      <c r="C131" s="9">
        <v>-46400</v>
      </c>
      <c r="D131" s="139">
        <v>1333.05</v>
      </c>
      <c r="E131" s="33">
        <v>1331.4</v>
      </c>
      <c r="F131" s="173"/>
    </row>
    <row r="132" spans="2:7" x14ac:dyDescent="0.25">
      <c r="B132" s="139" t="s">
        <v>3178</v>
      </c>
      <c r="C132" s="9">
        <v>-142200</v>
      </c>
      <c r="D132" s="139">
        <v>623.33000000000004</v>
      </c>
      <c r="E132" s="33">
        <v>622.5</v>
      </c>
      <c r="F132" s="173"/>
    </row>
    <row r="133" spans="2:7" x14ac:dyDescent="0.25">
      <c r="B133" s="139" t="s">
        <v>3179</v>
      </c>
      <c r="C133" s="9">
        <v>-56100</v>
      </c>
      <c r="D133" s="139">
        <v>1098.98</v>
      </c>
      <c r="E133" s="33">
        <v>1160.45</v>
      </c>
      <c r="F133" s="173"/>
    </row>
    <row r="134" spans="2:7" x14ac:dyDescent="0.25">
      <c r="B134" s="139" t="s">
        <v>3180</v>
      </c>
      <c r="C134" s="9">
        <v>-37050</v>
      </c>
      <c r="D134" s="139">
        <v>1302.01</v>
      </c>
      <c r="E134" s="33">
        <v>1332.65</v>
      </c>
      <c r="F134" s="173"/>
    </row>
    <row r="135" spans="2:7" x14ac:dyDescent="0.25">
      <c r="B135" s="139" t="s">
        <v>3087</v>
      </c>
      <c r="C135" s="9">
        <v>-22200</v>
      </c>
      <c r="D135" s="139">
        <v>2258.5</v>
      </c>
      <c r="E135" s="33">
        <v>2246.25</v>
      </c>
      <c r="F135" s="173"/>
    </row>
    <row r="136" spans="2:7" x14ac:dyDescent="0.25">
      <c r="B136" s="139" t="s">
        <v>3181</v>
      </c>
      <c r="C136" s="9">
        <v>-75200</v>
      </c>
      <c r="D136" s="139">
        <v>426.69</v>
      </c>
      <c r="E136" s="33">
        <v>437.4</v>
      </c>
      <c r="F136" s="173"/>
    </row>
    <row r="137" spans="2:7" x14ac:dyDescent="0.25">
      <c r="B137" s="139" t="s">
        <v>3182</v>
      </c>
      <c r="C137" s="9">
        <v>-6250</v>
      </c>
      <c r="D137" s="139">
        <v>926.48</v>
      </c>
      <c r="E137" s="33">
        <v>933.5</v>
      </c>
      <c r="F137" s="173"/>
    </row>
    <row r="138" spans="2:7" x14ac:dyDescent="0.25">
      <c r="B138" s="139" t="s">
        <v>3091</v>
      </c>
      <c r="C138" s="9">
        <v>-15000</v>
      </c>
      <c r="D138" s="139">
        <v>3613.07</v>
      </c>
      <c r="E138" s="33">
        <v>3617.55</v>
      </c>
      <c r="F138" s="173"/>
    </row>
    <row r="139" spans="2:7" x14ac:dyDescent="0.25">
      <c r="B139" s="139" t="s">
        <v>1039</v>
      </c>
      <c r="C139" s="9">
        <v>-48000</v>
      </c>
      <c r="D139" s="139">
        <v>763.99</v>
      </c>
      <c r="E139" s="33">
        <v>824.5</v>
      </c>
      <c r="F139" s="173"/>
    </row>
    <row r="140" spans="2:7" x14ac:dyDescent="0.25">
      <c r="B140" s="139" t="s">
        <v>3095</v>
      </c>
      <c r="C140" s="9">
        <v>-9100</v>
      </c>
      <c r="D140" s="139">
        <v>3831.22</v>
      </c>
      <c r="E140" s="33">
        <v>3823.05</v>
      </c>
      <c r="F140" s="35"/>
    </row>
    <row r="143" spans="2:7" x14ac:dyDescent="0.25">
      <c r="B143" s="7" t="s">
        <v>189</v>
      </c>
      <c r="C143" s="174">
        <v>0.36899999999999999</v>
      </c>
    </row>
    <row r="144" spans="2:7" x14ac:dyDescent="0.25">
      <c r="B144" s="7"/>
    </row>
    <row r="145" spans="2:4" x14ac:dyDescent="0.25">
      <c r="B145" s="7" t="s">
        <v>190</v>
      </c>
    </row>
    <row r="146" spans="2:4" x14ac:dyDescent="0.25">
      <c r="B146" s="34" t="s">
        <v>191</v>
      </c>
      <c r="C146" s="18" t="s">
        <v>192</v>
      </c>
      <c r="D146" s="7"/>
    </row>
    <row r="147" spans="2:4" x14ac:dyDescent="0.25">
      <c r="B147" s="155" t="s">
        <v>3183</v>
      </c>
      <c r="C147" s="156">
        <v>83</v>
      </c>
    </row>
    <row r="148" spans="2:4" x14ac:dyDescent="0.25">
      <c r="B148" s="155" t="s">
        <v>2623</v>
      </c>
      <c r="C148" s="156">
        <v>32</v>
      </c>
    </row>
    <row r="149" spans="2:4" x14ac:dyDescent="0.25">
      <c r="B149" s="155" t="s">
        <v>3184</v>
      </c>
      <c r="C149" s="156">
        <v>51</v>
      </c>
    </row>
    <row r="150" spans="2:4" x14ac:dyDescent="0.25">
      <c r="B150" s="155" t="s">
        <v>3106</v>
      </c>
      <c r="C150" s="156">
        <v>50</v>
      </c>
    </row>
    <row r="151" spans="2:4" x14ac:dyDescent="0.25">
      <c r="B151" s="155" t="s">
        <v>3108</v>
      </c>
      <c r="C151" s="156">
        <v>74</v>
      </c>
    </row>
    <row r="152" spans="2:4" x14ac:dyDescent="0.25">
      <c r="B152" s="155" t="s">
        <v>3185</v>
      </c>
      <c r="C152" s="156">
        <v>47</v>
      </c>
    </row>
    <row r="153" spans="2:4" x14ac:dyDescent="0.25">
      <c r="B153" s="155" t="s">
        <v>3109</v>
      </c>
      <c r="C153" s="156">
        <v>58</v>
      </c>
    </row>
    <row r="154" spans="2:4" x14ac:dyDescent="0.25">
      <c r="B154" s="155" t="s">
        <v>3186</v>
      </c>
      <c r="C154" s="156">
        <v>53</v>
      </c>
    </row>
    <row r="155" spans="2:4" x14ac:dyDescent="0.25">
      <c r="B155" s="155" t="s">
        <v>3187</v>
      </c>
      <c r="C155" s="156">
        <v>39</v>
      </c>
    </row>
    <row r="156" spans="2:4" x14ac:dyDescent="0.25">
      <c r="B156" s="155" t="s">
        <v>3111</v>
      </c>
      <c r="C156" s="156">
        <v>52</v>
      </c>
    </row>
    <row r="157" spans="2:4" x14ac:dyDescent="0.25">
      <c r="B157" s="155" t="s">
        <v>3188</v>
      </c>
      <c r="C157" s="156">
        <v>5</v>
      </c>
    </row>
    <row r="159" spans="2:4" x14ac:dyDescent="0.25">
      <c r="B159" s="34" t="s">
        <v>193</v>
      </c>
      <c r="C159" s="18" t="s">
        <v>192</v>
      </c>
    </row>
    <row r="160" spans="2:4" x14ac:dyDescent="0.25">
      <c r="B160" s="155" t="s">
        <v>3183</v>
      </c>
      <c r="C160" s="156">
        <v>83</v>
      </c>
    </row>
    <row r="161" spans="2:3" x14ac:dyDescent="0.25">
      <c r="B161" s="155" t="s">
        <v>2623</v>
      </c>
      <c r="C161" s="156">
        <v>32</v>
      </c>
    </row>
    <row r="162" spans="2:3" x14ac:dyDescent="0.25">
      <c r="B162" s="155" t="s">
        <v>3184</v>
      </c>
      <c r="C162" s="156">
        <v>51</v>
      </c>
    </row>
    <row r="163" spans="2:3" x14ac:dyDescent="0.25">
      <c r="B163" s="155" t="s">
        <v>3106</v>
      </c>
      <c r="C163" s="156">
        <v>50</v>
      </c>
    </row>
    <row r="164" spans="2:3" x14ac:dyDescent="0.25">
      <c r="B164" s="155" t="s">
        <v>3108</v>
      </c>
      <c r="C164" s="156">
        <v>74</v>
      </c>
    </row>
    <row r="165" spans="2:3" x14ac:dyDescent="0.25">
      <c r="B165" s="155" t="s">
        <v>3185</v>
      </c>
      <c r="C165" s="156">
        <v>47</v>
      </c>
    </row>
    <row r="166" spans="2:3" x14ac:dyDescent="0.25">
      <c r="B166" s="155" t="s">
        <v>3109</v>
      </c>
      <c r="C166" s="156">
        <v>58</v>
      </c>
    </row>
    <row r="167" spans="2:3" x14ac:dyDescent="0.25">
      <c r="B167" s="155" t="s">
        <v>3186</v>
      </c>
      <c r="C167" s="156">
        <v>53</v>
      </c>
    </row>
    <row r="168" spans="2:3" x14ac:dyDescent="0.25">
      <c r="B168" s="155" t="s">
        <v>3187</v>
      </c>
      <c r="C168" s="156">
        <v>39</v>
      </c>
    </row>
    <row r="169" spans="2:3" x14ac:dyDescent="0.25">
      <c r="B169" s="155" t="s">
        <v>3111</v>
      </c>
      <c r="C169" s="156">
        <v>52</v>
      </c>
    </row>
    <row r="170" spans="2:3" x14ac:dyDescent="0.25">
      <c r="B170" s="155" t="s">
        <v>3188</v>
      </c>
      <c r="C170" s="156">
        <v>5</v>
      </c>
    </row>
    <row r="173" spans="2:3" x14ac:dyDescent="0.25">
      <c r="B173" s="34" t="s">
        <v>669</v>
      </c>
      <c r="C173" s="18" t="s">
        <v>195</v>
      </c>
    </row>
    <row r="174" spans="2:3" x14ac:dyDescent="0.25">
      <c r="B174" s="155" t="s">
        <v>3183</v>
      </c>
      <c r="C174" s="157">
        <v>92496952.980000004</v>
      </c>
    </row>
    <row r="175" spans="2:3" x14ac:dyDescent="0.25">
      <c r="B175" s="155" t="s">
        <v>2623</v>
      </c>
      <c r="C175" s="157">
        <v>36568276.799999997</v>
      </c>
    </row>
    <row r="176" spans="2:3" x14ac:dyDescent="0.25">
      <c r="B176" s="155" t="s">
        <v>3184</v>
      </c>
      <c r="C176" s="157">
        <v>61209498.240000002</v>
      </c>
    </row>
    <row r="177" spans="2:3" x14ac:dyDescent="0.25">
      <c r="B177" s="155" t="s">
        <v>3106</v>
      </c>
      <c r="C177" s="157">
        <v>53810550</v>
      </c>
    </row>
    <row r="178" spans="2:3" x14ac:dyDescent="0.25">
      <c r="B178" s="155" t="s">
        <v>3108</v>
      </c>
      <c r="C178" s="157">
        <v>49781295.539999999</v>
      </c>
    </row>
    <row r="179" spans="2:3" x14ac:dyDescent="0.25">
      <c r="B179" s="155" t="s">
        <v>3185</v>
      </c>
      <c r="C179" s="157">
        <v>31966557.440000001</v>
      </c>
    </row>
    <row r="180" spans="2:3" x14ac:dyDescent="0.25">
      <c r="B180" s="155" t="s">
        <v>3109</v>
      </c>
      <c r="C180" s="157">
        <v>61389719.520000003</v>
      </c>
    </row>
    <row r="181" spans="2:3" x14ac:dyDescent="0.25">
      <c r="B181" s="155" t="s">
        <v>3186</v>
      </c>
      <c r="C181" s="157">
        <v>37800494.640000001</v>
      </c>
    </row>
    <row r="182" spans="2:3" x14ac:dyDescent="0.25">
      <c r="B182" s="155" t="s">
        <v>3187</v>
      </c>
      <c r="C182" s="157">
        <v>47872590.289999999</v>
      </c>
    </row>
    <row r="183" spans="2:3" x14ac:dyDescent="0.25">
      <c r="B183" s="155" t="s">
        <v>3111</v>
      </c>
      <c r="C183" s="157">
        <v>34850086.18</v>
      </c>
    </row>
    <row r="184" spans="2:3" x14ac:dyDescent="0.25">
      <c r="B184" s="155" t="s">
        <v>3188</v>
      </c>
      <c r="C184" s="157">
        <v>5747937.5</v>
      </c>
    </row>
    <row r="185" spans="2:3" x14ac:dyDescent="0.25">
      <c r="C185" s="18">
        <f>SUM(C173:C184)</f>
        <v>513493959.13</v>
      </c>
    </row>
    <row r="187" spans="2:3" x14ac:dyDescent="0.25">
      <c r="B187" s="34" t="s">
        <v>194</v>
      </c>
      <c r="C187" s="18" t="s">
        <v>195</v>
      </c>
    </row>
    <row r="188" spans="2:3" x14ac:dyDescent="0.25">
      <c r="B188" s="155" t="s">
        <v>3183</v>
      </c>
      <c r="C188" s="158">
        <v>88205760</v>
      </c>
    </row>
    <row r="189" spans="2:3" x14ac:dyDescent="0.25">
      <c r="B189" s="155" t="s">
        <v>2623</v>
      </c>
      <c r="C189" s="158">
        <v>36167102.399999999</v>
      </c>
    </row>
    <row r="190" spans="2:3" x14ac:dyDescent="0.25">
      <c r="B190" s="155" t="s">
        <v>3184</v>
      </c>
      <c r="C190" s="158">
        <v>58390310.550000004</v>
      </c>
    </row>
    <row r="191" spans="2:3" x14ac:dyDescent="0.25">
      <c r="B191" s="155" t="s">
        <v>3106</v>
      </c>
      <c r="C191" s="158">
        <v>54462810</v>
      </c>
    </row>
    <row r="192" spans="2:3" x14ac:dyDescent="0.25">
      <c r="B192" s="155" t="s">
        <v>3108</v>
      </c>
      <c r="C192" s="158">
        <v>50461035.390000001</v>
      </c>
    </row>
    <row r="193" spans="2:8" x14ac:dyDescent="0.25">
      <c r="B193" s="155" t="s">
        <v>3185</v>
      </c>
      <c r="C193" s="158">
        <v>32334082.400000002</v>
      </c>
    </row>
    <row r="194" spans="2:8" x14ac:dyDescent="0.25">
      <c r="B194" s="155" t="s">
        <v>3109</v>
      </c>
      <c r="C194" s="158">
        <v>60094078.400000006</v>
      </c>
    </row>
    <row r="195" spans="2:8" x14ac:dyDescent="0.25">
      <c r="B195" s="155" t="s">
        <v>3186</v>
      </c>
      <c r="C195" s="158">
        <v>39200655</v>
      </c>
    </row>
    <row r="196" spans="2:8" x14ac:dyDescent="0.25">
      <c r="B196" s="155" t="s">
        <v>3187</v>
      </c>
      <c r="C196" s="158">
        <v>46281007.5</v>
      </c>
    </row>
    <row r="197" spans="2:8" x14ac:dyDescent="0.25">
      <c r="B197" s="155" t="s">
        <v>3111</v>
      </c>
      <c r="C197" s="158">
        <v>35521062.850000001</v>
      </c>
    </row>
    <row r="198" spans="2:8" x14ac:dyDescent="0.25">
      <c r="B198" s="155" t="s">
        <v>3188</v>
      </c>
      <c r="C198" s="158">
        <v>5243500</v>
      </c>
    </row>
    <row r="199" spans="2:8" x14ac:dyDescent="0.25">
      <c r="C199" s="18">
        <f>SUM(C187:C198)</f>
        <v>506361404.49000001</v>
      </c>
    </row>
    <row r="202" spans="2:8" x14ac:dyDescent="0.25">
      <c r="B202" s="17" t="s">
        <v>196</v>
      </c>
      <c r="C202" s="18">
        <f xml:space="preserve"> C199-C185</f>
        <v>-7132554.6399999857</v>
      </c>
    </row>
    <row r="204" spans="2:8" x14ac:dyDescent="0.25">
      <c r="B204" s="106" t="s">
        <v>2595</v>
      </c>
      <c r="C204" s="40">
        <v>45412</v>
      </c>
      <c r="D204" s="107"/>
      <c r="E204" s="107"/>
      <c r="F204" s="108"/>
    </row>
    <row r="205" spans="2:8" x14ac:dyDescent="0.25">
      <c r="B205" s="140" t="s">
        <v>184</v>
      </c>
      <c r="C205" s="109" t="s">
        <v>2596</v>
      </c>
      <c r="D205" s="110" t="s">
        <v>186</v>
      </c>
      <c r="E205" s="109" t="s">
        <v>2597</v>
      </c>
      <c r="F205" s="140" t="s">
        <v>188</v>
      </c>
      <c r="G205" s="2"/>
      <c r="H205" s="2"/>
    </row>
    <row r="206" spans="2:8" x14ac:dyDescent="0.25">
      <c r="B206" s="139" t="s">
        <v>2616</v>
      </c>
      <c r="C206" s="111">
        <v>-20</v>
      </c>
      <c r="D206" s="112">
        <v>81162.5</v>
      </c>
      <c r="E206" s="112">
        <v>80851</v>
      </c>
      <c r="F206" s="225" t="s">
        <v>2598</v>
      </c>
      <c r="G206" s="176"/>
      <c r="H206" s="2"/>
    </row>
    <row r="207" spans="2:8" x14ac:dyDescent="0.25">
      <c r="B207" s="139" t="s">
        <v>2600</v>
      </c>
      <c r="C207" s="111">
        <v>20</v>
      </c>
      <c r="D207" s="112">
        <v>68703</v>
      </c>
      <c r="E207" s="112">
        <v>79458.89</v>
      </c>
      <c r="F207" s="225"/>
      <c r="G207" s="13"/>
      <c r="H207" s="2"/>
    </row>
    <row r="208" spans="2:8" x14ac:dyDescent="0.25">
      <c r="B208" s="113" t="s">
        <v>2620</v>
      </c>
      <c r="C208" s="114"/>
      <c r="D208" s="114"/>
      <c r="E208" s="114"/>
      <c r="F208" s="115"/>
      <c r="G208" s="2"/>
      <c r="H208" s="2"/>
    </row>
    <row r="209" spans="2:8" x14ac:dyDescent="0.25">
      <c r="G209" s="2"/>
      <c r="H209" s="2"/>
    </row>
    <row r="210" spans="2:8" x14ac:dyDescent="0.25">
      <c r="B210" s="26" t="s">
        <v>2601</v>
      </c>
      <c r="C210" s="116">
        <v>3.3700000000000001E-2</v>
      </c>
      <c r="G210" s="2"/>
      <c r="H210" s="2"/>
    </row>
    <row r="211" spans="2:8" x14ac:dyDescent="0.25">
      <c r="G211" s="2"/>
      <c r="H211" s="2"/>
    </row>
    <row r="212" spans="2:8" x14ac:dyDescent="0.25">
      <c r="G212" s="2"/>
      <c r="H212" s="2"/>
    </row>
    <row r="213" spans="2:8" x14ac:dyDescent="0.25">
      <c r="B213" s="107" t="s">
        <v>2602</v>
      </c>
      <c r="C213" s="40">
        <v>45412</v>
      </c>
      <c r="D213" s="117"/>
      <c r="E213" s="118"/>
      <c r="F213" s="108"/>
      <c r="G213" s="2"/>
      <c r="H213" s="2"/>
    </row>
    <row r="214" spans="2:8" x14ac:dyDescent="0.25">
      <c r="B214" s="119" t="s">
        <v>184</v>
      </c>
      <c r="C214" s="119" t="s">
        <v>2603</v>
      </c>
      <c r="D214" s="120" t="s">
        <v>186</v>
      </c>
      <c r="E214" s="121" t="s">
        <v>2597</v>
      </c>
      <c r="F214" s="137" t="s">
        <v>188</v>
      </c>
      <c r="G214" s="2"/>
      <c r="H214" s="2"/>
    </row>
    <row r="215" spans="2:8" x14ac:dyDescent="0.25">
      <c r="B215" s="122" t="s">
        <v>161</v>
      </c>
      <c r="C215" s="122" t="s">
        <v>161</v>
      </c>
      <c r="D215" s="122" t="s">
        <v>161</v>
      </c>
      <c r="E215" s="122" t="s">
        <v>161</v>
      </c>
      <c r="F215" s="144" t="s">
        <v>2598</v>
      </c>
      <c r="G215" s="176"/>
      <c r="H215" s="2"/>
    </row>
    <row r="216" spans="2:8" x14ac:dyDescent="0.25">
      <c r="B216" s="113" t="s">
        <v>2620</v>
      </c>
      <c r="C216" s="114"/>
      <c r="D216" s="114"/>
      <c r="E216" s="114"/>
      <c r="F216" s="115"/>
      <c r="G216" s="2"/>
      <c r="H216" s="2"/>
    </row>
    <row r="217" spans="2:8" x14ac:dyDescent="0.25">
      <c r="G217" s="2"/>
      <c r="H217" s="2"/>
    </row>
    <row r="218" spans="2:8" x14ac:dyDescent="0.25">
      <c r="G218" s="2"/>
      <c r="H218" s="2"/>
    </row>
    <row r="219" spans="2:8" x14ac:dyDescent="0.25">
      <c r="B219" s="125" t="s">
        <v>2605</v>
      </c>
      <c r="C219" s="126" t="s">
        <v>2621</v>
      </c>
      <c r="G219" s="2"/>
    </row>
    <row r="220" spans="2:8" x14ac:dyDescent="0.25">
      <c r="G220" s="2"/>
    </row>
    <row r="221" spans="2:8" x14ac:dyDescent="0.25">
      <c r="G221" s="2"/>
    </row>
    <row r="222" spans="2:8" x14ac:dyDescent="0.25">
      <c r="B222" s="127" t="s">
        <v>2606</v>
      </c>
      <c r="C222" s="128" t="s">
        <v>2607</v>
      </c>
      <c r="G222" s="2"/>
    </row>
    <row r="223" spans="2:8" x14ac:dyDescent="0.25">
      <c r="B223" s="155" t="s">
        <v>2629</v>
      </c>
      <c r="C223" s="156">
        <v>20</v>
      </c>
      <c r="G223" s="2"/>
    </row>
    <row r="224" spans="2:8" x14ac:dyDescent="0.25">
      <c r="B224" s="25"/>
      <c r="C224" s="129"/>
      <c r="G224" s="2"/>
    </row>
    <row r="225" spans="2:7" x14ac:dyDescent="0.25">
      <c r="B225" s="127" t="s">
        <v>2610</v>
      </c>
      <c r="C225" s="128" t="s">
        <v>2607</v>
      </c>
      <c r="G225" s="2"/>
    </row>
    <row r="226" spans="2:7" x14ac:dyDescent="0.25">
      <c r="B226" s="155" t="s">
        <v>2629</v>
      </c>
      <c r="C226" s="156">
        <v>20</v>
      </c>
      <c r="G226" s="2"/>
    </row>
    <row r="227" spans="2:7" x14ac:dyDescent="0.25">
      <c r="B227" s="7"/>
    </row>
    <row r="228" spans="2:7" x14ac:dyDescent="0.25">
      <c r="B228" s="127" t="s">
        <v>2611</v>
      </c>
      <c r="C228" s="128" t="s">
        <v>206</v>
      </c>
    </row>
    <row r="229" spans="2:7" x14ac:dyDescent="0.25">
      <c r="B229" s="155" t="s">
        <v>2629</v>
      </c>
      <c r="C229" s="157">
        <v>47703900</v>
      </c>
    </row>
    <row r="230" spans="2:7" x14ac:dyDescent="0.25">
      <c r="C230" s="130">
        <f>SUM(C229)</f>
        <v>47703900</v>
      </c>
    </row>
    <row r="233" spans="2:7" x14ac:dyDescent="0.25">
      <c r="B233" s="127" t="s">
        <v>2612</v>
      </c>
      <c r="C233" s="128" t="s">
        <v>206</v>
      </c>
    </row>
    <row r="234" spans="2:7" x14ac:dyDescent="0.25">
      <c r="B234" s="155" t="s">
        <v>2629</v>
      </c>
      <c r="C234" s="158">
        <v>42902580</v>
      </c>
    </row>
    <row r="235" spans="2:7" x14ac:dyDescent="0.25">
      <c r="C235" s="131">
        <f>SUM(C234:C234)</f>
        <v>42902580</v>
      </c>
    </row>
    <row r="237" spans="2:7" x14ac:dyDescent="0.25">
      <c r="B237" s="132" t="s">
        <v>196</v>
      </c>
      <c r="C237" s="133">
        <f>C235-C230</f>
        <v>-4801320</v>
      </c>
      <c r="D237" s="134"/>
      <c r="E237" s="135"/>
      <c r="F237" s="136"/>
    </row>
    <row r="238" spans="2:7" x14ac:dyDescent="0.25">
      <c r="B238" s="7"/>
    </row>
    <row r="240" spans="2:7" x14ac:dyDescent="0.25">
      <c r="B240" s="17" t="s">
        <v>197</v>
      </c>
      <c r="C240" s="40">
        <v>45412</v>
      </c>
      <c r="D240" s="139"/>
      <c r="E240" s="33"/>
      <c r="F240" s="39"/>
    </row>
    <row r="241" spans="2:7" x14ac:dyDescent="0.25">
      <c r="B241" s="17" t="s">
        <v>184</v>
      </c>
      <c r="C241" s="18" t="s">
        <v>185</v>
      </c>
      <c r="D241" s="17" t="s">
        <v>186</v>
      </c>
      <c r="E241" s="34" t="s">
        <v>187</v>
      </c>
      <c r="F241" s="32" t="s">
        <v>188</v>
      </c>
      <c r="G241" s="31"/>
    </row>
    <row r="242" spans="2:7" x14ac:dyDescent="0.25">
      <c r="B242" s="37" t="s">
        <v>161</v>
      </c>
      <c r="C242" s="38" t="s">
        <v>161</v>
      </c>
      <c r="D242" s="37" t="s">
        <v>161</v>
      </c>
      <c r="E242" s="36" t="s">
        <v>161</v>
      </c>
      <c r="F242" s="35" t="s">
        <v>161</v>
      </c>
    </row>
    <row r="243" spans="2:7" x14ac:dyDescent="0.25">
      <c r="B243" s="7" t="s">
        <v>189</v>
      </c>
    </row>
    <row r="244" spans="2:7" x14ac:dyDescent="0.25">
      <c r="B244" s="7"/>
    </row>
    <row r="245" spans="2:7" x14ac:dyDescent="0.25">
      <c r="B245" s="7" t="s">
        <v>190</v>
      </c>
    </row>
    <row r="246" spans="2:7" x14ac:dyDescent="0.25">
      <c r="B246" s="17" t="s">
        <v>191</v>
      </c>
      <c r="C246" s="18" t="s">
        <v>192</v>
      </c>
      <c r="D246" s="7"/>
    </row>
    <row r="247" spans="2:7" x14ac:dyDescent="0.25">
      <c r="B247" s="139" t="s">
        <v>161</v>
      </c>
      <c r="C247" s="9" t="s">
        <v>161</v>
      </c>
    </row>
    <row r="249" spans="2:7" x14ac:dyDescent="0.25">
      <c r="B249" s="17" t="s">
        <v>193</v>
      </c>
      <c r="C249" s="18" t="s">
        <v>192</v>
      </c>
    </row>
    <row r="250" spans="2:7" x14ac:dyDescent="0.25">
      <c r="B250" s="139" t="s">
        <v>161</v>
      </c>
      <c r="C250" s="9" t="s">
        <v>161</v>
      </c>
    </row>
    <row r="252" spans="2:7" x14ac:dyDescent="0.25">
      <c r="B252" s="17" t="s">
        <v>161</v>
      </c>
      <c r="C252" s="18" t="s">
        <v>161</v>
      </c>
    </row>
    <row r="253" spans="2:7" x14ac:dyDescent="0.25">
      <c r="B253" s="139" t="s">
        <v>161</v>
      </c>
      <c r="C253" s="9" t="s">
        <v>161</v>
      </c>
    </row>
    <row r="255" spans="2:7" x14ac:dyDescent="0.25">
      <c r="B255" s="34" t="s">
        <v>194</v>
      </c>
      <c r="C255" s="18" t="s">
        <v>195</v>
      </c>
    </row>
    <row r="256" spans="2:7" x14ac:dyDescent="0.25">
      <c r="B256" s="33" t="s">
        <v>161</v>
      </c>
      <c r="C256" s="9" t="s">
        <v>161</v>
      </c>
    </row>
    <row r="258" spans="2:80" x14ac:dyDescent="0.25">
      <c r="B258" s="17" t="s">
        <v>196</v>
      </c>
      <c r="C258" s="18" t="s">
        <v>161</v>
      </c>
    </row>
    <row r="261" spans="2:80" x14ac:dyDescent="0.25">
      <c r="B261" s="7" t="s">
        <v>198</v>
      </c>
    </row>
    <row r="263" spans="2:80" x14ac:dyDescent="0.25">
      <c r="B263" s="17" t="s">
        <v>184</v>
      </c>
      <c r="C263" s="18" t="s">
        <v>199</v>
      </c>
      <c r="D263" s="17" t="s">
        <v>200</v>
      </c>
      <c r="E263" s="17" t="s">
        <v>201</v>
      </c>
      <c r="F263" s="31"/>
    </row>
    <row r="264" spans="2:80" x14ac:dyDescent="0.25">
      <c r="B264" s="139" t="s">
        <v>161</v>
      </c>
      <c r="C264" s="9" t="s">
        <v>161</v>
      </c>
      <c r="D264" s="139" t="s">
        <v>161</v>
      </c>
      <c r="E264" s="139" t="s">
        <v>161</v>
      </c>
    </row>
    <row r="267" spans="2:80" x14ac:dyDescent="0.25">
      <c r="B267" s="7" t="s">
        <v>202</v>
      </c>
      <c r="C267" s="8" t="s">
        <v>161</v>
      </c>
      <c r="D267" s="7"/>
      <c r="E267" s="7"/>
      <c r="F267" s="31"/>
      <c r="G267" s="31"/>
      <c r="H267" s="31"/>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row>
    <row r="269" spans="2:80" x14ac:dyDescent="0.25">
      <c r="B269" s="7" t="s">
        <v>203</v>
      </c>
    </row>
    <row r="271" spans="2:80" x14ac:dyDescent="0.25">
      <c r="B271" s="17" t="s">
        <v>204</v>
      </c>
      <c r="C271" s="18" t="s">
        <v>192</v>
      </c>
      <c r="D271" s="7"/>
    </row>
    <row r="272" spans="2:80" x14ac:dyDescent="0.25">
      <c r="B272" s="139" t="s">
        <v>161</v>
      </c>
      <c r="C272" s="9" t="s">
        <v>161</v>
      </c>
    </row>
    <row r="275" spans="2:80" x14ac:dyDescent="0.25">
      <c r="B275" s="17" t="s">
        <v>205</v>
      </c>
      <c r="C275" s="18" t="s">
        <v>206</v>
      </c>
      <c r="D275" s="7"/>
    </row>
    <row r="276" spans="2:80" x14ac:dyDescent="0.25">
      <c r="B276" s="139" t="s">
        <v>161</v>
      </c>
      <c r="C276" s="9" t="s">
        <v>161</v>
      </c>
    </row>
    <row r="279" spans="2:80" x14ac:dyDescent="0.25">
      <c r="B279" s="7" t="s">
        <v>207</v>
      </c>
    </row>
    <row r="282" spans="2:80" x14ac:dyDescent="0.25">
      <c r="B282" s="7" t="s">
        <v>208</v>
      </c>
    </row>
    <row r="284" spans="2:80" x14ac:dyDescent="0.25">
      <c r="B284" s="17" t="s">
        <v>184</v>
      </c>
      <c r="C284" s="18" t="s">
        <v>209</v>
      </c>
      <c r="D284" s="17" t="s">
        <v>199</v>
      </c>
      <c r="E284" s="17" t="s">
        <v>200</v>
      </c>
      <c r="F284" s="32" t="s">
        <v>201</v>
      </c>
      <c r="G284" s="31"/>
    </row>
    <row r="285" spans="2:80" x14ac:dyDescent="0.25">
      <c r="B285" s="139" t="s">
        <v>161</v>
      </c>
      <c r="C285" s="9" t="s">
        <v>161</v>
      </c>
      <c r="D285" s="139" t="s">
        <v>161</v>
      </c>
      <c r="E285" s="139" t="s">
        <v>161</v>
      </c>
      <c r="F285" s="30" t="s">
        <v>161</v>
      </c>
    </row>
    <row r="288" spans="2:80" x14ac:dyDescent="0.25">
      <c r="B288" s="7" t="s">
        <v>202</v>
      </c>
      <c r="C288" s="8" t="s">
        <v>161</v>
      </c>
      <c r="D288" s="7"/>
      <c r="E288" s="7"/>
      <c r="F288" s="31"/>
      <c r="G288" s="31"/>
      <c r="H288" s="31"/>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row>
    <row r="290" spans="2:7" x14ac:dyDescent="0.25">
      <c r="B290" s="7" t="s">
        <v>203</v>
      </c>
    </row>
    <row r="292" spans="2:7" x14ac:dyDescent="0.25">
      <c r="B292" s="17" t="s">
        <v>204</v>
      </c>
      <c r="C292" s="18" t="s">
        <v>192</v>
      </c>
      <c r="D292" s="7"/>
    </row>
    <row r="293" spans="2:7" x14ac:dyDescent="0.25">
      <c r="B293" s="139" t="s">
        <v>161</v>
      </c>
      <c r="C293" s="9" t="s">
        <v>161</v>
      </c>
    </row>
    <row r="296" spans="2:7" x14ac:dyDescent="0.25">
      <c r="B296" s="17" t="s">
        <v>205</v>
      </c>
      <c r="C296" s="18" t="s">
        <v>206</v>
      </c>
      <c r="D296" s="7"/>
    </row>
    <row r="297" spans="2:7" x14ac:dyDescent="0.25">
      <c r="B297" s="139" t="s">
        <v>161</v>
      </c>
      <c r="C297" s="9" t="s">
        <v>161</v>
      </c>
    </row>
    <row r="300" spans="2:7" x14ac:dyDescent="0.25">
      <c r="B300" s="7" t="s">
        <v>207</v>
      </c>
    </row>
    <row r="303" spans="2:7" x14ac:dyDescent="0.25">
      <c r="B303" s="7" t="s">
        <v>210</v>
      </c>
    </row>
    <row r="304" spans="2:7" x14ac:dyDescent="0.25">
      <c r="B304" s="17" t="s">
        <v>184</v>
      </c>
      <c r="C304" s="18" t="s">
        <v>211</v>
      </c>
      <c r="D304" s="17" t="s">
        <v>212</v>
      </c>
      <c r="E304" s="17" t="s">
        <v>213</v>
      </c>
      <c r="F304" s="32" t="s">
        <v>214</v>
      </c>
      <c r="G304" s="31"/>
    </row>
    <row r="305" spans="2:6" x14ac:dyDescent="0.25">
      <c r="B305" s="139" t="s">
        <v>161</v>
      </c>
      <c r="C305" s="9" t="s">
        <v>161</v>
      </c>
      <c r="D305" s="139" t="s">
        <v>161</v>
      </c>
      <c r="E305" s="139" t="s">
        <v>161</v>
      </c>
      <c r="F305" s="30" t="s">
        <v>161</v>
      </c>
    </row>
    <row r="306" spans="2:6" x14ac:dyDescent="0.25">
      <c r="B306" s="2" t="s">
        <v>215</v>
      </c>
    </row>
  </sheetData>
  <mergeCells count="4">
    <mergeCell ref="B1:E1"/>
    <mergeCell ref="C3:C7"/>
    <mergeCell ref="D3:D7"/>
    <mergeCell ref="F206:F207"/>
  </mergeCells>
  <conditionalFormatting sqref="B155">
    <cfRule type="expression" dxfId="609" priority="47">
      <formula>#REF!="Total"</formula>
    </cfRule>
  </conditionalFormatting>
  <conditionalFormatting sqref="B155:B157 B182:B184 B229 B196:B198">
    <cfRule type="expression" dxfId="608" priority="46">
      <formula>#REF!="Total"</formula>
    </cfRule>
  </conditionalFormatting>
  <conditionalFormatting sqref="B155">
    <cfRule type="expression" dxfId="607" priority="45">
      <formula>#REF!="Total"</formula>
    </cfRule>
  </conditionalFormatting>
  <conditionalFormatting sqref="C147:C157 C184">
    <cfRule type="expression" dxfId="606" priority="42">
      <formula>#REF!="Total"</formula>
    </cfRule>
    <cfRule type="expression" dxfId="605" priority="43">
      <formula>#REF!="Total"</formula>
    </cfRule>
    <cfRule type="expression" dxfId="604" priority="44">
      <formula>#REF!="Total"</formula>
    </cfRule>
  </conditionalFormatting>
  <conditionalFormatting sqref="B168">
    <cfRule type="expression" dxfId="603" priority="41">
      <formula>#REF!="Total"</formula>
    </cfRule>
  </conditionalFormatting>
  <conditionalFormatting sqref="B168:B170">
    <cfRule type="expression" dxfId="602" priority="40">
      <formula>#REF!="Total"</formula>
    </cfRule>
  </conditionalFormatting>
  <conditionalFormatting sqref="B168">
    <cfRule type="expression" dxfId="601" priority="39">
      <formula>#REF!="Total"</formula>
    </cfRule>
  </conditionalFormatting>
  <conditionalFormatting sqref="C160:C170">
    <cfRule type="expression" dxfId="600" priority="36">
      <formula>#REF!="Total"</formula>
    </cfRule>
    <cfRule type="expression" dxfId="599" priority="37">
      <formula>#REF!="Total"</formula>
    </cfRule>
    <cfRule type="expression" dxfId="598" priority="38">
      <formula>#REF!="Total"</formula>
    </cfRule>
  </conditionalFormatting>
  <conditionalFormatting sqref="B223">
    <cfRule type="expression" dxfId="597" priority="26">
      <formula>#REF!="Total"</formula>
    </cfRule>
  </conditionalFormatting>
  <conditionalFormatting sqref="C223">
    <cfRule type="expression" dxfId="596" priority="23">
      <formula>#REF!="Total"</formula>
    </cfRule>
    <cfRule type="expression" dxfId="595" priority="24">
      <formula>#REF!="Total"</formula>
    </cfRule>
    <cfRule type="expression" dxfId="594" priority="25">
      <formula>#REF!="Total"</formula>
    </cfRule>
  </conditionalFormatting>
  <conditionalFormatting sqref="B226">
    <cfRule type="expression" dxfId="593" priority="22">
      <formula>#REF!="Total"</formula>
    </cfRule>
  </conditionalFormatting>
  <conditionalFormatting sqref="C226">
    <cfRule type="expression" dxfId="592" priority="19">
      <formula>#REF!="Total"</formula>
    </cfRule>
    <cfRule type="expression" dxfId="591" priority="20">
      <formula>#REF!="Total"</formula>
    </cfRule>
    <cfRule type="expression" dxfId="590" priority="21">
      <formula>#REF!="Total"</formula>
    </cfRule>
  </conditionalFormatting>
  <conditionalFormatting sqref="B182">
    <cfRule type="expression" dxfId="589" priority="13">
      <formula>#REF!="Total"</formula>
    </cfRule>
  </conditionalFormatting>
  <conditionalFormatting sqref="B182">
    <cfRule type="expression" dxfId="588" priority="12">
      <formula>#REF!="Total"</formula>
    </cfRule>
  </conditionalFormatting>
  <conditionalFormatting sqref="B182">
    <cfRule type="expression" dxfId="587" priority="11">
      <formula>#REF!="Total"</formula>
    </cfRule>
  </conditionalFormatting>
  <conditionalFormatting sqref="C174:C183">
    <cfRule type="expression" dxfId="586" priority="7">
      <formula>$B173="Total"</formula>
    </cfRule>
    <cfRule type="expression" dxfId="585" priority="8">
      <formula>#REF!="Total"</formula>
    </cfRule>
    <cfRule type="expression" dxfId="584" priority="9">
      <formula>#REF!="Total"</formula>
    </cfRule>
  </conditionalFormatting>
  <conditionalFormatting sqref="B196">
    <cfRule type="expression" dxfId="583" priority="6">
      <formula>#REF!="Total"</formula>
    </cfRule>
  </conditionalFormatting>
  <conditionalFormatting sqref="B196">
    <cfRule type="expression" dxfId="582" priority="5">
      <formula>#REF!="Total"</formula>
    </cfRule>
  </conditionalFormatting>
  <conditionalFormatting sqref="B196">
    <cfRule type="expression" dxfId="581" priority="4">
      <formula>#REF!="Total"</formula>
    </cfRule>
  </conditionalFormatting>
  <conditionalFormatting sqref="C229">
    <cfRule type="expression" dxfId="580" priority="560">
      <formula>$B183="Total"</formula>
    </cfRule>
    <cfRule type="expression" dxfId="579" priority="561">
      <formula>#REF!="Total"</formula>
    </cfRule>
    <cfRule type="expression" dxfId="578" priority="562">
      <formula>#REF!="Total"</formula>
    </cfRule>
  </conditionalFormatting>
  <conditionalFormatting sqref="B234">
    <cfRule type="expression" dxfId="577" priority="1">
      <formula>#REF!="Total"</formula>
    </cfRule>
  </conditionalFormatting>
  <hyperlinks>
    <hyperlink ref="A1" location="Index!A1" display="Index" xr:uid="{BEB3ECFD-6E46-45E4-9D0F-88A0D3F921F4}"/>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3AFB-8805-461D-90B8-4D0A1B576EA0}">
  <sheetPr codeName="Sheet26"/>
  <dimension ref="A1:CB188"/>
  <sheetViews>
    <sheetView workbookViewId="0">
      <selection activeCell="E20" sqref="E20"/>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51</v>
      </c>
      <c r="C1" s="212"/>
      <c r="D1" s="212"/>
      <c r="E1" s="212"/>
    </row>
    <row r="3" spans="1:9" ht="15" customHeight="1" x14ac:dyDescent="0.25">
      <c r="B3" s="1" t="s">
        <v>1310</v>
      </c>
      <c r="C3" s="213"/>
      <c r="D3" s="214"/>
    </row>
    <row r="4" spans="1:9" ht="15" customHeight="1" x14ac:dyDescent="0.25">
      <c r="B4" s="142" t="s">
        <v>1311</v>
      </c>
      <c r="C4" s="213"/>
      <c r="D4" s="214"/>
    </row>
    <row r="5" spans="1:9" ht="15" customHeight="1" x14ac:dyDescent="0.25">
      <c r="B5" s="12" t="s">
        <v>130</v>
      </c>
      <c r="C5" s="213"/>
      <c r="D5" s="214"/>
    </row>
    <row r="6" spans="1:9" ht="15" customHeight="1" x14ac:dyDescent="0.25">
      <c r="B6" s="12" t="s">
        <v>131</v>
      </c>
      <c r="C6" s="213"/>
      <c r="D6" s="214"/>
    </row>
    <row r="7" spans="1:9" ht="30" customHeight="1" x14ac:dyDescent="0.25">
      <c r="B7" s="142" t="s">
        <v>1312</v>
      </c>
      <c r="C7" s="213"/>
      <c r="D7" s="214"/>
    </row>
    <row r="8" spans="1:9" ht="30" customHeight="1"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3057000</v>
      </c>
      <c r="G15" s="24">
        <v>46469.46</v>
      </c>
      <c r="H15" s="24">
        <v>5.99</v>
      </c>
    </row>
    <row r="16" spans="1:9" x14ac:dyDescent="0.25">
      <c r="B16" s="2" t="s">
        <v>2872</v>
      </c>
      <c r="C16" s="4" t="s">
        <v>142</v>
      </c>
      <c r="D16" s="2" t="s">
        <v>350</v>
      </c>
      <c r="E16" s="2" t="s">
        <v>639</v>
      </c>
      <c r="F16" s="24">
        <v>6370000</v>
      </c>
      <c r="G16" s="24">
        <v>38688.199999999997</v>
      </c>
      <c r="H16" s="24">
        <v>4.99</v>
      </c>
    </row>
    <row r="17" spans="2:8" x14ac:dyDescent="0.25">
      <c r="B17" s="2" t="s">
        <v>2867</v>
      </c>
      <c r="C17" s="4" t="s">
        <v>142</v>
      </c>
      <c r="D17" s="2" t="s">
        <v>631</v>
      </c>
      <c r="E17" s="2" t="s">
        <v>632</v>
      </c>
      <c r="F17" s="24">
        <v>7293777</v>
      </c>
      <c r="G17" s="24">
        <v>33135.629999999997</v>
      </c>
      <c r="H17" s="24">
        <v>4.2699999999999996</v>
      </c>
    </row>
    <row r="18" spans="2:8" x14ac:dyDescent="0.25">
      <c r="B18" s="2" t="s">
        <v>3189</v>
      </c>
      <c r="C18" s="4" t="s">
        <v>142</v>
      </c>
      <c r="D18" s="2" t="s">
        <v>556</v>
      </c>
      <c r="E18" s="2" t="s">
        <v>1313</v>
      </c>
      <c r="F18" s="24">
        <v>800500</v>
      </c>
      <c r="G18" s="24">
        <v>31534.5</v>
      </c>
      <c r="H18" s="24">
        <v>4.07</v>
      </c>
    </row>
    <row r="19" spans="2:8" x14ac:dyDescent="0.25">
      <c r="B19" s="2" t="s">
        <v>2079</v>
      </c>
      <c r="C19" s="4" t="s">
        <v>142</v>
      </c>
      <c r="D19" s="2" t="s">
        <v>347</v>
      </c>
      <c r="E19" s="2" t="s">
        <v>349</v>
      </c>
      <c r="F19" s="24">
        <v>2700000</v>
      </c>
      <c r="G19" s="24">
        <v>31060.799999999999</v>
      </c>
      <c r="H19" s="24">
        <v>4.01</v>
      </c>
    </row>
    <row r="20" spans="2:8" x14ac:dyDescent="0.25">
      <c r="B20" s="2" t="s">
        <v>2050</v>
      </c>
      <c r="C20" s="4" t="s">
        <v>142</v>
      </c>
      <c r="D20" s="2" t="s">
        <v>423</v>
      </c>
      <c r="E20" s="2" t="s">
        <v>524</v>
      </c>
      <c r="F20" s="24">
        <v>8215000</v>
      </c>
      <c r="G20" s="24">
        <v>29836.880000000001</v>
      </c>
      <c r="H20" s="24">
        <v>3.85</v>
      </c>
    </row>
    <row r="21" spans="2:8" x14ac:dyDescent="0.25">
      <c r="B21" s="2" t="s">
        <v>2870</v>
      </c>
      <c r="C21" s="4" t="s">
        <v>142</v>
      </c>
      <c r="D21" s="2" t="s">
        <v>374</v>
      </c>
      <c r="E21" s="2" t="s">
        <v>637</v>
      </c>
      <c r="F21" s="24">
        <v>1140000</v>
      </c>
      <c r="G21" s="24">
        <v>27492.81</v>
      </c>
      <c r="H21" s="24">
        <v>3.55</v>
      </c>
    </row>
    <row r="22" spans="2:8" x14ac:dyDescent="0.25">
      <c r="B22" s="2" t="s">
        <v>2083</v>
      </c>
      <c r="C22" s="4" t="s">
        <v>142</v>
      </c>
      <c r="D22" s="2" t="s">
        <v>356</v>
      </c>
      <c r="E22" s="2" t="s">
        <v>357</v>
      </c>
      <c r="F22" s="24">
        <v>6310000</v>
      </c>
      <c r="G22" s="24">
        <v>27489.52</v>
      </c>
      <c r="H22" s="24">
        <v>3.55</v>
      </c>
    </row>
    <row r="23" spans="2:8" x14ac:dyDescent="0.25">
      <c r="B23" s="2" t="s">
        <v>2798</v>
      </c>
      <c r="C23" s="4" t="s">
        <v>142</v>
      </c>
      <c r="D23" s="2" t="s">
        <v>352</v>
      </c>
      <c r="E23" s="2" t="s">
        <v>411</v>
      </c>
      <c r="F23" s="24">
        <v>5860000</v>
      </c>
      <c r="G23" s="24">
        <v>27096.639999999999</v>
      </c>
      <c r="H23" s="24">
        <v>3.49</v>
      </c>
    </row>
    <row r="24" spans="2:8" x14ac:dyDescent="0.25">
      <c r="B24" s="2" t="s">
        <v>2076</v>
      </c>
      <c r="C24" s="4" t="s">
        <v>142</v>
      </c>
      <c r="D24" s="2" t="s">
        <v>370</v>
      </c>
      <c r="E24" s="2" t="s">
        <v>450</v>
      </c>
      <c r="F24" s="24">
        <v>1388000</v>
      </c>
      <c r="G24" s="24">
        <v>24388.55</v>
      </c>
      <c r="H24" s="24">
        <v>3.15</v>
      </c>
    </row>
    <row r="25" spans="2:8" x14ac:dyDescent="0.25">
      <c r="B25" s="2" t="s">
        <v>3001</v>
      </c>
      <c r="C25" s="4" t="s">
        <v>142</v>
      </c>
      <c r="D25" s="2" t="s">
        <v>384</v>
      </c>
      <c r="E25" s="2" t="s">
        <v>831</v>
      </c>
      <c r="F25" s="24">
        <v>5463000</v>
      </c>
      <c r="G25" s="24">
        <v>24121.88</v>
      </c>
      <c r="H25" s="24">
        <v>3.11</v>
      </c>
    </row>
    <row r="26" spans="2:8" x14ac:dyDescent="0.25">
      <c r="B26" s="2" t="s">
        <v>2976</v>
      </c>
      <c r="C26" s="4" t="s">
        <v>142</v>
      </c>
      <c r="D26" s="2" t="s">
        <v>463</v>
      </c>
      <c r="E26" s="2" t="s">
        <v>784</v>
      </c>
      <c r="F26" s="24">
        <v>1118710</v>
      </c>
      <c r="G26" s="24">
        <v>23530.39</v>
      </c>
      <c r="H26" s="24">
        <v>3.03</v>
      </c>
    </row>
    <row r="27" spans="2:8" x14ac:dyDescent="0.25">
      <c r="B27" s="2" t="s">
        <v>3037</v>
      </c>
      <c r="C27" s="4" t="s">
        <v>142</v>
      </c>
      <c r="D27" s="2" t="s">
        <v>384</v>
      </c>
      <c r="E27" s="2" t="s">
        <v>934</v>
      </c>
      <c r="F27" s="24">
        <v>2613166</v>
      </c>
      <c r="G27" s="24">
        <v>20795.580000000002</v>
      </c>
      <c r="H27" s="24">
        <v>2.68</v>
      </c>
    </row>
    <row r="28" spans="2:8" x14ac:dyDescent="0.25">
      <c r="B28" s="2" t="s">
        <v>2851</v>
      </c>
      <c r="C28" s="4" t="s">
        <v>142</v>
      </c>
      <c r="D28" s="2" t="s">
        <v>423</v>
      </c>
      <c r="E28" s="2" t="s">
        <v>527</v>
      </c>
      <c r="F28" s="24">
        <v>6700000</v>
      </c>
      <c r="G28" s="24">
        <v>20223.95</v>
      </c>
      <c r="H28" s="24">
        <v>2.61</v>
      </c>
    </row>
    <row r="29" spans="2:8" x14ac:dyDescent="0.25">
      <c r="B29" s="2" t="s">
        <v>2846</v>
      </c>
      <c r="C29" s="4" t="s">
        <v>142</v>
      </c>
      <c r="D29" s="2" t="s">
        <v>519</v>
      </c>
      <c r="E29" s="2" t="s">
        <v>520</v>
      </c>
      <c r="F29" s="24">
        <v>900000</v>
      </c>
      <c r="G29" s="24">
        <v>19407.150000000001</v>
      </c>
      <c r="H29" s="24">
        <v>2.5</v>
      </c>
    </row>
    <row r="30" spans="2:8" x14ac:dyDescent="0.25">
      <c r="B30" s="2" t="s">
        <v>2053</v>
      </c>
      <c r="C30" s="4" t="s">
        <v>142</v>
      </c>
      <c r="D30" s="2" t="s">
        <v>384</v>
      </c>
      <c r="E30" s="2" t="s">
        <v>562</v>
      </c>
      <c r="F30" s="24">
        <v>1082316</v>
      </c>
      <c r="G30" s="24">
        <v>18622.87</v>
      </c>
      <c r="H30" s="24">
        <v>2.4</v>
      </c>
    </row>
    <row r="31" spans="2:8" x14ac:dyDescent="0.25">
      <c r="B31" s="2" t="s">
        <v>2054</v>
      </c>
      <c r="C31" s="4" t="s">
        <v>142</v>
      </c>
      <c r="D31" s="2" t="s">
        <v>418</v>
      </c>
      <c r="E31" s="2" t="s">
        <v>564</v>
      </c>
      <c r="F31" s="24">
        <v>5957000</v>
      </c>
      <c r="G31" s="24">
        <v>18499.46</v>
      </c>
      <c r="H31" s="24">
        <v>2.39</v>
      </c>
    </row>
    <row r="32" spans="2:8" x14ac:dyDescent="0.25">
      <c r="B32" s="2" t="s">
        <v>2859</v>
      </c>
      <c r="C32" s="4" t="s">
        <v>142</v>
      </c>
      <c r="D32" s="2" t="s">
        <v>519</v>
      </c>
      <c r="E32" s="2" t="s">
        <v>559</v>
      </c>
      <c r="F32" s="24">
        <v>401855</v>
      </c>
      <c r="G32" s="24">
        <v>18256.47</v>
      </c>
      <c r="H32" s="24">
        <v>2.35</v>
      </c>
    </row>
    <row r="33" spans="2:8" x14ac:dyDescent="0.25">
      <c r="B33" s="2" t="s">
        <v>2043</v>
      </c>
      <c r="C33" s="4" t="s">
        <v>142</v>
      </c>
      <c r="D33" s="2" t="s">
        <v>389</v>
      </c>
      <c r="E33" s="2" t="s">
        <v>390</v>
      </c>
      <c r="F33" s="24">
        <v>1830319</v>
      </c>
      <c r="G33" s="24">
        <v>17396.27</v>
      </c>
      <c r="H33" s="24">
        <v>2.2400000000000002</v>
      </c>
    </row>
    <row r="34" spans="2:8" x14ac:dyDescent="0.25">
      <c r="B34" s="2" t="s">
        <v>2951</v>
      </c>
      <c r="C34" s="4" t="s">
        <v>142</v>
      </c>
      <c r="D34" s="2" t="s">
        <v>519</v>
      </c>
      <c r="E34" s="2" t="s">
        <v>755</v>
      </c>
      <c r="F34" s="24">
        <v>179664</v>
      </c>
      <c r="G34" s="24">
        <v>15996.65</v>
      </c>
      <c r="H34" s="24">
        <v>2.06</v>
      </c>
    </row>
    <row r="35" spans="2:8" x14ac:dyDescent="0.25">
      <c r="B35" s="2" t="s">
        <v>2986</v>
      </c>
      <c r="C35" s="4" t="s">
        <v>142</v>
      </c>
      <c r="D35" s="2" t="s">
        <v>347</v>
      </c>
      <c r="E35" s="2" t="s">
        <v>806</v>
      </c>
      <c r="F35" s="24">
        <v>9800000</v>
      </c>
      <c r="G35" s="24">
        <v>15934.8</v>
      </c>
      <c r="H35" s="24">
        <v>2.06</v>
      </c>
    </row>
    <row r="36" spans="2:8" x14ac:dyDescent="0.25">
      <c r="B36" s="2" t="s">
        <v>3153</v>
      </c>
      <c r="C36" s="4" t="s">
        <v>142</v>
      </c>
      <c r="D36" s="2" t="s">
        <v>359</v>
      </c>
      <c r="E36" s="2" t="s">
        <v>1149</v>
      </c>
      <c r="F36" s="24">
        <v>4779363</v>
      </c>
      <c r="G36" s="24">
        <v>15093.23</v>
      </c>
      <c r="H36" s="24">
        <v>1.95</v>
      </c>
    </row>
    <row r="37" spans="2:8" x14ac:dyDescent="0.25">
      <c r="B37" s="2" t="s">
        <v>2920</v>
      </c>
      <c r="C37" s="4" t="s">
        <v>142</v>
      </c>
      <c r="D37" s="2" t="s">
        <v>366</v>
      </c>
      <c r="E37" s="2" t="s">
        <v>716</v>
      </c>
      <c r="F37" s="24">
        <v>1321500</v>
      </c>
      <c r="G37" s="24">
        <v>14532.54</v>
      </c>
      <c r="H37" s="24">
        <v>1.87</v>
      </c>
    </row>
    <row r="38" spans="2:8" x14ac:dyDescent="0.25">
      <c r="B38" s="2" t="s">
        <v>2792</v>
      </c>
      <c r="C38" s="4" t="s">
        <v>142</v>
      </c>
      <c r="D38" s="2" t="s">
        <v>402</v>
      </c>
      <c r="E38" s="2" t="s">
        <v>403</v>
      </c>
      <c r="F38" s="24">
        <v>1945000</v>
      </c>
      <c r="G38" s="24">
        <v>12747.53</v>
      </c>
      <c r="H38" s="24">
        <v>1.64</v>
      </c>
    </row>
    <row r="39" spans="2:8" x14ac:dyDescent="0.25">
      <c r="B39" s="2" t="s">
        <v>3023</v>
      </c>
      <c r="C39" s="4" t="s">
        <v>142</v>
      </c>
      <c r="D39" s="2" t="s">
        <v>352</v>
      </c>
      <c r="E39" s="2" t="s">
        <v>877</v>
      </c>
      <c r="F39" s="24">
        <v>154709</v>
      </c>
      <c r="G39" s="24">
        <v>11755.8</v>
      </c>
      <c r="H39" s="24">
        <v>1.52</v>
      </c>
    </row>
    <row r="40" spans="2:8" x14ac:dyDescent="0.25">
      <c r="B40" s="2" t="s">
        <v>2799</v>
      </c>
      <c r="C40" s="4" t="s">
        <v>142</v>
      </c>
      <c r="D40" s="2" t="s">
        <v>412</v>
      </c>
      <c r="E40" s="2" t="s">
        <v>413</v>
      </c>
      <c r="F40" s="24">
        <v>3284000</v>
      </c>
      <c r="G40" s="24">
        <v>11651.63</v>
      </c>
      <c r="H40" s="24">
        <v>1.5</v>
      </c>
    </row>
    <row r="41" spans="2:8" x14ac:dyDescent="0.25">
      <c r="B41" s="2" t="s">
        <v>2072</v>
      </c>
      <c r="C41" s="4" t="s">
        <v>142</v>
      </c>
      <c r="D41" s="2" t="s">
        <v>368</v>
      </c>
      <c r="E41" s="2" t="s">
        <v>547</v>
      </c>
      <c r="F41" s="24">
        <v>850000</v>
      </c>
      <c r="G41" s="24">
        <v>11261.65</v>
      </c>
      <c r="H41" s="24">
        <v>1.45</v>
      </c>
    </row>
    <row r="42" spans="2:8" x14ac:dyDescent="0.25">
      <c r="B42" s="2" t="s">
        <v>2896</v>
      </c>
      <c r="C42" s="4" t="s">
        <v>142</v>
      </c>
      <c r="D42" s="2" t="s">
        <v>384</v>
      </c>
      <c r="E42" s="2" t="s">
        <v>678</v>
      </c>
      <c r="F42" s="24">
        <v>1621000</v>
      </c>
      <c r="G42" s="24">
        <v>10923.11</v>
      </c>
      <c r="H42" s="24">
        <v>1.41</v>
      </c>
    </row>
    <row r="43" spans="2:8" x14ac:dyDescent="0.25">
      <c r="B43" s="2" t="s">
        <v>635</v>
      </c>
      <c r="C43" s="4" t="s">
        <v>142</v>
      </c>
      <c r="D43" s="2" t="s">
        <v>420</v>
      </c>
      <c r="E43" s="2" t="s">
        <v>636</v>
      </c>
      <c r="F43" s="24">
        <v>3795000</v>
      </c>
      <c r="G43" s="24">
        <v>10734.16</v>
      </c>
      <c r="H43" s="24">
        <v>1.38</v>
      </c>
    </row>
    <row r="44" spans="2:8" x14ac:dyDescent="0.25">
      <c r="B44" s="2" t="s">
        <v>3190</v>
      </c>
      <c r="C44" s="4" t="s">
        <v>142</v>
      </c>
      <c r="D44" s="2" t="s">
        <v>389</v>
      </c>
      <c r="E44" s="2" t="s">
        <v>1314</v>
      </c>
      <c r="F44" s="24">
        <v>384980</v>
      </c>
      <c r="G44" s="24">
        <v>10727.85</v>
      </c>
      <c r="H44" s="24">
        <v>1.38</v>
      </c>
    </row>
    <row r="45" spans="2:8" x14ac:dyDescent="0.25">
      <c r="B45" s="2" t="s">
        <v>3004</v>
      </c>
      <c r="C45" s="4" t="s">
        <v>142</v>
      </c>
      <c r="D45" s="2" t="s">
        <v>834</v>
      </c>
      <c r="E45" s="2" t="s">
        <v>835</v>
      </c>
      <c r="F45" s="24">
        <v>4215091</v>
      </c>
      <c r="G45" s="24">
        <v>10723.19</v>
      </c>
      <c r="H45" s="24">
        <v>1.38</v>
      </c>
    </row>
    <row r="46" spans="2:8" x14ac:dyDescent="0.25">
      <c r="B46" s="2" t="s">
        <v>3010</v>
      </c>
      <c r="C46" s="4" t="s">
        <v>142</v>
      </c>
      <c r="D46" s="2" t="s">
        <v>544</v>
      </c>
      <c r="E46" s="2" t="s">
        <v>847</v>
      </c>
      <c r="F46" s="24">
        <v>296000</v>
      </c>
      <c r="G46" s="24">
        <v>9941.31</v>
      </c>
      <c r="H46" s="24">
        <v>1.28</v>
      </c>
    </row>
    <row r="47" spans="2:8" x14ac:dyDescent="0.25">
      <c r="B47" s="2" t="s">
        <v>2778</v>
      </c>
      <c r="C47" s="4" t="s">
        <v>142</v>
      </c>
      <c r="D47" s="2" t="s">
        <v>372</v>
      </c>
      <c r="E47" s="2" t="s">
        <v>373</v>
      </c>
      <c r="F47" s="24">
        <v>148000</v>
      </c>
      <c r="G47" s="24">
        <v>9182.36</v>
      </c>
      <c r="H47" s="24">
        <v>1.18</v>
      </c>
    </row>
    <row r="48" spans="2:8" x14ac:dyDescent="0.25">
      <c r="B48" s="2" t="s">
        <v>2067</v>
      </c>
      <c r="C48" s="4" t="s">
        <v>142</v>
      </c>
      <c r="D48" s="2" t="s">
        <v>366</v>
      </c>
      <c r="E48" s="2" t="s">
        <v>550</v>
      </c>
      <c r="F48" s="24">
        <v>1800000</v>
      </c>
      <c r="G48" s="24">
        <v>8503.2000000000007</v>
      </c>
      <c r="H48" s="24">
        <v>1.1000000000000001</v>
      </c>
    </row>
    <row r="49" spans="2:8" x14ac:dyDescent="0.25">
      <c r="B49" s="2" t="s">
        <v>2044</v>
      </c>
      <c r="C49" s="4" t="s">
        <v>142</v>
      </c>
      <c r="D49" s="2" t="s">
        <v>492</v>
      </c>
      <c r="E49" s="2" t="s">
        <v>570</v>
      </c>
      <c r="F49" s="24">
        <v>843000</v>
      </c>
      <c r="G49" s="24">
        <v>7836.95</v>
      </c>
      <c r="H49" s="24">
        <v>1.01</v>
      </c>
    </row>
    <row r="50" spans="2:8" x14ac:dyDescent="0.25">
      <c r="B50" s="2" t="s">
        <v>2831</v>
      </c>
      <c r="C50" s="4" t="s">
        <v>142</v>
      </c>
      <c r="D50" s="2" t="s">
        <v>372</v>
      </c>
      <c r="E50" s="2" t="s">
        <v>481</v>
      </c>
      <c r="F50" s="24">
        <v>755000</v>
      </c>
      <c r="G50" s="24">
        <v>7687.03</v>
      </c>
      <c r="H50" s="24">
        <v>0.99</v>
      </c>
    </row>
    <row r="51" spans="2:8" x14ac:dyDescent="0.25">
      <c r="B51" s="2" t="s">
        <v>577</v>
      </c>
      <c r="C51" s="4" t="s">
        <v>142</v>
      </c>
      <c r="D51" s="2" t="s">
        <v>384</v>
      </c>
      <c r="E51" s="2" t="s">
        <v>578</v>
      </c>
      <c r="F51" s="24">
        <v>1960000</v>
      </c>
      <c r="G51" s="24">
        <v>7389.2</v>
      </c>
      <c r="H51" s="24">
        <v>0.95</v>
      </c>
    </row>
    <row r="52" spans="2:8" x14ac:dyDescent="0.25">
      <c r="B52" s="2" t="s">
        <v>2968</v>
      </c>
      <c r="C52" s="4" t="s">
        <v>142</v>
      </c>
      <c r="D52" s="2" t="s">
        <v>376</v>
      </c>
      <c r="E52" s="2" t="s">
        <v>772</v>
      </c>
      <c r="F52" s="24">
        <v>680000</v>
      </c>
      <c r="G52" s="24">
        <v>7290.62</v>
      </c>
      <c r="H52" s="24">
        <v>0.94</v>
      </c>
    </row>
    <row r="53" spans="2:8" x14ac:dyDescent="0.25">
      <c r="B53" s="2" t="s">
        <v>951</v>
      </c>
      <c r="C53" s="4" t="s">
        <v>142</v>
      </c>
      <c r="D53" s="2" t="s">
        <v>428</v>
      </c>
      <c r="E53" s="2" t="s">
        <v>952</v>
      </c>
      <c r="F53" s="24">
        <v>6466857</v>
      </c>
      <c r="G53" s="24">
        <v>6460.39</v>
      </c>
      <c r="H53" s="24">
        <v>0.83</v>
      </c>
    </row>
    <row r="54" spans="2:8" x14ac:dyDescent="0.25">
      <c r="B54" s="2" t="s">
        <v>2041</v>
      </c>
      <c r="C54" s="4" t="s">
        <v>142</v>
      </c>
      <c r="D54" s="2" t="s">
        <v>433</v>
      </c>
      <c r="E54" s="2" t="s">
        <v>580</v>
      </c>
      <c r="F54" s="24">
        <v>1015500</v>
      </c>
      <c r="G54" s="24">
        <v>6300.16</v>
      </c>
      <c r="H54" s="24">
        <v>0.81</v>
      </c>
    </row>
    <row r="55" spans="2:8" x14ac:dyDescent="0.25">
      <c r="B55" s="2" t="s">
        <v>3116</v>
      </c>
      <c r="C55" s="4" t="s">
        <v>142</v>
      </c>
      <c r="D55" s="2" t="s">
        <v>361</v>
      </c>
      <c r="E55" s="2" t="s">
        <v>1046</v>
      </c>
      <c r="F55" s="24">
        <v>400229</v>
      </c>
      <c r="G55" s="24">
        <v>5481.74</v>
      </c>
      <c r="H55" s="24">
        <v>0.71</v>
      </c>
    </row>
    <row r="56" spans="2:8" x14ac:dyDescent="0.25">
      <c r="B56" s="2" t="s">
        <v>2813</v>
      </c>
      <c r="C56" s="4" t="s">
        <v>142</v>
      </c>
      <c r="D56" s="2" t="s">
        <v>382</v>
      </c>
      <c r="E56" s="2" t="s">
        <v>455</v>
      </c>
      <c r="F56" s="24">
        <v>1500000</v>
      </c>
      <c r="G56" s="24">
        <v>4140.75</v>
      </c>
      <c r="H56" s="24">
        <v>0.53</v>
      </c>
    </row>
    <row r="57" spans="2:8" x14ac:dyDescent="0.25">
      <c r="B57" s="2" t="s">
        <v>2890</v>
      </c>
      <c r="C57" s="4" t="s">
        <v>142</v>
      </c>
      <c r="D57" s="2" t="s">
        <v>374</v>
      </c>
      <c r="E57" s="2" t="s">
        <v>660</v>
      </c>
      <c r="F57" s="24">
        <v>38212</v>
      </c>
      <c r="G57" s="24">
        <v>442.67</v>
      </c>
      <c r="H57" s="24">
        <v>0.06</v>
      </c>
    </row>
    <row r="58" spans="2:8" x14ac:dyDescent="0.25">
      <c r="B58" s="7" t="s">
        <v>145</v>
      </c>
      <c r="C58" s="8"/>
      <c r="D58" s="7"/>
      <c r="E58" s="7"/>
      <c r="F58" s="31"/>
      <c r="G58" s="31">
        <f>SUM(G12:G57)</f>
        <v>730785.53000000026</v>
      </c>
      <c r="H58" s="31">
        <f>SUM(H12:H57)</f>
        <v>94.22</v>
      </c>
    </row>
    <row r="59" spans="2:8" x14ac:dyDescent="0.25">
      <c r="B59" s="7" t="s">
        <v>146</v>
      </c>
      <c r="C59" s="8"/>
      <c r="D59" s="7"/>
      <c r="E59" s="7"/>
      <c r="F59" s="31"/>
      <c r="G59" s="31">
        <v>1238.6300000000001</v>
      </c>
      <c r="H59" s="31">
        <v>0.16</v>
      </c>
    </row>
    <row r="60" spans="2:8" x14ac:dyDescent="0.25">
      <c r="B60" s="7" t="s">
        <v>147</v>
      </c>
      <c r="C60" s="8"/>
      <c r="D60" s="7"/>
      <c r="E60" s="7"/>
      <c r="F60" s="31"/>
      <c r="G60" s="31">
        <v>732024.16</v>
      </c>
      <c r="H60" s="31">
        <v>94.38</v>
      </c>
    </row>
    <row r="61" spans="2:8" x14ac:dyDescent="0.25">
      <c r="B61" s="7" t="s">
        <v>326</v>
      </c>
      <c r="C61" s="8"/>
      <c r="D61" s="7"/>
      <c r="E61" s="7"/>
      <c r="F61" s="31"/>
      <c r="G61" s="31">
        <v>43327.533135209938</v>
      </c>
      <c r="H61" s="31">
        <v>5.6200000000000045</v>
      </c>
    </row>
    <row r="62" spans="2:8" x14ac:dyDescent="0.25">
      <c r="B62" s="7" t="s">
        <v>155</v>
      </c>
      <c r="C62" s="8"/>
      <c r="D62" s="7"/>
      <c r="E62" s="7"/>
      <c r="F62" s="31"/>
      <c r="G62" s="31">
        <v>775351.69313520996</v>
      </c>
      <c r="H62" s="31">
        <v>100</v>
      </c>
    </row>
    <row r="63" spans="2:8" x14ac:dyDescent="0.25">
      <c r="B63" s="2" t="s">
        <v>156</v>
      </c>
    </row>
    <row r="64" spans="2:8" x14ac:dyDescent="0.25">
      <c r="B64" s="7" t="s">
        <v>157</v>
      </c>
    </row>
    <row r="65" spans="2:3" x14ac:dyDescent="0.25">
      <c r="B65" s="7" t="s">
        <v>158</v>
      </c>
      <c r="C65" s="4" t="s">
        <v>159</v>
      </c>
    </row>
    <row r="66" spans="2:3" x14ac:dyDescent="0.25">
      <c r="B66" s="7" t="s">
        <v>162</v>
      </c>
      <c r="C66" s="4" t="s">
        <v>161</v>
      </c>
    </row>
    <row r="67" spans="2:3" x14ac:dyDescent="0.25">
      <c r="B67" s="7" t="s">
        <v>163</v>
      </c>
      <c r="C67" s="4" t="s">
        <v>161</v>
      </c>
    </row>
    <row r="68" spans="2:3" x14ac:dyDescent="0.25">
      <c r="B68" s="7" t="s">
        <v>164</v>
      </c>
      <c r="C68" s="4" t="s">
        <v>165</v>
      </c>
    </row>
    <row r="69" spans="2:3" x14ac:dyDescent="0.25">
      <c r="B69" s="7" t="s">
        <v>1315</v>
      </c>
      <c r="C69" s="8"/>
    </row>
    <row r="70" spans="2:3" x14ac:dyDescent="0.25">
      <c r="B70" s="7" t="s">
        <v>1316</v>
      </c>
      <c r="C70" s="8"/>
    </row>
    <row r="71" spans="2:3" x14ac:dyDescent="0.25">
      <c r="B71" s="7" t="s">
        <v>1317</v>
      </c>
      <c r="C71" s="8"/>
    </row>
    <row r="72" spans="2:3" x14ac:dyDescent="0.25">
      <c r="B72" s="7" t="s">
        <v>1318</v>
      </c>
      <c r="C72" s="8"/>
    </row>
    <row r="73" spans="2:3" x14ac:dyDescent="0.25">
      <c r="B73" s="7" t="s">
        <v>1319</v>
      </c>
      <c r="C73" s="8"/>
    </row>
    <row r="74" spans="2:3" x14ac:dyDescent="0.25">
      <c r="B74" s="7" t="s">
        <v>1320</v>
      </c>
      <c r="C74" s="8"/>
    </row>
    <row r="75" spans="2:3" x14ac:dyDescent="0.25">
      <c r="B75" s="7" t="s">
        <v>1321</v>
      </c>
      <c r="C75" s="8"/>
    </row>
    <row r="76" spans="2:3" x14ac:dyDescent="0.25">
      <c r="B76" s="7" t="s">
        <v>1322</v>
      </c>
      <c r="C76" s="8"/>
    </row>
    <row r="77" spans="2:3" x14ac:dyDescent="0.25">
      <c r="B77" s="7" t="s">
        <v>1323</v>
      </c>
      <c r="C77" s="8"/>
    </row>
    <row r="78" spans="2:3" x14ac:dyDescent="0.25">
      <c r="B78" s="7" t="s">
        <v>1324</v>
      </c>
      <c r="C78" s="8"/>
    </row>
    <row r="79" spans="2:3" x14ac:dyDescent="0.25">
      <c r="B79" s="7" t="s">
        <v>1325</v>
      </c>
      <c r="C79" s="8"/>
    </row>
    <row r="80" spans="2:3" x14ac:dyDescent="0.25">
      <c r="B80" s="7" t="s">
        <v>1326</v>
      </c>
      <c r="C80" s="8"/>
    </row>
    <row r="81" spans="2:4" x14ac:dyDescent="0.25">
      <c r="B81" s="7" t="s">
        <v>2754</v>
      </c>
      <c r="C81" s="8"/>
    </row>
    <row r="82" spans="2:4" x14ac:dyDescent="0.25">
      <c r="B82" s="2" t="s">
        <v>170</v>
      </c>
    </row>
    <row r="83" spans="2:4" x14ac:dyDescent="0.25">
      <c r="B83" s="2" t="s">
        <v>328</v>
      </c>
    </row>
    <row r="86" spans="2:4" x14ac:dyDescent="0.25">
      <c r="B86" s="17" t="s">
        <v>3741</v>
      </c>
      <c r="C86" s="18"/>
    </row>
    <row r="87" spans="2:4" ht="30" x14ac:dyDescent="0.25">
      <c r="B87" s="17" t="s">
        <v>329</v>
      </c>
      <c r="C87" s="19" t="s">
        <v>330</v>
      </c>
    </row>
    <row r="88" spans="2:4" x14ac:dyDescent="0.25">
      <c r="B88" s="139" t="s">
        <v>331</v>
      </c>
      <c r="C88" s="149" t="s">
        <v>2621</v>
      </c>
    </row>
    <row r="89" spans="2:4" x14ac:dyDescent="0.25">
      <c r="B89" s="139" t="s">
        <v>332</v>
      </c>
      <c r="C89" s="149" t="s">
        <v>2621</v>
      </c>
    </row>
    <row r="90" spans="2:4" x14ac:dyDescent="0.25">
      <c r="B90" s="139" t="s">
        <v>333</v>
      </c>
      <c r="C90" s="149" t="s">
        <v>2621</v>
      </c>
    </row>
    <row r="91" spans="2:4" x14ac:dyDescent="0.25">
      <c r="B91" s="139" t="s">
        <v>334</v>
      </c>
      <c r="C91" s="149" t="s">
        <v>2621</v>
      </c>
    </row>
    <row r="92" spans="2:4" x14ac:dyDescent="0.25">
      <c r="B92" s="139" t="s">
        <v>335</v>
      </c>
      <c r="C92" s="149" t="s">
        <v>2621</v>
      </c>
    </row>
    <row r="93" spans="2:4" x14ac:dyDescent="0.25">
      <c r="B93" s="139" t="s">
        <v>336</v>
      </c>
      <c r="C93" s="149" t="s">
        <v>2621</v>
      </c>
    </row>
    <row r="94" spans="2:4" x14ac:dyDescent="0.25">
      <c r="B94" s="17" t="s">
        <v>337</v>
      </c>
      <c r="C94" s="149" t="s">
        <v>2621</v>
      </c>
    </row>
    <row r="96" spans="2:4" x14ac:dyDescent="0.25">
      <c r="B96" s="139" t="s">
        <v>179</v>
      </c>
      <c r="C96" s="9"/>
      <c r="D96" s="139"/>
    </row>
    <row r="97" spans="2:7" ht="30" x14ac:dyDescent="0.25">
      <c r="B97" s="11" t="s">
        <v>180</v>
      </c>
      <c r="C97" s="10" t="s">
        <v>181</v>
      </c>
      <c r="D97" s="11" t="s">
        <v>182</v>
      </c>
    </row>
    <row r="98" spans="2:7" x14ac:dyDescent="0.25">
      <c r="B98" s="139" t="s">
        <v>161</v>
      </c>
      <c r="C98" s="9" t="s">
        <v>161</v>
      </c>
      <c r="D98" s="139" t="s">
        <v>161</v>
      </c>
    </row>
    <row r="100" spans="2:7" x14ac:dyDescent="0.25">
      <c r="B100" s="17" t="s">
        <v>183</v>
      </c>
      <c r="C100" s="40">
        <v>45412</v>
      </c>
      <c r="D100" s="139"/>
      <c r="E100" s="33"/>
      <c r="F100" s="39"/>
    </row>
    <row r="101" spans="2:7" x14ac:dyDescent="0.25">
      <c r="B101" s="17" t="s">
        <v>184</v>
      </c>
      <c r="C101" s="18" t="s">
        <v>185</v>
      </c>
      <c r="D101" s="17" t="s">
        <v>186</v>
      </c>
      <c r="E101" s="34" t="s">
        <v>187</v>
      </c>
      <c r="F101" s="32" t="s">
        <v>188</v>
      </c>
      <c r="G101" s="31"/>
    </row>
    <row r="102" spans="2:7" x14ac:dyDescent="0.25">
      <c r="B102" s="37" t="s">
        <v>161</v>
      </c>
      <c r="C102" s="38" t="s">
        <v>161</v>
      </c>
      <c r="D102" s="37" t="s">
        <v>161</v>
      </c>
      <c r="E102" s="36" t="s">
        <v>161</v>
      </c>
      <c r="F102" s="35" t="s">
        <v>161</v>
      </c>
    </row>
    <row r="105" spans="2:7" x14ac:dyDescent="0.25">
      <c r="B105" s="7" t="s">
        <v>189</v>
      </c>
    </row>
    <row r="106" spans="2:7" x14ac:dyDescent="0.25">
      <c r="B106" s="7"/>
    </row>
    <row r="107" spans="2:7" x14ac:dyDescent="0.25">
      <c r="B107" s="7" t="s">
        <v>190</v>
      </c>
    </row>
    <row r="108" spans="2:7" x14ac:dyDescent="0.25">
      <c r="B108" s="17" t="s">
        <v>191</v>
      </c>
      <c r="C108" s="18" t="s">
        <v>192</v>
      </c>
      <c r="D108" s="7"/>
    </row>
    <row r="109" spans="2:7" x14ac:dyDescent="0.25">
      <c r="B109" s="139" t="s">
        <v>161</v>
      </c>
      <c r="C109" s="9" t="s">
        <v>161</v>
      </c>
    </row>
    <row r="111" spans="2:7" x14ac:dyDescent="0.25">
      <c r="B111" s="17" t="s">
        <v>193</v>
      </c>
      <c r="C111" s="18" t="s">
        <v>192</v>
      </c>
    </row>
    <row r="112" spans="2:7" x14ac:dyDescent="0.25">
      <c r="B112" s="139" t="s">
        <v>161</v>
      </c>
      <c r="C112" s="9" t="s">
        <v>161</v>
      </c>
    </row>
    <row r="114" spans="2:7" x14ac:dyDescent="0.25">
      <c r="B114" s="17" t="s">
        <v>161</v>
      </c>
      <c r="C114" s="18" t="s">
        <v>161</v>
      </c>
    </row>
    <row r="115" spans="2:7" x14ac:dyDescent="0.25">
      <c r="B115" s="139" t="s">
        <v>161</v>
      </c>
      <c r="C115" s="9" t="s">
        <v>161</v>
      </c>
    </row>
    <row r="117" spans="2:7" x14ac:dyDescent="0.25">
      <c r="B117" s="34" t="s">
        <v>194</v>
      </c>
      <c r="C117" s="18" t="s">
        <v>195</v>
      </c>
    </row>
    <row r="118" spans="2:7" x14ac:dyDescent="0.25">
      <c r="B118" s="33" t="s">
        <v>161</v>
      </c>
      <c r="C118" s="9" t="s">
        <v>161</v>
      </c>
    </row>
    <row r="120" spans="2:7" x14ac:dyDescent="0.25">
      <c r="B120" s="17" t="s">
        <v>196</v>
      </c>
      <c r="C120" s="18" t="s">
        <v>161</v>
      </c>
    </row>
    <row r="122" spans="2:7" x14ac:dyDescent="0.25">
      <c r="B122" s="17" t="s">
        <v>197</v>
      </c>
      <c r="C122" s="40">
        <v>45412</v>
      </c>
      <c r="D122" s="139"/>
      <c r="E122" s="33"/>
      <c r="F122" s="39"/>
    </row>
    <row r="123" spans="2:7" x14ac:dyDescent="0.25">
      <c r="B123" s="17" t="s">
        <v>184</v>
      </c>
      <c r="C123" s="18" t="s">
        <v>185</v>
      </c>
      <c r="D123" s="17" t="s">
        <v>186</v>
      </c>
      <c r="E123" s="34" t="s">
        <v>187</v>
      </c>
      <c r="F123" s="32" t="s">
        <v>188</v>
      </c>
      <c r="G123" s="31"/>
    </row>
    <row r="124" spans="2:7" x14ac:dyDescent="0.25">
      <c r="B124" s="37" t="s">
        <v>161</v>
      </c>
      <c r="C124" s="38" t="s">
        <v>161</v>
      </c>
      <c r="D124" s="37" t="s">
        <v>161</v>
      </c>
      <c r="E124" s="36" t="s">
        <v>161</v>
      </c>
      <c r="F124" s="35" t="s">
        <v>161</v>
      </c>
    </row>
    <row r="125" spans="2:7" x14ac:dyDescent="0.25">
      <c r="B125" s="7" t="s">
        <v>189</v>
      </c>
    </row>
    <row r="126" spans="2:7" x14ac:dyDescent="0.25">
      <c r="B126" s="7"/>
    </row>
    <row r="127" spans="2:7" x14ac:dyDescent="0.25">
      <c r="B127" s="7" t="s">
        <v>190</v>
      </c>
    </row>
    <row r="128" spans="2:7" x14ac:dyDescent="0.25">
      <c r="B128" s="17" t="s">
        <v>191</v>
      </c>
      <c r="C128" s="18" t="s">
        <v>192</v>
      </c>
      <c r="D128" s="7"/>
    </row>
    <row r="129" spans="2:3" x14ac:dyDescent="0.25">
      <c r="B129" s="139" t="s">
        <v>161</v>
      </c>
      <c r="C129" s="9" t="s">
        <v>161</v>
      </c>
    </row>
    <row r="131" spans="2:3" x14ac:dyDescent="0.25">
      <c r="B131" s="17" t="s">
        <v>193</v>
      </c>
      <c r="C131" s="18" t="s">
        <v>192</v>
      </c>
    </row>
    <row r="132" spans="2:3" x14ac:dyDescent="0.25">
      <c r="B132" s="139" t="s">
        <v>161</v>
      </c>
      <c r="C132" s="9" t="s">
        <v>161</v>
      </c>
    </row>
    <row r="134" spans="2:3" x14ac:dyDescent="0.25">
      <c r="B134" s="17" t="s">
        <v>161</v>
      </c>
      <c r="C134" s="18" t="s">
        <v>161</v>
      </c>
    </row>
    <row r="135" spans="2:3" x14ac:dyDescent="0.25">
      <c r="B135" s="139" t="s">
        <v>161</v>
      </c>
      <c r="C135" s="9" t="s">
        <v>161</v>
      </c>
    </row>
    <row r="137" spans="2:3" x14ac:dyDescent="0.25">
      <c r="B137" s="34" t="s">
        <v>194</v>
      </c>
      <c r="C137" s="18" t="s">
        <v>195</v>
      </c>
    </row>
    <row r="138" spans="2:3" x14ac:dyDescent="0.25">
      <c r="B138" s="33" t="s">
        <v>161</v>
      </c>
      <c r="C138" s="9" t="s">
        <v>161</v>
      </c>
    </row>
    <row r="140" spans="2:3" x14ac:dyDescent="0.25">
      <c r="B140" s="17" t="s">
        <v>196</v>
      </c>
      <c r="C140" s="18" t="s">
        <v>161</v>
      </c>
    </row>
    <row r="143" spans="2:3" x14ac:dyDescent="0.25">
      <c r="B143" s="7" t="s">
        <v>198</v>
      </c>
    </row>
    <row r="145" spans="2:80" x14ac:dyDescent="0.25">
      <c r="B145" s="17" t="s">
        <v>184</v>
      </c>
      <c r="C145" s="18" t="s">
        <v>199</v>
      </c>
      <c r="D145" s="17" t="s">
        <v>200</v>
      </c>
      <c r="E145" s="17" t="s">
        <v>201</v>
      </c>
      <c r="F145" s="31"/>
    </row>
    <row r="146" spans="2:80" x14ac:dyDescent="0.25">
      <c r="B146" s="139" t="s">
        <v>161</v>
      </c>
      <c r="C146" s="9" t="s">
        <v>161</v>
      </c>
      <c r="D146" s="139" t="s">
        <v>161</v>
      </c>
      <c r="E146" s="139" t="s">
        <v>161</v>
      </c>
    </row>
    <row r="149" spans="2:80" x14ac:dyDescent="0.25">
      <c r="B149" s="7" t="s">
        <v>202</v>
      </c>
      <c r="C149" s="8" t="s">
        <v>161</v>
      </c>
      <c r="D149" s="7"/>
      <c r="E149" s="7"/>
      <c r="F149" s="31"/>
      <c r="G149" s="31"/>
      <c r="H149" s="31"/>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row>
    <row r="151" spans="2:80" x14ac:dyDescent="0.25">
      <c r="B151" s="7" t="s">
        <v>203</v>
      </c>
    </row>
    <row r="153" spans="2:80" x14ac:dyDescent="0.25">
      <c r="B153" s="17" t="s">
        <v>204</v>
      </c>
      <c r="C153" s="18" t="s">
        <v>192</v>
      </c>
      <c r="D153" s="7"/>
    </row>
    <row r="154" spans="2:80" x14ac:dyDescent="0.25">
      <c r="B154" s="139" t="s">
        <v>161</v>
      </c>
      <c r="C154" s="9" t="s">
        <v>161</v>
      </c>
    </row>
    <row r="157" spans="2:80" x14ac:dyDescent="0.25">
      <c r="B157" s="17" t="s">
        <v>205</v>
      </c>
      <c r="C157" s="18" t="s">
        <v>206</v>
      </c>
      <c r="D157" s="7"/>
    </row>
    <row r="158" spans="2:80" x14ac:dyDescent="0.25">
      <c r="B158" s="139" t="s">
        <v>161</v>
      </c>
      <c r="C158" s="9" t="s">
        <v>161</v>
      </c>
    </row>
    <row r="161" spans="2:80" x14ac:dyDescent="0.25">
      <c r="B161" s="7" t="s">
        <v>207</v>
      </c>
    </row>
    <row r="164" spans="2:80" x14ac:dyDescent="0.25">
      <c r="B164" s="7" t="s">
        <v>208</v>
      </c>
    </row>
    <row r="166" spans="2:80" x14ac:dyDescent="0.25">
      <c r="B166" s="17" t="s">
        <v>184</v>
      </c>
      <c r="C166" s="18" t="s">
        <v>209</v>
      </c>
      <c r="D166" s="17" t="s">
        <v>199</v>
      </c>
      <c r="E166" s="17" t="s">
        <v>200</v>
      </c>
      <c r="F166" s="32" t="s">
        <v>201</v>
      </c>
      <c r="G166" s="31"/>
    </row>
    <row r="167" spans="2:80" x14ac:dyDescent="0.25">
      <c r="B167" s="139" t="s">
        <v>161</v>
      </c>
      <c r="C167" s="9" t="s">
        <v>161</v>
      </c>
      <c r="D167" s="139" t="s">
        <v>161</v>
      </c>
      <c r="E167" s="139" t="s">
        <v>161</v>
      </c>
      <c r="F167" s="30" t="s">
        <v>161</v>
      </c>
    </row>
    <row r="170" spans="2:80" x14ac:dyDescent="0.25">
      <c r="B170" s="7" t="s">
        <v>202</v>
      </c>
      <c r="C170" s="8" t="s">
        <v>161</v>
      </c>
      <c r="D170" s="7"/>
      <c r="E170" s="7"/>
      <c r="F170" s="31"/>
      <c r="G170" s="31"/>
      <c r="H170" s="31"/>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row>
    <row r="172" spans="2:80" x14ac:dyDescent="0.25">
      <c r="B172" s="7" t="s">
        <v>203</v>
      </c>
    </row>
    <row r="174" spans="2:80" x14ac:dyDescent="0.25">
      <c r="B174" s="17" t="s">
        <v>204</v>
      </c>
      <c r="C174" s="18" t="s">
        <v>192</v>
      </c>
      <c r="D174" s="7"/>
    </row>
    <row r="175" spans="2:80" x14ac:dyDescent="0.25">
      <c r="B175" s="139" t="s">
        <v>161</v>
      </c>
      <c r="C175" s="9" t="s">
        <v>161</v>
      </c>
    </row>
    <row r="178" spans="2:7" x14ac:dyDescent="0.25">
      <c r="B178" s="17" t="s">
        <v>205</v>
      </c>
      <c r="C178" s="18" t="s">
        <v>206</v>
      </c>
      <c r="D178" s="7"/>
    </row>
    <row r="179" spans="2:7" x14ac:dyDescent="0.25">
      <c r="B179" s="139" t="s">
        <v>161</v>
      </c>
      <c r="C179" s="9" t="s">
        <v>161</v>
      </c>
    </row>
    <row r="182" spans="2:7" x14ac:dyDescent="0.25">
      <c r="B182" s="7" t="s">
        <v>207</v>
      </c>
    </row>
    <row r="185" spans="2:7" x14ac:dyDescent="0.25">
      <c r="B185" s="7" t="s">
        <v>210</v>
      </c>
    </row>
    <row r="186" spans="2:7" x14ac:dyDescent="0.25">
      <c r="B186" s="17" t="s">
        <v>184</v>
      </c>
      <c r="C186" s="18" t="s">
        <v>211</v>
      </c>
      <c r="D186" s="17" t="s">
        <v>212</v>
      </c>
      <c r="E186" s="17" t="s">
        <v>213</v>
      </c>
      <c r="F186" s="32" t="s">
        <v>214</v>
      </c>
      <c r="G186" s="31"/>
    </row>
    <row r="187" spans="2:7" x14ac:dyDescent="0.25">
      <c r="B187" s="139" t="s">
        <v>161</v>
      </c>
      <c r="C187" s="9" t="s">
        <v>161</v>
      </c>
      <c r="D187" s="139" t="s">
        <v>161</v>
      </c>
      <c r="E187" s="139" t="s">
        <v>161</v>
      </c>
      <c r="F187" s="30" t="s">
        <v>161</v>
      </c>
    </row>
    <row r="188" spans="2:7" x14ac:dyDescent="0.25">
      <c r="B188" s="2" t="s">
        <v>215</v>
      </c>
    </row>
  </sheetData>
  <mergeCells count="3">
    <mergeCell ref="B1:E1"/>
    <mergeCell ref="C3:C7"/>
    <mergeCell ref="D3:D7"/>
  </mergeCells>
  <hyperlinks>
    <hyperlink ref="A1" location="Index!A1" display="Index" xr:uid="{4F50EDCB-0863-49EE-971C-3B84D7D64394}"/>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A4CB3-7FB5-450E-86A5-866D0F4A5E5C}">
  <sheetPr codeName="Sheet25"/>
  <dimension ref="A1:CB198"/>
  <sheetViews>
    <sheetView workbookViewId="0">
      <selection activeCell="C98" sqref="C98:C104"/>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49</v>
      </c>
      <c r="C1" s="212"/>
      <c r="D1" s="212"/>
      <c r="E1" s="212"/>
    </row>
    <row r="3" spans="1:9" x14ac:dyDescent="0.25">
      <c r="B3" s="1" t="s">
        <v>49</v>
      </c>
      <c r="C3" s="213"/>
      <c r="D3" s="214"/>
    </row>
    <row r="4" spans="1:9" x14ac:dyDescent="0.25">
      <c r="B4" s="142" t="s">
        <v>1328</v>
      </c>
      <c r="C4" s="213"/>
      <c r="D4" s="214"/>
    </row>
    <row r="5" spans="1:9" x14ac:dyDescent="0.25">
      <c r="B5" s="142" t="s">
        <v>130</v>
      </c>
      <c r="C5" s="213"/>
      <c r="D5" s="214"/>
    </row>
    <row r="6" spans="1:9" x14ac:dyDescent="0.25">
      <c r="B6" s="142" t="s">
        <v>442</v>
      </c>
      <c r="C6" s="213"/>
      <c r="D6" s="214"/>
    </row>
    <row r="7" spans="1:9" ht="30" x14ac:dyDescent="0.25">
      <c r="B7" s="142" t="s">
        <v>1329</v>
      </c>
      <c r="C7" s="213"/>
      <c r="D7" s="214"/>
    </row>
    <row r="8" spans="1:9" ht="30"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2160000</v>
      </c>
      <c r="G15" s="24">
        <v>32834.160000000003</v>
      </c>
      <c r="H15" s="24">
        <v>7.82</v>
      </c>
    </row>
    <row r="16" spans="1:9" x14ac:dyDescent="0.25">
      <c r="B16" s="2" t="s">
        <v>2079</v>
      </c>
      <c r="C16" s="4" t="s">
        <v>142</v>
      </c>
      <c r="D16" s="2" t="s">
        <v>347</v>
      </c>
      <c r="E16" s="2" t="s">
        <v>349</v>
      </c>
      <c r="F16" s="24">
        <v>2325000</v>
      </c>
      <c r="G16" s="24">
        <v>26746.799999999999</v>
      </c>
      <c r="H16" s="24">
        <v>6.37</v>
      </c>
    </row>
    <row r="17" spans="2:8" x14ac:dyDescent="0.25">
      <c r="B17" s="2" t="s">
        <v>2084</v>
      </c>
      <c r="C17" s="4" t="s">
        <v>142</v>
      </c>
      <c r="D17" s="2" t="s">
        <v>350</v>
      </c>
      <c r="E17" s="2" t="s">
        <v>351</v>
      </c>
      <c r="F17" s="24">
        <v>675000</v>
      </c>
      <c r="G17" s="24">
        <v>19804.5</v>
      </c>
      <c r="H17" s="24">
        <v>4.72</v>
      </c>
    </row>
    <row r="18" spans="2:8" x14ac:dyDescent="0.25">
      <c r="B18" s="2" t="s">
        <v>517</v>
      </c>
      <c r="C18" s="4" t="s">
        <v>142</v>
      </c>
      <c r="D18" s="2" t="s">
        <v>347</v>
      </c>
      <c r="E18" s="2" t="s">
        <v>518</v>
      </c>
      <c r="F18" s="24">
        <v>2175000</v>
      </c>
      <c r="G18" s="24">
        <v>17970.939999999999</v>
      </c>
      <c r="H18" s="24">
        <v>4.28</v>
      </c>
    </row>
    <row r="19" spans="2:8" x14ac:dyDescent="0.25">
      <c r="B19" s="2" t="s">
        <v>2771</v>
      </c>
      <c r="C19" s="4" t="s">
        <v>142</v>
      </c>
      <c r="D19" s="2" t="s">
        <v>352</v>
      </c>
      <c r="E19" s="2" t="s">
        <v>353</v>
      </c>
      <c r="F19" s="24">
        <v>1160000</v>
      </c>
      <c r="G19" s="24">
        <v>16478.38</v>
      </c>
      <c r="H19" s="24">
        <v>3.93</v>
      </c>
    </row>
    <row r="20" spans="2:8" x14ac:dyDescent="0.25">
      <c r="B20" s="2" t="s">
        <v>2772</v>
      </c>
      <c r="C20" s="4" t="s">
        <v>142</v>
      </c>
      <c r="D20" s="2" t="s">
        <v>347</v>
      </c>
      <c r="E20" s="2" t="s">
        <v>358</v>
      </c>
      <c r="F20" s="24">
        <v>1300000</v>
      </c>
      <c r="G20" s="24">
        <v>15156.7</v>
      </c>
      <c r="H20" s="24">
        <v>3.61</v>
      </c>
    </row>
    <row r="21" spans="2:8" x14ac:dyDescent="0.25">
      <c r="B21" s="2" t="s">
        <v>2773</v>
      </c>
      <c r="C21" s="4" t="s">
        <v>142</v>
      </c>
      <c r="D21" s="2" t="s">
        <v>361</v>
      </c>
      <c r="E21" s="2" t="s">
        <v>362</v>
      </c>
      <c r="F21" s="24">
        <v>352147</v>
      </c>
      <c r="G21" s="24">
        <v>12657.22</v>
      </c>
      <c r="H21" s="24">
        <v>3.02</v>
      </c>
    </row>
    <row r="22" spans="2:8" x14ac:dyDescent="0.25">
      <c r="B22" s="2" t="s">
        <v>2050</v>
      </c>
      <c r="C22" s="4" t="s">
        <v>142</v>
      </c>
      <c r="D22" s="2" t="s">
        <v>423</v>
      </c>
      <c r="E22" s="2" t="s">
        <v>524</v>
      </c>
      <c r="F22" s="24">
        <v>3451000</v>
      </c>
      <c r="G22" s="24">
        <v>12534.03</v>
      </c>
      <c r="H22" s="24">
        <v>2.99</v>
      </c>
    </row>
    <row r="23" spans="2:8" x14ac:dyDescent="0.25">
      <c r="B23" s="2" t="s">
        <v>2845</v>
      </c>
      <c r="C23" s="4" t="s">
        <v>142</v>
      </c>
      <c r="D23" s="2" t="s">
        <v>412</v>
      </c>
      <c r="E23" s="2" t="s">
        <v>516</v>
      </c>
      <c r="F23" s="24">
        <v>940000</v>
      </c>
      <c r="G23" s="24">
        <v>12429.62</v>
      </c>
      <c r="H23" s="24">
        <v>2.96</v>
      </c>
    </row>
    <row r="24" spans="2:8" x14ac:dyDescent="0.25">
      <c r="B24" s="2" t="s">
        <v>3034</v>
      </c>
      <c r="C24" s="4" t="s">
        <v>142</v>
      </c>
      <c r="D24" s="2" t="s">
        <v>366</v>
      </c>
      <c r="E24" s="2" t="s">
        <v>909</v>
      </c>
      <c r="F24" s="24">
        <v>6800000</v>
      </c>
      <c r="G24" s="24">
        <v>8921.6</v>
      </c>
      <c r="H24" s="24">
        <v>2.13</v>
      </c>
    </row>
    <row r="25" spans="2:8" x14ac:dyDescent="0.25">
      <c r="B25" s="2" t="s">
        <v>2045</v>
      </c>
      <c r="C25" s="4" t="s">
        <v>142</v>
      </c>
      <c r="D25" s="2" t="s">
        <v>366</v>
      </c>
      <c r="E25" s="2" t="s">
        <v>571</v>
      </c>
      <c r="F25" s="24">
        <v>2047316</v>
      </c>
      <c r="G25" s="24">
        <v>8863.85</v>
      </c>
      <c r="H25" s="24">
        <v>2.11</v>
      </c>
    </row>
    <row r="26" spans="2:8" x14ac:dyDescent="0.25">
      <c r="B26" s="2" t="s">
        <v>2912</v>
      </c>
      <c r="C26" s="4" t="s">
        <v>142</v>
      </c>
      <c r="D26" s="2" t="s">
        <v>382</v>
      </c>
      <c r="E26" s="2" t="s">
        <v>708</v>
      </c>
      <c r="F26" s="24">
        <v>270000</v>
      </c>
      <c r="G26" s="24">
        <v>8843.7199999999993</v>
      </c>
      <c r="H26" s="24">
        <v>2.11</v>
      </c>
    </row>
    <row r="27" spans="2:8" x14ac:dyDescent="0.25">
      <c r="B27" s="2" t="s">
        <v>2076</v>
      </c>
      <c r="C27" s="4" t="s">
        <v>142</v>
      </c>
      <c r="D27" s="2" t="s">
        <v>370</v>
      </c>
      <c r="E27" s="2" t="s">
        <v>450</v>
      </c>
      <c r="F27" s="24">
        <v>460000</v>
      </c>
      <c r="G27" s="24">
        <v>8082.66</v>
      </c>
      <c r="H27" s="24">
        <v>1.93</v>
      </c>
    </row>
    <row r="28" spans="2:8" x14ac:dyDescent="0.25">
      <c r="B28" s="2" t="s">
        <v>2848</v>
      </c>
      <c r="C28" s="4" t="s">
        <v>142</v>
      </c>
      <c r="D28" s="2" t="s">
        <v>519</v>
      </c>
      <c r="E28" s="2" t="s">
        <v>522</v>
      </c>
      <c r="F28" s="24">
        <v>765000</v>
      </c>
      <c r="G28" s="24">
        <v>7710.44</v>
      </c>
      <c r="H28" s="24">
        <v>1.84</v>
      </c>
    </row>
    <row r="29" spans="2:8" x14ac:dyDescent="0.25">
      <c r="B29" s="2" t="s">
        <v>2894</v>
      </c>
      <c r="C29" s="4" t="s">
        <v>142</v>
      </c>
      <c r="D29" s="2" t="s">
        <v>394</v>
      </c>
      <c r="E29" s="2" t="s">
        <v>676</v>
      </c>
      <c r="F29" s="24">
        <v>525000</v>
      </c>
      <c r="G29" s="24">
        <v>7541.89</v>
      </c>
      <c r="H29" s="24">
        <v>1.8</v>
      </c>
    </row>
    <row r="30" spans="2:8" x14ac:dyDescent="0.25">
      <c r="B30" s="2" t="s">
        <v>2060</v>
      </c>
      <c r="C30" s="4" t="s">
        <v>142</v>
      </c>
      <c r="D30" s="2" t="s">
        <v>556</v>
      </c>
      <c r="E30" s="2" t="s">
        <v>557</v>
      </c>
      <c r="F30" s="24">
        <v>3150000</v>
      </c>
      <c r="G30" s="24">
        <v>7363.13</v>
      </c>
      <c r="H30" s="24">
        <v>1.75</v>
      </c>
    </row>
    <row r="31" spans="2:8" x14ac:dyDescent="0.25">
      <c r="B31" s="2" t="s">
        <v>2954</v>
      </c>
      <c r="C31" s="4" t="s">
        <v>142</v>
      </c>
      <c r="D31" s="2" t="s">
        <v>359</v>
      </c>
      <c r="E31" s="2" t="s">
        <v>758</v>
      </c>
      <c r="F31" s="24">
        <v>490000</v>
      </c>
      <c r="G31" s="24">
        <v>7226.28</v>
      </c>
      <c r="H31" s="24">
        <v>1.72</v>
      </c>
    </row>
    <row r="32" spans="2:8" x14ac:dyDescent="0.25">
      <c r="B32" s="2" t="s">
        <v>2849</v>
      </c>
      <c r="C32" s="4" t="s">
        <v>142</v>
      </c>
      <c r="D32" s="2" t="s">
        <v>372</v>
      </c>
      <c r="E32" s="2" t="s">
        <v>525</v>
      </c>
      <c r="F32" s="24">
        <v>475000</v>
      </c>
      <c r="G32" s="24">
        <v>7134.98</v>
      </c>
      <c r="H32" s="24">
        <v>1.7</v>
      </c>
    </row>
    <row r="33" spans="2:8" x14ac:dyDescent="0.25">
      <c r="B33" s="2" t="s">
        <v>2779</v>
      </c>
      <c r="C33" s="4" t="s">
        <v>142</v>
      </c>
      <c r="D33" s="2" t="s">
        <v>374</v>
      </c>
      <c r="E33" s="2" t="s">
        <v>375</v>
      </c>
      <c r="F33" s="24">
        <v>70000</v>
      </c>
      <c r="G33" s="24">
        <v>6980.3</v>
      </c>
      <c r="H33" s="24">
        <v>1.66</v>
      </c>
    </row>
    <row r="34" spans="2:8" x14ac:dyDescent="0.25">
      <c r="B34" s="2" t="s">
        <v>2850</v>
      </c>
      <c r="C34" s="4" t="s">
        <v>142</v>
      </c>
      <c r="D34" s="2" t="s">
        <v>352</v>
      </c>
      <c r="E34" s="2" t="s">
        <v>526</v>
      </c>
      <c r="F34" s="24">
        <v>510000</v>
      </c>
      <c r="G34" s="24">
        <v>6969.66</v>
      </c>
      <c r="H34" s="24">
        <v>1.66</v>
      </c>
    </row>
    <row r="35" spans="2:8" x14ac:dyDescent="0.25">
      <c r="B35" s="2" t="s">
        <v>2834</v>
      </c>
      <c r="C35" s="4" t="s">
        <v>142</v>
      </c>
      <c r="D35" s="2" t="s">
        <v>382</v>
      </c>
      <c r="E35" s="2" t="s">
        <v>485</v>
      </c>
      <c r="F35" s="24">
        <v>1000000</v>
      </c>
      <c r="G35" s="24">
        <v>6763.5</v>
      </c>
      <c r="H35" s="24">
        <v>1.61</v>
      </c>
    </row>
    <row r="36" spans="2:8" x14ac:dyDescent="0.25">
      <c r="B36" s="2" t="s">
        <v>2923</v>
      </c>
      <c r="C36" s="4" t="s">
        <v>142</v>
      </c>
      <c r="D36" s="2" t="s">
        <v>433</v>
      </c>
      <c r="E36" s="2" t="s">
        <v>719</v>
      </c>
      <c r="F36" s="24">
        <v>641700</v>
      </c>
      <c r="G36" s="24">
        <v>6628.12</v>
      </c>
      <c r="H36" s="24">
        <v>1.58</v>
      </c>
    </row>
    <row r="37" spans="2:8" x14ac:dyDescent="0.25">
      <c r="B37" s="2" t="s">
        <v>2904</v>
      </c>
      <c r="C37" s="4" t="s">
        <v>142</v>
      </c>
      <c r="D37" s="2" t="s">
        <v>366</v>
      </c>
      <c r="E37" s="2" t="s">
        <v>686</v>
      </c>
      <c r="F37" s="24">
        <v>884405</v>
      </c>
      <c r="G37" s="24">
        <v>6526.91</v>
      </c>
      <c r="H37" s="24">
        <v>1.56</v>
      </c>
    </row>
    <row r="38" spans="2:8" x14ac:dyDescent="0.25">
      <c r="B38" s="2" t="s">
        <v>3161</v>
      </c>
      <c r="C38" s="4" t="s">
        <v>142</v>
      </c>
      <c r="D38" s="2" t="s">
        <v>382</v>
      </c>
      <c r="E38" s="2" t="s">
        <v>1235</v>
      </c>
      <c r="F38" s="24">
        <v>156000</v>
      </c>
      <c r="G38" s="24">
        <v>6233.14</v>
      </c>
      <c r="H38" s="24">
        <v>1.49</v>
      </c>
    </row>
    <row r="39" spans="2:8" x14ac:dyDescent="0.25">
      <c r="B39" s="2" t="s">
        <v>2869</v>
      </c>
      <c r="C39" s="4" t="s">
        <v>142</v>
      </c>
      <c r="D39" s="2" t="s">
        <v>374</v>
      </c>
      <c r="E39" s="2" t="s">
        <v>634</v>
      </c>
      <c r="F39" s="24">
        <v>1000000</v>
      </c>
      <c r="G39" s="24">
        <v>6199</v>
      </c>
      <c r="H39" s="24">
        <v>1.48</v>
      </c>
    </row>
    <row r="40" spans="2:8" x14ac:dyDescent="0.25">
      <c r="B40" s="2" t="s">
        <v>3045</v>
      </c>
      <c r="C40" s="4" t="s">
        <v>142</v>
      </c>
      <c r="D40" s="2" t="s">
        <v>402</v>
      </c>
      <c r="E40" s="2" t="s">
        <v>945</v>
      </c>
      <c r="F40" s="24">
        <v>441000</v>
      </c>
      <c r="G40" s="24">
        <v>6002.67</v>
      </c>
      <c r="H40" s="24">
        <v>1.43</v>
      </c>
    </row>
    <row r="41" spans="2:8" x14ac:dyDescent="0.25">
      <c r="B41" s="2" t="s">
        <v>3000</v>
      </c>
      <c r="C41" s="4" t="s">
        <v>142</v>
      </c>
      <c r="D41" s="2" t="s">
        <v>384</v>
      </c>
      <c r="E41" s="2" t="s">
        <v>830</v>
      </c>
      <c r="F41" s="24">
        <v>1155000</v>
      </c>
      <c r="G41" s="24">
        <v>5857.58</v>
      </c>
      <c r="H41" s="24">
        <v>1.4</v>
      </c>
    </row>
    <row r="42" spans="2:8" x14ac:dyDescent="0.25">
      <c r="B42" s="2" t="s">
        <v>2986</v>
      </c>
      <c r="C42" s="4" t="s">
        <v>142</v>
      </c>
      <c r="D42" s="2" t="s">
        <v>347</v>
      </c>
      <c r="E42" s="2" t="s">
        <v>806</v>
      </c>
      <c r="F42" s="24">
        <v>3600000</v>
      </c>
      <c r="G42" s="24">
        <v>5853.6</v>
      </c>
      <c r="H42" s="24">
        <v>1.39</v>
      </c>
    </row>
    <row r="43" spans="2:8" x14ac:dyDescent="0.25">
      <c r="B43" s="2" t="s">
        <v>2875</v>
      </c>
      <c r="C43" s="4" t="s">
        <v>142</v>
      </c>
      <c r="D43" s="2" t="s">
        <v>642</v>
      </c>
      <c r="E43" s="2" t="s">
        <v>643</v>
      </c>
      <c r="F43" s="24">
        <v>900000</v>
      </c>
      <c r="G43" s="24">
        <v>5799.6</v>
      </c>
      <c r="H43" s="24">
        <v>1.38</v>
      </c>
    </row>
    <row r="44" spans="2:8" x14ac:dyDescent="0.25">
      <c r="B44" s="2" t="s">
        <v>2895</v>
      </c>
      <c r="C44" s="4" t="s">
        <v>142</v>
      </c>
      <c r="D44" s="2" t="s">
        <v>372</v>
      </c>
      <c r="E44" s="2" t="s">
        <v>677</v>
      </c>
      <c r="F44" s="24">
        <v>400000</v>
      </c>
      <c r="G44" s="24">
        <v>5600</v>
      </c>
      <c r="H44" s="24">
        <v>1.33</v>
      </c>
    </row>
    <row r="45" spans="2:8" x14ac:dyDescent="0.25">
      <c r="B45" s="2" t="s">
        <v>3039</v>
      </c>
      <c r="C45" s="4" t="s">
        <v>142</v>
      </c>
      <c r="D45" s="2" t="s">
        <v>366</v>
      </c>
      <c r="E45" s="2" t="s">
        <v>938</v>
      </c>
      <c r="F45" s="24">
        <v>117000</v>
      </c>
      <c r="G45" s="24">
        <v>5178.8900000000003</v>
      </c>
      <c r="H45" s="24">
        <v>1.23</v>
      </c>
    </row>
    <row r="46" spans="2:8" x14ac:dyDescent="0.25">
      <c r="B46" s="2" t="s">
        <v>2043</v>
      </c>
      <c r="C46" s="4" t="s">
        <v>142</v>
      </c>
      <c r="D46" s="2" t="s">
        <v>389</v>
      </c>
      <c r="E46" s="2" t="s">
        <v>390</v>
      </c>
      <c r="F46" s="24">
        <v>505000</v>
      </c>
      <c r="G46" s="24">
        <v>4799.7700000000004</v>
      </c>
      <c r="H46" s="24">
        <v>1.1399999999999999</v>
      </c>
    </row>
    <row r="47" spans="2:8" x14ac:dyDescent="0.25">
      <c r="B47" s="2" t="s">
        <v>2052</v>
      </c>
      <c r="C47" s="4" t="s">
        <v>142</v>
      </c>
      <c r="D47" s="2" t="s">
        <v>575</v>
      </c>
      <c r="E47" s="2" t="s">
        <v>576</v>
      </c>
      <c r="F47" s="24">
        <v>257889</v>
      </c>
      <c r="G47" s="24">
        <v>4658.76</v>
      </c>
      <c r="H47" s="24">
        <v>1.1100000000000001</v>
      </c>
    </row>
    <row r="48" spans="2:8" x14ac:dyDescent="0.25">
      <c r="B48" s="2" t="s">
        <v>951</v>
      </c>
      <c r="C48" s="4" t="s">
        <v>142</v>
      </c>
      <c r="D48" s="2" t="s">
        <v>428</v>
      </c>
      <c r="E48" s="2" t="s">
        <v>952</v>
      </c>
      <c r="F48" s="24">
        <v>4608000</v>
      </c>
      <c r="G48" s="24">
        <v>4603.3900000000003</v>
      </c>
      <c r="H48" s="24">
        <v>1.1000000000000001</v>
      </c>
    </row>
    <row r="49" spans="2:8" x14ac:dyDescent="0.25">
      <c r="B49" s="2" t="s">
        <v>3191</v>
      </c>
      <c r="C49" s="4" t="s">
        <v>142</v>
      </c>
      <c r="D49" s="2" t="s">
        <v>372</v>
      </c>
      <c r="E49" s="2" t="s">
        <v>1330</v>
      </c>
      <c r="F49" s="24">
        <v>512000</v>
      </c>
      <c r="G49" s="24">
        <v>4587.26</v>
      </c>
      <c r="H49" s="24">
        <v>1.0900000000000001</v>
      </c>
    </row>
    <row r="50" spans="2:8" x14ac:dyDescent="0.25">
      <c r="B50" s="2" t="s">
        <v>3192</v>
      </c>
      <c r="C50" s="4" t="s">
        <v>142</v>
      </c>
      <c r="D50" s="2" t="s">
        <v>396</v>
      </c>
      <c r="E50" s="2" t="s">
        <v>1331</v>
      </c>
      <c r="F50" s="24">
        <v>205968</v>
      </c>
      <c r="G50" s="24">
        <v>4451.8999999999996</v>
      </c>
      <c r="H50" s="24">
        <v>1.06</v>
      </c>
    </row>
    <row r="51" spans="2:8" x14ac:dyDescent="0.25">
      <c r="B51" s="2" t="s">
        <v>1153</v>
      </c>
      <c r="C51" s="4" t="s">
        <v>142</v>
      </c>
      <c r="D51" s="2" t="s">
        <v>398</v>
      </c>
      <c r="E51" s="2" t="s">
        <v>1154</v>
      </c>
      <c r="F51" s="24">
        <v>1483366</v>
      </c>
      <c r="G51" s="24">
        <v>4450.84</v>
      </c>
      <c r="H51" s="24">
        <v>1.06</v>
      </c>
    </row>
    <row r="52" spans="2:8" x14ac:dyDescent="0.25">
      <c r="B52" s="2" t="s">
        <v>3151</v>
      </c>
      <c r="C52" s="4" t="s">
        <v>142</v>
      </c>
      <c r="D52" s="2" t="s">
        <v>372</v>
      </c>
      <c r="E52" s="2" t="s">
        <v>1134</v>
      </c>
      <c r="F52" s="24">
        <v>333100</v>
      </c>
      <c r="G52" s="24">
        <v>4099.96</v>
      </c>
      <c r="H52" s="24">
        <v>0.98</v>
      </c>
    </row>
    <row r="53" spans="2:8" x14ac:dyDescent="0.25">
      <c r="B53" s="2" t="s">
        <v>2989</v>
      </c>
      <c r="C53" s="4" t="s">
        <v>142</v>
      </c>
      <c r="D53" s="2" t="s">
        <v>347</v>
      </c>
      <c r="E53" s="2" t="s">
        <v>809</v>
      </c>
      <c r="F53" s="24">
        <v>2500000</v>
      </c>
      <c r="G53" s="24">
        <v>4017.5</v>
      </c>
      <c r="H53" s="24">
        <v>0.96</v>
      </c>
    </row>
    <row r="54" spans="2:8" x14ac:dyDescent="0.25">
      <c r="B54" s="2" t="s">
        <v>1332</v>
      </c>
      <c r="C54" s="4" t="s">
        <v>142</v>
      </c>
      <c r="D54" s="2" t="s">
        <v>366</v>
      </c>
      <c r="E54" s="2" t="s">
        <v>1333</v>
      </c>
      <c r="F54" s="24">
        <v>740000</v>
      </c>
      <c r="G54" s="24">
        <v>3890.18</v>
      </c>
      <c r="H54" s="24">
        <v>0.93</v>
      </c>
    </row>
    <row r="55" spans="2:8" x14ac:dyDescent="0.25">
      <c r="B55" s="2" t="s">
        <v>3040</v>
      </c>
      <c r="C55" s="4" t="s">
        <v>142</v>
      </c>
      <c r="D55" s="2" t="s">
        <v>359</v>
      </c>
      <c r="E55" s="2" t="s">
        <v>939</v>
      </c>
      <c r="F55" s="24">
        <v>321604</v>
      </c>
      <c r="G55" s="24">
        <v>3873.56</v>
      </c>
      <c r="H55" s="24">
        <v>0.92</v>
      </c>
    </row>
    <row r="56" spans="2:8" x14ac:dyDescent="0.25">
      <c r="B56" s="2" t="s">
        <v>2769</v>
      </c>
      <c r="C56" s="4" t="s">
        <v>142</v>
      </c>
      <c r="D56" s="2" t="s">
        <v>428</v>
      </c>
      <c r="E56" s="2" t="s">
        <v>947</v>
      </c>
      <c r="F56" s="24">
        <v>700000</v>
      </c>
      <c r="G56" s="24">
        <v>3873.1</v>
      </c>
      <c r="H56" s="24">
        <v>0.92</v>
      </c>
    </row>
    <row r="57" spans="2:8" x14ac:dyDescent="0.25">
      <c r="B57" s="2" t="s">
        <v>3032</v>
      </c>
      <c r="C57" s="4" t="s">
        <v>142</v>
      </c>
      <c r="D57" s="2" t="s">
        <v>384</v>
      </c>
      <c r="E57" s="2" t="s">
        <v>901</v>
      </c>
      <c r="F57" s="24">
        <v>525000</v>
      </c>
      <c r="G57" s="24">
        <v>3823.58</v>
      </c>
      <c r="H57" s="24">
        <v>0.91</v>
      </c>
    </row>
    <row r="58" spans="2:8" x14ac:dyDescent="0.25">
      <c r="B58" s="2" t="s">
        <v>1266</v>
      </c>
      <c r="C58" s="4" t="s">
        <v>142</v>
      </c>
      <c r="D58" s="2" t="s">
        <v>469</v>
      </c>
      <c r="E58" s="2" t="s">
        <v>1267</v>
      </c>
      <c r="F58" s="24">
        <v>762003</v>
      </c>
      <c r="G58" s="24">
        <v>3717.05</v>
      </c>
      <c r="H58" s="24">
        <v>0.89</v>
      </c>
    </row>
    <row r="59" spans="2:8" x14ac:dyDescent="0.25">
      <c r="B59" s="2" t="s">
        <v>2822</v>
      </c>
      <c r="C59" s="4" t="s">
        <v>142</v>
      </c>
      <c r="D59" s="2" t="s">
        <v>433</v>
      </c>
      <c r="E59" s="2" t="s">
        <v>467</v>
      </c>
      <c r="F59" s="24">
        <v>1013513</v>
      </c>
      <c r="G59" s="24">
        <v>3678.04</v>
      </c>
      <c r="H59" s="24">
        <v>0.88</v>
      </c>
    </row>
    <row r="60" spans="2:8" x14ac:dyDescent="0.25">
      <c r="B60" s="2" t="s">
        <v>2956</v>
      </c>
      <c r="C60" s="4" t="s">
        <v>142</v>
      </c>
      <c r="D60" s="2" t="s">
        <v>483</v>
      </c>
      <c r="E60" s="2" t="s">
        <v>760</v>
      </c>
      <c r="F60" s="24">
        <v>100000</v>
      </c>
      <c r="G60" s="24">
        <v>3654.1</v>
      </c>
      <c r="H60" s="24">
        <v>0.87</v>
      </c>
    </row>
    <row r="61" spans="2:8" x14ac:dyDescent="0.25">
      <c r="B61" s="2" t="s">
        <v>2857</v>
      </c>
      <c r="C61" s="4" t="s">
        <v>142</v>
      </c>
      <c r="D61" s="2" t="s">
        <v>352</v>
      </c>
      <c r="E61" s="2" t="s">
        <v>535</v>
      </c>
      <c r="F61" s="24">
        <v>260000</v>
      </c>
      <c r="G61" s="24">
        <v>3285.1</v>
      </c>
      <c r="H61" s="24">
        <v>0.78</v>
      </c>
    </row>
    <row r="62" spans="2:8" x14ac:dyDescent="0.25">
      <c r="B62" s="2" t="s">
        <v>3193</v>
      </c>
      <c r="C62" s="4" t="s">
        <v>142</v>
      </c>
      <c r="D62" s="2" t="s">
        <v>376</v>
      </c>
      <c r="E62" s="2" t="s">
        <v>1334</v>
      </c>
      <c r="F62" s="24">
        <v>199536</v>
      </c>
      <c r="G62" s="24">
        <v>3077.84</v>
      </c>
      <c r="H62" s="24">
        <v>0.73</v>
      </c>
    </row>
    <row r="63" spans="2:8" x14ac:dyDescent="0.25">
      <c r="B63" s="2" t="s">
        <v>2855</v>
      </c>
      <c r="C63" s="4" t="s">
        <v>142</v>
      </c>
      <c r="D63" s="2" t="s">
        <v>384</v>
      </c>
      <c r="E63" s="2" t="s">
        <v>533</v>
      </c>
      <c r="F63" s="24">
        <v>190000</v>
      </c>
      <c r="G63" s="24">
        <v>3068.5</v>
      </c>
      <c r="H63" s="24">
        <v>0.73</v>
      </c>
    </row>
    <row r="64" spans="2:8" x14ac:dyDescent="0.25">
      <c r="B64" s="2" t="s">
        <v>2938</v>
      </c>
      <c r="C64" s="4" t="s">
        <v>142</v>
      </c>
      <c r="D64" s="2" t="s">
        <v>418</v>
      </c>
      <c r="E64" s="2" t="s">
        <v>735</v>
      </c>
      <c r="F64" s="24">
        <v>917553</v>
      </c>
      <c r="G64" s="24">
        <v>2715.96</v>
      </c>
      <c r="H64" s="24">
        <v>0.65</v>
      </c>
    </row>
    <row r="65" spans="2:8" x14ac:dyDescent="0.25">
      <c r="B65" s="2" t="s">
        <v>3048</v>
      </c>
      <c r="C65" s="4" t="s">
        <v>142</v>
      </c>
      <c r="D65" s="2" t="s">
        <v>361</v>
      </c>
      <c r="E65" s="2" t="s">
        <v>949</v>
      </c>
      <c r="F65" s="24">
        <v>1000000</v>
      </c>
      <c r="G65" s="24">
        <v>2657</v>
      </c>
      <c r="H65" s="24">
        <v>0.63</v>
      </c>
    </row>
    <row r="66" spans="2:8" x14ac:dyDescent="0.25">
      <c r="B66" s="2" t="s">
        <v>577</v>
      </c>
      <c r="C66" s="4" t="s">
        <v>142</v>
      </c>
      <c r="D66" s="2" t="s">
        <v>384</v>
      </c>
      <c r="E66" s="2" t="s">
        <v>578</v>
      </c>
      <c r="F66" s="24">
        <v>675000</v>
      </c>
      <c r="G66" s="24">
        <v>2544.75</v>
      </c>
      <c r="H66" s="24">
        <v>0.61</v>
      </c>
    </row>
    <row r="67" spans="2:8" x14ac:dyDescent="0.25">
      <c r="B67" s="2" t="s">
        <v>3052</v>
      </c>
      <c r="C67" s="4" t="s">
        <v>142</v>
      </c>
      <c r="D67" s="2" t="s">
        <v>384</v>
      </c>
      <c r="E67" s="2" t="s">
        <v>955</v>
      </c>
      <c r="F67" s="24">
        <v>262989</v>
      </c>
      <c r="G67" s="24">
        <v>2431.86</v>
      </c>
      <c r="H67" s="24">
        <v>0.57999999999999996</v>
      </c>
    </row>
    <row r="68" spans="2:8" x14ac:dyDescent="0.25">
      <c r="B68" s="2" t="s">
        <v>2806</v>
      </c>
      <c r="C68" s="4" t="s">
        <v>142</v>
      </c>
      <c r="D68" s="2" t="s">
        <v>428</v>
      </c>
      <c r="E68" s="2" t="s">
        <v>429</v>
      </c>
      <c r="F68" s="24">
        <v>500000</v>
      </c>
      <c r="G68" s="24">
        <v>2316</v>
      </c>
      <c r="H68" s="24">
        <v>0.55000000000000004</v>
      </c>
    </row>
    <row r="69" spans="2:8" x14ac:dyDescent="0.25">
      <c r="B69" s="2" t="s">
        <v>2847</v>
      </c>
      <c r="C69" s="4" t="s">
        <v>142</v>
      </c>
      <c r="D69" s="2" t="s">
        <v>384</v>
      </c>
      <c r="E69" s="2" t="s">
        <v>521</v>
      </c>
      <c r="F69" s="24">
        <v>33000</v>
      </c>
      <c r="G69" s="24">
        <v>2284.77</v>
      </c>
      <c r="H69" s="24">
        <v>0.54</v>
      </c>
    </row>
    <row r="70" spans="2:8" x14ac:dyDescent="0.25">
      <c r="B70" s="2" t="s">
        <v>3012</v>
      </c>
      <c r="C70" s="4" t="s">
        <v>142</v>
      </c>
      <c r="D70" s="2" t="s">
        <v>382</v>
      </c>
      <c r="E70" s="2" t="s">
        <v>849</v>
      </c>
      <c r="F70" s="24">
        <v>34315</v>
      </c>
      <c r="G70" s="24">
        <v>1303.01</v>
      </c>
      <c r="H70" s="24">
        <v>0.31</v>
      </c>
    </row>
    <row r="71" spans="2:8" x14ac:dyDescent="0.25">
      <c r="B71" s="2" t="s">
        <v>3061</v>
      </c>
      <c r="C71" s="4" t="s">
        <v>142</v>
      </c>
      <c r="D71" s="2" t="s">
        <v>412</v>
      </c>
      <c r="E71" s="2" t="s">
        <v>987</v>
      </c>
      <c r="F71" s="24">
        <v>96428</v>
      </c>
      <c r="G71" s="24">
        <v>903</v>
      </c>
      <c r="H71" s="24">
        <v>0.22</v>
      </c>
    </row>
    <row r="72" spans="2:8" x14ac:dyDescent="0.25">
      <c r="B72" s="7" t="s">
        <v>145</v>
      </c>
      <c r="C72" s="8"/>
      <c r="D72" s="7"/>
      <c r="E72" s="7"/>
      <c r="F72" s="31"/>
      <c r="G72" s="31">
        <f>SUM(G12:G71)</f>
        <v>407660.65000000008</v>
      </c>
      <c r="H72" s="31">
        <f>SUM(H12:H71)</f>
        <v>97.140000000000029</v>
      </c>
    </row>
    <row r="73" spans="2:8" x14ac:dyDescent="0.25">
      <c r="B73" s="7" t="s">
        <v>146</v>
      </c>
      <c r="C73" s="8"/>
      <c r="D73" s="7"/>
      <c r="E73" s="7"/>
      <c r="F73" s="31"/>
      <c r="G73" s="31">
        <v>4499.07</v>
      </c>
      <c r="H73" s="31">
        <v>1.07</v>
      </c>
    </row>
    <row r="74" spans="2:8" x14ac:dyDescent="0.25">
      <c r="B74" s="7" t="s">
        <v>147</v>
      </c>
      <c r="C74" s="8"/>
      <c r="D74" s="7"/>
      <c r="E74" s="7"/>
      <c r="F74" s="31"/>
      <c r="G74" s="31">
        <v>412159.72000000003</v>
      </c>
      <c r="H74" s="31">
        <v>98.21</v>
      </c>
    </row>
    <row r="75" spans="2:8" x14ac:dyDescent="0.25">
      <c r="B75" s="7" t="s">
        <v>326</v>
      </c>
      <c r="C75" s="8"/>
      <c r="D75" s="7"/>
      <c r="E75" s="7"/>
      <c r="F75" s="31"/>
      <c r="G75" s="31">
        <v>7517.5855792099683</v>
      </c>
      <c r="H75" s="31">
        <v>1.7900000000000063</v>
      </c>
    </row>
    <row r="76" spans="2:8" x14ac:dyDescent="0.25">
      <c r="B76" s="7" t="s">
        <v>155</v>
      </c>
      <c r="C76" s="8"/>
      <c r="D76" s="7"/>
      <c r="E76" s="7"/>
      <c r="F76" s="31"/>
      <c r="G76" s="31">
        <v>419677.30557920999</v>
      </c>
      <c r="H76" s="31">
        <v>100</v>
      </c>
    </row>
    <row r="77" spans="2:8" x14ac:dyDescent="0.25">
      <c r="B77" s="2" t="s">
        <v>156</v>
      </c>
    </row>
    <row r="78" spans="2:8" x14ac:dyDescent="0.25">
      <c r="B78" s="7" t="s">
        <v>157</v>
      </c>
    </row>
    <row r="79" spans="2:8" x14ac:dyDescent="0.25">
      <c r="B79" s="7" t="s">
        <v>158</v>
      </c>
      <c r="C79" s="4" t="s">
        <v>159</v>
      </c>
    </row>
    <row r="80" spans="2:8" x14ac:dyDescent="0.25">
      <c r="B80" s="7" t="s">
        <v>162</v>
      </c>
      <c r="C80" s="4" t="s">
        <v>161</v>
      </c>
    </row>
    <row r="81" spans="2:3" x14ac:dyDescent="0.25">
      <c r="B81" s="7" t="s">
        <v>163</v>
      </c>
      <c r="C81" s="4" t="s">
        <v>161</v>
      </c>
    </row>
    <row r="82" spans="2:3" x14ac:dyDescent="0.25">
      <c r="B82" s="7" t="s">
        <v>164</v>
      </c>
      <c r="C82" s="4" t="s">
        <v>165</v>
      </c>
    </row>
    <row r="83" spans="2:3" x14ac:dyDescent="0.25">
      <c r="B83" s="7" t="s">
        <v>1335</v>
      </c>
      <c r="C83" s="8"/>
    </row>
    <row r="84" spans="2:3" x14ac:dyDescent="0.25">
      <c r="B84" s="7" t="s">
        <v>1336</v>
      </c>
      <c r="C84" s="8"/>
    </row>
    <row r="85" spans="2:3" x14ac:dyDescent="0.25">
      <c r="B85" s="7" t="s">
        <v>1337</v>
      </c>
      <c r="C85" s="8"/>
    </row>
    <row r="86" spans="2:3" x14ac:dyDescent="0.25">
      <c r="B86" s="7" t="s">
        <v>1338</v>
      </c>
      <c r="C86" s="8"/>
    </row>
    <row r="87" spans="2:3" x14ac:dyDescent="0.25">
      <c r="B87" s="7" t="s">
        <v>1339</v>
      </c>
      <c r="C87" s="8"/>
    </row>
    <row r="88" spans="2:3" x14ac:dyDescent="0.25">
      <c r="B88" s="7" t="s">
        <v>1340</v>
      </c>
      <c r="C88" s="8"/>
    </row>
    <row r="89" spans="2:3" x14ac:dyDescent="0.25">
      <c r="B89" s="7" t="s">
        <v>1341</v>
      </c>
      <c r="C89" s="8"/>
    </row>
    <row r="90" spans="2:3" x14ac:dyDescent="0.25">
      <c r="B90" s="7" t="s">
        <v>1342</v>
      </c>
      <c r="C90" s="8"/>
    </row>
    <row r="91" spans="2:3" x14ac:dyDescent="0.25">
      <c r="B91" s="7" t="s">
        <v>1343</v>
      </c>
      <c r="C91" s="8"/>
    </row>
    <row r="92" spans="2:3" x14ac:dyDescent="0.25">
      <c r="B92" s="2" t="s">
        <v>170</v>
      </c>
    </row>
    <row r="93" spans="2:3" x14ac:dyDescent="0.25">
      <c r="B93" s="2" t="s">
        <v>328</v>
      </c>
    </row>
    <row r="96" spans="2:3" x14ac:dyDescent="0.25">
      <c r="B96" s="17" t="s">
        <v>3741</v>
      </c>
      <c r="C96" s="18"/>
    </row>
    <row r="97" spans="2:7" ht="30" x14ac:dyDescent="0.25">
      <c r="B97" s="17" t="s">
        <v>329</v>
      </c>
      <c r="C97" s="19" t="s">
        <v>330</v>
      </c>
    </row>
    <row r="98" spans="2:7" x14ac:dyDescent="0.25">
      <c r="B98" s="139" t="s">
        <v>331</v>
      </c>
      <c r="C98" s="149" t="s">
        <v>2621</v>
      </c>
    </row>
    <row r="99" spans="2:7" x14ac:dyDescent="0.25">
      <c r="B99" s="139" t="s">
        <v>332</v>
      </c>
      <c r="C99" s="149" t="s">
        <v>2621</v>
      </c>
    </row>
    <row r="100" spans="2:7" x14ac:dyDescent="0.25">
      <c r="B100" s="139" t="s">
        <v>333</v>
      </c>
      <c r="C100" s="149" t="s">
        <v>2621</v>
      </c>
    </row>
    <row r="101" spans="2:7" x14ac:dyDescent="0.25">
      <c r="B101" s="139" t="s">
        <v>334</v>
      </c>
      <c r="C101" s="149" t="s">
        <v>2621</v>
      </c>
    </row>
    <row r="102" spans="2:7" x14ac:dyDescent="0.25">
      <c r="B102" s="139" t="s">
        <v>335</v>
      </c>
      <c r="C102" s="149" t="s">
        <v>2621</v>
      </c>
    </row>
    <row r="103" spans="2:7" x14ac:dyDescent="0.25">
      <c r="B103" s="139" t="s">
        <v>336</v>
      </c>
      <c r="C103" s="149" t="s">
        <v>2621</v>
      </c>
    </row>
    <row r="104" spans="2:7" x14ac:dyDescent="0.25">
      <c r="B104" s="17" t="s">
        <v>337</v>
      </c>
      <c r="C104" s="149" t="s">
        <v>2621</v>
      </c>
    </row>
    <row r="106" spans="2:7" x14ac:dyDescent="0.25">
      <c r="B106" s="139" t="s">
        <v>179</v>
      </c>
      <c r="C106" s="9"/>
      <c r="D106" s="139"/>
    </row>
    <row r="107" spans="2:7" ht="30" x14ac:dyDescent="0.25">
      <c r="B107" s="11" t="s">
        <v>180</v>
      </c>
      <c r="C107" s="10" t="s">
        <v>181</v>
      </c>
      <c r="D107" s="11" t="s">
        <v>182</v>
      </c>
    </row>
    <row r="108" spans="2:7" x14ac:dyDescent="0.25">
      <c r="B108" s="139" t="s">
        <v>161</v>
      </c>
      <c r="C108" s="9" t="s">
        <v>161</v>
      </c>
      <c r="D108" s="139" t="s">
        <v>161</v>
      </c>
    </row>
    <row r="110" spans="2:7" x14ac:dyDescent="0.25">
      <c r="B110" s="17" t="s">
        <v>183</v>
      </c>
      <c r="C110" s="40">
        <v>45412</v>
      </c>
      <c r="D110" s="139"/>
      <c r="E110" s="33"/>
      <c r="F110" s="39"/>
    </row>
    <row r="111" spans="2:7" x14ac:dyDescent="0.25">
      <c r="B111" s="17" t="s">
        <v>184</v>
      </c>
      <c r="C111" s="18" t="s">
        <v>185</v>
      </c>
      <c r="D111" s="17" t="s">
        <v>186</v>
      </c>
      <c r="E111" s="34" t="s">
        <v>187</v>
      </c>
      <c r="F111" s="32" t="s">
        <v>188</v>
      </c>
      <c r="G111" s="31"/>
    </row>
    <row r="112" spans="2:7" x14ac:dyDescent="0.25">
      <c r="B112" s="37" t="s">
        <v>161</v>
      </c>
      <c r="C112" s="38" t="s">
        <v>161</v>
      </c>
      <c r="D112" s="37" t="s">
        <v>161</v>
      </c>
      <c r="E112" s="36" t="s">
        <v>161</v>
      </c>
      <c r="F112" s="35" t="s">
        <v>161</v>
      </c>
    </row>
    <row r="115" spans="2:4" x14ac:dyDescent="0.25">
      <c r="B115" s="7" t="s">
        <v>189</v>
      </c>
    </row>
    <row r="116" spans="2:4" x14ac:dyDescent="0.25">
      <c r="B116" s="7"/>
    </row>
    <row r="117" spans="2:4" x14ac:dyDescent="0.25">
      <c r="B117" s="7" t="s">
        <v>190</v>
      </c>
    </row>
    <row r="118" spans="2:4" x14ac:dyDescent="0.25">
      <c r="B118" s="17" t="s">
        <v>191</v>
      </c>
      <c r="C118" s="18" t="s">
        <v>192</v>
      </c>
      <c r="D118" s="7"/>
    </row>
    <row r="119" spans="2:4" x14ac:dyDescent="0.25">
      <c r="B119" s="139" t="s">
        <v>161</v>
      </c>
      <c r="C119" s="9" t="s">
        <v>161</v>
      </c>
    </row>
    <row r="121" spans="2:4" x14ac:dyDescent="0.25">
      <c r="B121" s="17" t="s">
        <v>193</v>
      </c>
      <c r="C121" s="18" t="s">
        <v>192</v>
      </c>
    </row>
    <row r="122" spans="2:4" x14ac:dyDescent="0.25">
      <c r="B122" s="139" t="s">
        <v>161</v>
      </c>
      <c r="C122" s="9" t="s">
        <v>161</v>
      </c>
    </row>
    <row r="124" spans="2:4" x14ac:dyDescent="0.25">
      <c r="B124" s="17" t="s">
        <v>161</v>
      </c>
      <c r="C124" s="18" t="s">
        <v>161</v>
      </c>
    </row>
    <row r="125" spans="2:4" x14ac:dyDescent="0.25">
      <c r="B125" s="139" t="s">
        <v>161</v>
      </c>
      <c r="C125" s="9" t="s">
        <v>161</v>
      </c>
    </row>
    <row r="127" spans="2:4" x14ac:dyDescent="0.25">
      <c r="B127" s="34" t="s">
        <v>194</v>
      </c>
      <c r="C127" s="18" t="s">
        <v>195</v>
      </c>
    </row>
    <row r="128" spans="2:4" x14ac:dyDescent="0.25">
      <c r="B128" s="33" t="s">
        <v>161</v>
      </c>
      <c r="C128" s="9" t="s">
        <v>161</v>
      </c>
    </row>
    <row r="130" spans="2:7" x14ac:dyDescent="0.25">
      <c r="B130" s="17" t="s">
        <v>196</v>
      </c>
      <c r="C130" s="18" t="s">
        <v>161</v>
      </c>
    </row>
    <row r="132" spans="2:7" x14ac:dyDescent="0.25">
      <c r="B132" s="17" t="s">
        <v>197</v>
      </c>
      <c r="C132" s="40">
        <v>45412</v>
      </c>
      <c r="D132" s="139"/>
      <c r="E132" s="33"/>
      <c r="F132" s="39"/>
    </row>
    <row r="133" spans="2:7" x14ac:dyDescent="0.25">
      <c r="B133" s="17" t="s">
        <v>184</v>
      </c>
      <c r="C133" s="18" t="s">
        <v>185</v>
      </c>
      <c r="D133" s="17" t="s">
        <v>186</v>
      </c>
      <c r="E133" s="34" t="s">
        <v>187</v>
      </c>
      <c r="F133" s="32" t="s">
        <v>188</v>
      </c>
      <c r="G133" s="31"/>
    </row>
    <row r="134" spans="2:7" x14ac:dyDescent="0.25">
      <c r="B134" s="37" t="s">
        <v>161</v>
      </c>
      <c r="C134" s="38" t="s">
        <v>161</v>
      </c>
      <c r="D134" s="37" t="s">
        <v>161</v>
      </c>
      <c r="E134" s="36" t="s">
        <v>161</v>
      </c>
      <c r="F134" s="35" t="s">
        <v>161</v>
      </c>
    </row>
    <row r="135" spans="2:7" x14ac:dyDescent="0.25">
      <c r="B135" s="7" t="s">
        <v>189</v>
      </c>
    </row>
    <row r="136" spans="2:7" x14ac:dyDescent="0.25">
      <c r="B136" s="7"/>
    </row>
    <row r="137" spans="2:7" x14ac:dyDescent="0.25">
      <c r="B137" s="7" t="s">
        <v>190</v>
      </c>
    </row>
    <row r="138" spans="2:7" x14ac:dyDescent="0.25">
      <c r="B138" s="17" t="s">
        <v>191</v>
      </c>
      <c r="C138" s="18" t="s">
        <v>192</v>
      </c>
      <c r="D138" s="7"/>
    </row>
    <row r="139" spans="2:7" x14ac:dyDescent="0.25">
      <c r="B139" s="139" t="s">
        <v>161</v>
      </c>
      <c r="C139" s="9" t="s">
        <v>161</v>
      </c>
    </row>
    <row r="141" spans="2:7" x14ac:dyDescent="0.25">
      <c r="B141" s="17" t="s">
        <v>193</v>
      </c>
      <c r="C141" s="18" t="s">
        <v>192</v>
      </c>
    </row>
    <row r="142" spans="2:7" x14ac:dyDescent="0.25">
      <c r="B142" s="139" t="s">
        <v>161</v>
      </c>
      <c r="C142" s="9" t="s">
        <v>161</v>
      </c>
    </row>
    <row r="144" spans="2:7" x14ac:dyDescent="0.25">
      <c r="B144" s="17" t="s">
        <v>161</v>
      </c>
      <c r="C144" s="18" t="s">
        <v>161</v>
      </c>
    </row>
    <row r="145" spans="2:80" x14ac:dyDescent="0.25">
      <c r="B145" s="139" t="s">
        <v>161</v>
      </c>
      <c r="C145" s="9" t="s">
        <v>161</v>
      </c>
    </row>
    <row r="147" spans="2:80" x14ac:dyDescent="0.25">
      <c r="B147" s="34" t="s">
        <v>194</v>
      </c>
      <c r="C147" s="18" t="s">
        <v>195</v>
      </c>
    </row>
    <row r="148" spans="2:80" x14ac:dyDescent="0.25">
      <c r="B148" s="33" t="s">
        <v>161</v>
      </c>
      <c r="C148" s="9" t="s">
        <v>161</v>
      </c>
    </row>
    <row r="150" spans="2:80" x14ac:dyDescent="0.25">
      <c r="B150" s="17" t="s">
        <v>196</v>
      </c>
      <c r="C150" s="18" t="s">
        <v>161</v>
      </c>
    </row>
    <row r="153" spans="2:80" x14ac:dyDescent="0.25">
      <c r="B153" s="7" t="s">
        <v>198</v>
      </c>
    </row>
    <row r="155" spans="2:80" x14ac:dyDescent="0.25">
      <c r="B155" s="17" t="s">
        <v>184</v>
      </c>
      <c r="C155" s="18" t="s">
        <v>199</v>
      </c>
      <c r="D155" s="17" t="s">
        <v>200</v>
      </c>
      <c r="E155" s="17" t="s">
        <v>201</v>
      </c>
      <c r="F155" s="31"/>
    </row>
    <row r="156" spans="2:80" x14ac:dyDescent="0.25">
      <c r="B156" s="139" t="s">
        <v>161</v>
      </c>
      <c r="C156" s="9" t="s">
        <v>161</v>
      </c>
      <c r="D156" s="139" t="s">
        <v>161</v>
      </c>
      <c r="E156" s="139" t="s">
        <v>161</v>
      </c>
    </row>
    <row r="159" spans="2:80" x14ac:dyDescent="0.25">
      <c r="B159" s="7" t="s">
        <v>202</v>
      </c>
      <c r="C159" s="8" t="s">
        <v>161</v>
      </c>
      <c r="D159" s="7"/>
      <c r="E159" s="7"/>
      <c r="F159" s="31"/>
      <c r="G159" s="31"/>
      <c r="H159" s="31"/>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row>
    <row r="161" spans="2:7" x14ac:dyDescent="0.25">
      <c r="B161" s="7" t="s">
        <v>203</v>
      </c>
    </row>
    <row r="163" spans="2:7" x14ac:dyDescent="0.25">
      <c r="B163" s="17" t="s">
        <v>204</v>
      </c>
      <c r="C163" s="18" t="s">
        <v>192</v>
      </c>
      <c r="D163" s="7"/>
    </row>
    <row r="164" spans="2:7" x14ac:dyDescent="0.25">
      <c r="B164" s="139" t="s">
        <v>161</v>
      </c>
      <c r="C164" s="9" t="s">
        <v>161</v>
      </c>
    </row>
    <row r="167" spans="2:7" x14ac:dyDescent="0.25">
      <c r="B167" s="17" t="s">
        <v>205</v>
      </c>
      <c r="C167" s="18" t="s">
        <v>206</v>
      </c>
      <c r="D167" s="7"/>
    </row>
    <row r="168" spans="2:7" x14ac:dyDescent="0.25">
      <c r="B168" s="139" t="s">
        <v>161</v>
      </c>
      <c r="C168" s="9" t="s">
        <v>161</v>
      </c>
    </row>
    <row r="171" spans="2:7" x14ac:dyDescent="0.25">
      <c r="B171" s="7" t="s">
        <v>207</v>
      </c>
    </row>
    <row r="174" spans="2:7" x14ac:dyDescent="0.25">
      <c r="B174" s="7" t="s">
        <v>208</v>
      </c>
    </row>
    <row r="176" spans="2:7" x14ac:dyDescent="0.25">
      <c r="B176" s="17" t="s">
        <v>184</v>
      </c>
      <c r="C176" s="18" t="s">
        <v>209</v>
      </c>
      <c r="D176" s="17" t="s">
        <v>199</v>
      </c>
      <c r="E176" s="17" t="s">
        <v>200</v>
      </c>
      <c r="F176" s="32" t="s">
        <v>201</v>
      </c>
      <c r="G176" s="31"/>
    </row>
    <row r="177" spans="2:80" x14ac:dyDescent="0.25">
      <c r="B177" s="139" t="s">
        <v>161</v>
      </c>
      <c r="C177" s="9" t="s">
        <v>161</v>
      </c>
      <c r="D177" s="139" t="s">
        <v>161</v>
      </c>
      <c r="E177" s="139" t="s">
        <v>161</v>
      </c>
      <c r="F177" s="30" t="s">
        <v>161</v>
      </c>
    </row>
    <row r="180" spans="2:80" x14ac:dyDescent="0.25">
      <c r="B180" s="7" t="s">
        <v>202</v>
      </c>
      <c r="C180" s="8" t="s">
        <v>161</v>
      </c>
      <c r="D180" s="7"/>
      <c r="E180" s="7"/>
      <c r="F180" s="31"/>
      <c r="G180" s="31"/>
      <c r="H180" s="31"/>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row>
    <row r="182" spans="2:80" x14ac:dyDescent="0.25">
      <c r="B182" s="7" t="s">
        <v>203</v>
      </c>
    </row>
    <row r="184" spans="2:80" x14ac:dyDescent="0.25">
      <c r="B184" s="17" t="s">
        <v>204</v>
      </c>
      <c r="C184" s="18" t="s">
        <v>192</v>
      </c>
      <c r="D184" s="7"/>
    </row>
    <row r="185" spans="2:80" x14ac:dyDescent="0.25">
      <c r="B185" s="139" t="s">
        <v>161</v>
      </c>
      <c r="C185" s="9" t="s">
        <v>161</v>
      </c>
    </row>
    <row r="188" spans="2:80" x14ac:dyDescent="0.25">
      <c r="B188" s="17" t="s">
        <v>205</v>
      </c>
      <c r="C188" s="18" t="s">
        <v>206</v>
      </c>
      <c r="D188" s="7"/>
    </row>
    <row r="189" spans="2:80" x14ac:dyDescent="0.25">
      <c r="B189" s="139" t="s">
        <v>161</v>
      </c>
      <c r="C189" s="9" t="s">
        <v>161</v>
      </c>
    </row>
    <row r="192" spans="2:80" x14ac:dyDescent="0.25">
      <c r="B192" s="7" t="s">
        <v>207</v>
      </c>
    </row>
    <row r="195" spans="2:7" x14ac:dyDescent="0.25">
      <c r="B195" s="7" t="s">
        <v>210</v>
      </c>
    </row>
    <row r="196" spans="2:7" x14ac:dyDescent="0.25">
      <c r="B196" s="17" t="s">
        <v>184</v>
      </c>
      <c r="C196" s="18" t="s">
        <v>211</v>
      </c>
      <c r="D196" s="17" t="s">
        <v>212</v>
      </c>
      <c r="E196" s="17" t="s">
        <v>213</v>
      </c>
      <c r="F196" s="32" t="s">
        <v>214</v>
      </c>
      <c r="G196" s="31"/>
    </row>
    <row r="197" spans="2:7" x14ac:dyDescent="0.25">
      <c r="B197" s="139" t="s">
        <v>161</v>
      </c>
      <c r="C197" s="9" t="s">
        <v>161</v>
      </c>
      <c r="D197" s="139" t="s">
        <v>161</v>
      </c>
      <c r="E197" s="139" t="s">
        <v>161</v>
      </c>
      <c r="F197" s="30" t="s">
        <v>161</v>
      </c>
    </row>
    <row r="198" spans="2:7" x14ac:dyDescent="0.25">
      <c r="B198" s="2" t="s">
        <v>215</v>
      </c>
    </row>
  </sheetData>
  <mergeCells count="3">
    <mergeCell ref="B1:E1"/>
    <mergeCell ref="C3:C7"/>
    <mergeCell ref="D3:D7"/>
  </mergeCells>
  <hyperlinks>
    <hyperlink ref="A1" location="Index!A1" display="Index" xr:uid="{E77DFD01-F674-4F0F-AD13-F5E5A664092A}"/>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918A2-15B5-4972-908D-E6DFD9F6DEF0}">
  <sheetPr codeName="Sheet24"/>
  <dimension ref="A1:CB231"/>
  <sheetViews>
    <sheetView workbookViewId="0">
      <selection activeCell="E22" sqref="E22"/>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47</v>
      </c>
      <c r="C1" s="212"/>
      <c r="D1" s="212"/>
      <c r="E1" s="212"/>
    </row>
    <row r="3" spans="1:9" x14ac:dyDescent="0.25">
      <c r="B3" s="1" t="s">
        <v>47</v>
      </c>
      <c r="C3" s="213"/>
      <c r="D3" s="214"/>
    </row>
    <row r="4" spans="1:9" x14ac:dyDescent="0.25">
      <c r="B4" s="12" t="s">
        <v>1344</v>
      </c>
      <c r="C4" s="213"/>
      <c r="D4" s="214"/>
      <c r="E4" s="21"/>
    </row>
    <row r="5" spans="1:9" x14ac:dyDescent="0.25">
      <c r="B5" s="142" t="s">
        <v>130</v>
      </c>
      <c r="C5" s="213"/>
      <c r="D5" s="214"/>
    </row>
    <row r="6" spans="1:9" x14ac:dyDescent="0.25">
      <c r="B6" s="142" t="s">
        <v>442</v>
      </c>
      <c r="C6" s="213"/>
      <c r="D6" s="214"/>
    </row>
    <row r="7" spans="1:9" ht="30" x14ac:dyDescent="0.25">
      <c r="B7" s="142" t="s">
        <v>1345</v>
      </c>
      <c r="C7" s="213"/>
      <c r="D7" s="214"/>
    </row>
    <row r="8" spans="1:9" ht="30"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2060</v>
      </c>
      <c r="C15" s="4" t="s">
        <v>142</v>
      </c>
      <c r="D15" s="2" t="s">
        <v>556</v>
      </c>
      <c r="E15" s="2" t="s">
        <v>557</v>
      </c>
      <c r="F15" s="24">
        <v>2023021</v>
      </c>
      <c r="G15" s="24">
        <v>4728.8100000000004</v>
      </c>
      <c r="H15" s="24">
        <v>5.32</v>
      </c>
    </row>
    <row r="16" spans="1:9" x14ac:dyDescent="0.25">
      <c r="B16" s="2" t="s">
        <v>2085</v>
      </c>
      <c r="C16" s="4" t="s">
        <v>142</v>
      </c>
      <c r="D16" s="2" t="s">
        <v>347</v>
      </c>
      <c r="E16" s="2" t="s">
        <v>348</v>
      </c>
      <c r="F16" s="24">
        <v>217748</v>
      </c>
      <c r="G16" s="24">
        <v>3309.99</v>
      </c>
      <c r="H16" s="24">
        <v>3.72</v>
      </c>
    </row>
    <row r="17" spans="2:8" x14ac:dyDescent="0.25">
      <c r="B17" s="2" t="s">
        <v>2079</v>
      </c>
      <c r="C17" s="4" t="s">
        <v>142</v>
      </c>
      <c r="D17" s="2" t="s">
        <v>347</v>
      </c>
      <c r="E17" s="2" t="s">
        <v>349</v>
      </c>
      <c r="F17" s="24">
        <v>286930</v>
      </c>
      <c r="G17" s="24">
        <v>3300.84</v>
      </c>
      <c r="H17" s="24">
        <v>3.71</v>
      </c>
    </row>
    <row r="18" spans="2:8" x14ac:dyDescent="0.25">
      <c r="B18" s="2" t="s">
        <v>517</v>
      </c>
      <c r="C18" s="4" t="s">
        <v>142</v>
      </c>
      <c r="D18" s="2" t="s">
        <v>347</v>
      </c>
      <c r="E18" s="2" t="s">
        <v>518</v>
      </c>
      <c r="F18" s="24">
        <v>355725</v>
      </c>
      <c r="G18" s="24">
        <v>2939.18</v>
      </c>
      <c r="H18" s="24">
        <v>3.31</v>
      </c>
    </row>
    <row r="19" spans="2:8" x14ac:dyDescent="0.25">
      <c r="B19" s="2" t="s">
        <v>2773</v>
      </c>
      <c r="C19" s="4" t="s">
        <v>142</v>
      </c>
      <c r="D19" s="2" t="s">
        <v>361</v>
      </c>
      <c r="E19" s="2" t="s">
        <v>362</v>
      </c>
      <c r="F19" s="24">
        <v>76389</v>
      </c>
      <c r="G19" s="24">
        <v>2745.65</v>
      </c>
      <c r="H19" s="24">
        <v>3.09</v>
      </c>
    </row>
    <row r="20" spans="2:8" x14ac:dyDescent="0.25">
      <c r="B20" s="2" t="s">
        <v>2851</v>
      </c>
      <c r="C20" s="4" t="s">
        <v>142</v>
      </c>
      <c r="D20" s="2" t="s">
        <v>423</v>
      </c>
      <c r="E20" s="2" t="s">
        <v>527</v>
      </c>
      <c r="F20" s="24">
        <v>789969</v>
      </c>
      <c r="G20" s="24">
        <v>2384.52</v>
      </c>
      <c r="H20" s="24">
        <v>2.68</v>
      </c>
    </row>
    <row r="21" spans="2:8" x14ac:dyDescent="0.25">
      <c r="B21" s="2" t="s">
        <v>2081</v>
      </c>
      <c r="C21" s="4" t="s">
        <v>142</v>
      </c>
      <c r="D21" s="2" t="s">
        <v>352</v>
      </c>
      <c r="E21" s="2" t="s">
        <v>355</v>
      </c>
      <c r="F21" s="24">
        <v>61081</v>
      </c>
      <c r="G21" s="24">
        <v>2333.69</v>
      </c>
      <c r="H21" s="24">
        <v>2.62</v>
      </c>
    </row>
    <row r="22" spans="2:8" x14ac:dyDescent="0.25">
      <c r="B22" s="2" t="s">
        <v>2854</v>
      </c>
      <c r="C22" s="4" t="s">
        <v>142</v>
      </c>
      <c r="D22" s="2" t="s">
        <v>347</v>
      </c>
      <c r="E22" s="2" t="s">
        <v>530</v>
      </c>
      <c r="F22" s="24">
        <v>142078</v>
      </c>
      <c r="G22" s="24">
        <v>2153.48</v>
      </c>
      <c r="H22" s="24">
        <v>2.42</v>
      </c>
    </row>
    <row r="23" spans="2:8" x14ac:dyDescent="0.25">
      <c r="B23" s="2" t="s">
        <v>2050</v>
      </c>
      <c r="C23" s="4" t="s">
        <v>142</v>
      </c>
      <c r="D23" s="2" t="s">
        <v>423</v>
      </c>
      <c r="E23" s="2" t="s">
        <v>524</v>
      </c>
      <c r="F23" s="24">
        <v>530200</v>
      </c>
      <c r="G23" s="24">
        <v>1925.69</v>
      </c>
      <c r="H23" s="24">
        <v>2.17</v>
      </c>
    </row>
    <row r="24" spans="2:8" x14ac:dyDescent="0.25">
      <c r="B24" s="2" t="s">
        <v>2988</v>
      </c>
      <c r="C24" s="4" t="s">
        <v>142</v>
      </c>
      <c r="D24" s="2" t="s">
        <v>347</v>
      </c>
      <c r="E24" s="2" t="s">
        <v>808</v>
      </c>
      <c r="F24" s="24">
        <v>731665</v>
      </c>
      <c r="G24" s="24">
        <v>1904.52</v>
      </c>
      <c r="H24" s="24">
        <v>2.14</v>
      </c>
    </row>
    <row r="25" spans="2:8" x14ac:dyDescent="0.25">
      <c r="B25" s="2" t="s">
        <v>2771</v>
      </c>
      <c r="C25" s="4" t="s">
        <v>142</v>
      </c>
      <c r="D25" s="2" t="s">
        <v>352</v>
      </c>
      <c r="E25" s="2" t="s">
        <v>353</v>
      </c>
      <c r="F25" s="24">
        <v>127400</v>
      </c>
      <c r="G25" s="24">
        <v>1809.78</v>
      </c>
      <c r="H25" s="24">
        <v>2.04</v>
      </c>
    </row>
    <row r="26" spans="2:8" x14ac:dyDescent="0.25">
      <c r="B26" s="2" t="s">
        <v>2070</v>
      </c>
      <c r="C26" s="4" t="s">
        <v>142</v>
      </c>
      <c r="D26" s="2" t="s">
        <v>374</v>
      </c>
      <c r="E26" s="2" t="s">
        <v>400</v>
      </c>
      <c r="F26" s="24">
        <v>68816</v>
      </c>
      <c r="G26" s="24">
        <v>1742.28</v>
      </c>
      <c r="H26" s="24">
        <v>1.96</v>
      </c>
    </row>
    <row r="27" spans="2:8" x14ac:dyDescent="0.25">
      <c r="B27" s="2" t="s">
        <v>2775</v>
      </c>
      <c r="C27" s="4" t="s">
        <v>142</v>
      </c>
      <c r="D27" s="2" t="s">
        <v>364</v>
      </c>
      <c r="E27" s="2" t="s">
        <v>365</v>
      </c>
      <c r="F27" s="24">
        <v>37180</v>
      </c>
      <c r="G27" s="24">
        <v>1736.16</v>
      </c>
      <c r="H27" s="24">
        <v>1.95</v>
      </c>
    </row>
    <row r="28" spans="2:8" x14ac:dyDescent="0.25">
      <c r="B28" s="2" t="s">
        <v>2066</v>
      </c>
      <c r="C28" s="4" t="s">
        <v>142</v>
      </c>
      <c r="D28" s="2" t="s">
        <v>382</v>
      </c>
      <c r="E28" s="2" t="s">
        <v>551</v>
      </c>
      <c r="F28" s="24">
        <v>30199</v>
      </c>
      <c r="G28" s="24">
        <v>1711.24</v>
      </c>
      <c r="H28" s="24">
        <v>1.92</v>
      </c>
    </row>
    <row r="29" spans="2:8" x14ac:dyDescent="0.25">
      <c r="B29" s="2" t="s">
        <v>2875</v>
      </c>
      <c r="C29" s="4" t="s">
        <v>142</v>
      </c>
      <c r="D29" s="2" t="s">
        <v>642</v>
      </c>
      <c r="E29" s="2" t="s">
        <v>643</v>
      </c>
      <c r="F29" s="24">
        <v>254592</v>
      </c>
      <c r="G29" s="24">
        <v>1640.59</v>
      </c>
      <c r="H29" s="24">
        <v>1.85</v>
      </c>
    </row>
    <row r="30" spans="2:8" x14ac:dyDescent="0.25">
      <c r="B30" s="2" t="s">
        <v>2905</v>
      </c>
      <c r="C30" s="4" t="s">
        <v>142</v>
      </c>
      <c r="D30" s="2" t="s">
        <v>389</v>
      </c>
      <c r="E30" s="2" t="s">
        <v>687</v>
      </c>
      <c r="F30" s="24">
        <v>41601</v>
      </c>
      <c r="G30" s="24">
        <v>1620.21</v>
      </c>
      <c r="H30" s="24">
        <v>1.82</v>
      </c>
    </row>
    <row r="31" spans="2:8" x14ac:dyDescent="0.25">
      <c r="B31" s="2" t="s">
        <v>2084</v>
      </c>
      <c r="C31" s="4" t="s">
        <v>142</v>
      </c>
      <c r="D31" s="2" t="s">
        <v>350</v>
      </c>
      <c r="E31" s="2" t="s">
        <v>351</v>
      </c>
      <c r="F31" s="24">
        <v>54000</v>
      </c>
      <c r="G31" s="24">
        <v>1584.36</v>
      </c>
      <c r="H31" s="24">
        <v>1.78</v>
      </c>
    </row>
    <row r="32" spans="2:8" x14ac:dyDescent="0.25">
      <c r="B32" s="2" t="s">
        <v>2076</v>
      </c>
      <c r="C32" s="4" t="s">
        <v>142</v>
      </c>
      <c r="D32" s="2" t="s">
        <v>370</v>
      </c>
      <c r="E32" s="2" t="s">
        <v>450</v>
      </c>
      <c r="F32" s="24">
        <v>88690</v>
      </c>
      <c r="G32" s="24">
        <v>1558.37</v>
      </c>
      <c r="H32" s="24">
        <v>1.75</v>
      </c>
    </row>
    <row r="33" spans="2:8" x14ac:dyDescent="0.25">
      <c r="B33" s="2" t="s">
        <v>2083</v>
      </c>
      <c r="C33" s="4" t="s">
        <v>142</v>
      </c>
      <c r="D33" s="2" t="s">
        <v>356</v>
      </c>
      <c r="E33" s="2" t="s">
        <v>357</v>
      </c>
      <c r="F33" s="24">
        <v>354281</v>
      </c>
      <c r="G33" s="24">
        <v>1543.43</v>
      </c>
      <c r="H33" s="24">
        <v>1.74</v>
      </c>
    </row>
    <row r="34" spans="2:8" x14ac:dyDescent="0.25">
      <c r="B34" s="2" t="s">
        <v>1266</v>
      </c>
      <c r="C34" s="4" t="s">
        <v>142</v>
      </c>
      <c r="D34" s="2" t="s">
        <v>469</v>
      </c>
      <c r="E34" s="2" t="s">
        <v>1267</v>
      </c>
      <c r="F34" s="24">
        <v>311500</v>
      </c>
      <c r="G34" s="24">
        <v>1519.5</v>
      </c>
      <c r="H34" s="24">
        <v>1.71</v>
      </c>
    </row>
    <row r="35" spans="2:8" x14ac:dyDescent="0.25">
      <c r="B35" s="2" t="s">
        <v>737</v>
      </c>
      <c r="C35" s="4" t="s">
        <v>142</v>
      </c>
      <c r="D35" s="2" t="s">
        <v>469</v>
      </c>
      <c r="E35" s="2" t="s">
        <v>738</v>
      </c>
      <c r="F35" s="24">
        <v>138690</v>
      </c>
      <c r="G35" s="24">
        <v>1467.13</v>
      </c>
      <c r="H35" s="24">
        <v>1.65</v>
      </c>
    </row>
    <row r="36" spans="2:8" x14ac:dyDescent="0.25">
      <c r="B36" s="2" t="s">
        <v>2880</v>
      </c>
      <c r="C36" s="4" t="s">
        <v>142</v>
      </c>
      <c r="D36" s="2" t="s">
        <v>423</v>
      </c>
      <c r="E36" s="2" t="s">
        <v>648</v>
      </c>
      <c r="F36" s="24">
        <v>1506215</v>
      </c>
      <c r="G36" s="24">
        <v>1448.98</v>
      </c>
      <c r="H36" s="24">
        <v>1.63</v>
      </c>
    </row>
    <row r="37" spans="2:8" x14ac:dyDescent="0.25">
      <c r="B37" s="2" t="s">
        <v>2785</v>
      </c>
      <c r="C37" s="4" t="s">
        <v>142</v>
      </c>
      <c r="D37" s="2" t="s">
        <v>356</v>
      </c>
      <c r="E37" s="2" t="s">
        <v>386</v>
      </c>
      <c r="F37" s="24">
        <v>62539</v>
      </c>
      <c r="G37" s="24">
        <v>1394.9</v>
      </c>
      <c r="H37" s="24">
        <v>1.57</v>
      </c>
    </row>
    <row r="38" spans="2:8" x14ac:dyDescent="0.25">
      <c r="B38" s="2" t="s">
        <v>3189</v>
      </c>
      <c r="C38" s="4" t="s">
        <v>142</v>
      </c>
      <c r="D38" s="2" t="s">
        <v>556</v>
      </c>
      <c r="E38" s="2" t="s">
        <v>1313</v>
      </c>
      <c r="F38" s="24">
        <v>34000</v>
      </c>
      <c r="G38" s="24">
        <v>1339.38</v>
      </c>
      <c r="H38" s="24">
        <v>1.51</v>
      </c>
    </row>
    <row r="39" spans="2:8" x14ac:dyDescent="0.25">
      <c r="B39" s="2" t="s">
        <v>2878</v>
      </c>
      <c r="C39" s="4" t="s">
        <v>142</v>
      </c>
      <c r="D39" s="2" t="s">
        <v>376</v>
      </c>
      <c r="E39" s="2" t="s">
        <v>646</v>
      </c>
      <c r="F39" s="24">
        <v>38524</v>
      </c>
      <c r="G39" s="24">
        <v>1317.23</v>
      </c>
      <c r="H39" s="24">
        <v>1.48</v>
      </c>
    </row>
    <row r="40" spans="2:8" x14ac:dyDescent="0.25">
      <c r="B40" s="2" t="s">
        <v>2072</v>
      </c>
      <c r="C40" s="4" t="s">
        <v>142</v>
      </c>
      <c r="D40" s="2" t="s">
        <v>368</v>
      </c>
      <c r="E40" s="2" t="s">
        <v>547</v>
      </c>
      <c r="F40" s="24">
        <v>97350</v>
      </c>
      <c r="G40" s="24">
        <v>1289.79</v>
      </c>
      <c r="H40" s="24">
        <v>1.45</v>
      </c>
    </row>
    <row r="41" spans="2:8" x14ac:dyDescent="0.25">
      <c r="B41" s="2" t="s">
        <v>3037</v>
      </c>
      <c r="C41" s="4" t="s">
        <v>142</v>
      </c>
      <c r="D41" s="2" t="s">
        <v>384</v>
      </c>
      <c r="E41" s="2" t="s">
        <v>934</v>
      </c>
      <c r="F41" s="24">
        <v>159623</v>
      </c>
      <c r="G41" s="24">
        <v>1270.28</v>
      </c>
      <c r="H41" s="24">
        <v>1.43</v>
      </c>
    </row>
    <row r="42" spans="2:8" x14ac:dyDescent="0.25">
      <c r="B42" s="2" t="s">
        <v>843</v>
      </c>
      <c r="C42" s="4" t="s">
        <v>142</v>
      </c>
      <c r="D42" s="2" t="s">
        <v>347</v>
      </c>
      <c r="E42" s="2" t="s">
        <v>844</v>
      </c>
      <c r="F42" s="24">
        <v>226200</v>
      </c>
      <c r="G42" s="24">
        <v>1240.1400000000001</v>
      </c>
      <c r="H42" s="24">
        <v>1.39</v>
      </c>
    </row>
    <row r="43" spans="2:8" x14ac:dyDescent="0.25">
      <c r="B43" s="2" t="s">
        <v>2772</v>
      </c>
      <c r="C43" s="4" t="s">
        <v>142</v>
      </c>
      <c r="D43" s="2" t="s">
        <v>347</v>
      </c>
      <c r="E43" s="2" t="s">
        <v>358</v>
      </c>
      <c r="F43" s="24">
        <v>103400</v>
      </c>
      <c r="G43" s="24">
        <v>1205.54</v>
      </c>
      <c r="H43" s="24">
        <v>1.36</v>
      </c>
    </row>
    <row r="44" spans="2:8" x14ac:dyDescent="0.25">
      <c r="B44" s="2" t="s">
        <v>2867</v>
      </c>
      <c r="C44" s="4" t="s">
        <v>142</v>
      </c>
      <c r="D44" s="2" t="s">
        <v>631</v>
      </c>
      <c r="E44" s="2" t="s">
        <v>632</v>
      </c>
      <c r="F44" s="24">
        <v>250000</v>
      </c>
      <c r="G44" s="24">
        <v>1135.75</v>
      </c>
      <c r="H44" s="24">
        <v>1.28</v>
      </c>
    </row>
    <row r="45" spans="2:8" x14ac:dyDescent="0.25">
      <c r="B45" s="2" t="s">
        <v>2788</v>
      </c>
      <c r="C45" s="4" t="s">
        <v>142</v>
      </c>
      <c r="D45" s="2" t="s">
        <v>384</v>
      </c>
      <c r="E45" s="2" t="s">
        <v>392</v>
      </c>
      <c r="F45" s="24">
        <v>74764</v>
      </c>
      <c r="G45" s="24">
        <v>1127.78</v>
      </c>
      <c r="H45" s="24">
        <v>1.27</v>
      </c>
    </row>
    <row r="46" spans="2:8" x14ac:dyDescent="0.25">
      <c r="B46" s="2" t="s">
        <v>2904</v>
      </c>
      <c r="C46" s="4" t="s">
        <v>142</v>
      </c>
      <c r="D46" s="2" t="s">
        <v>366</v>
      </c>
      <c r="E46" s="2" t="s">
        <v>686</v>
      </c>
      <c r="F46" s="24">
        <v>145000</v>
      </c>
      <c r="G46" s="24">
        <v>1070.0999999999999</v>
      </c>
      <c r="H46" s="24">
        <v>1.2</v>
      </c>
    </row>
    <row r="47" spans="2:8" x14ac:dyDescent="0.25">
      <c r="B47" s="2" t="s">
        <v>2868</v>
      </c>
      <c r="C47" s="4" t="s">
        <v>142</v>
      </c>
      <c r="D47" s="2" t="s">
        <v>423</v>
      </c>
      <c r="E47" s="2" t="s">
        <v>633</v>
      </c>
      <c r="F47" s="24">
        <v>236979</v>
      </c>
      <c r="G47" s="24">
        <v>1064.6300000000001</v>
      </c>
      <c r="H47" s="24">
        <v>1.2</v>
      </c>
    </row>
    <row r="48" spans="2:8" x14ac:dyDescent="0.25">
      <c r="B48" s="2" t="s">
        <v>2984</v>
      </c>
      <c r="C48" s="4" t="s">
        <v>142</v>
      </c>
      <c r="D48" s="2" t="s">
        <v>433</v>
      </c>
      <c r="E48" s="2" t="s">
        <v>796</v>
      </c>
      <c r="F48" s="24">
        <v>58492</v>
      </c>
      <c r="G48" s="24">
        <v>1039.26</v>
      </c>
      <c r="H48" s="24">
        <v>1.17</v>
      </c>
    </row>
    <row r="49" spans="2:8" x14ac:dyDescent="0.25">
      <c r="B49" s="2" t="s">
        <v>936</v>
      </c>
      <c r="C49" s="4" t="s">
        <v>142</v>
      </c>
      <c r="D49" s="2" t="s">
        <v>428</v>
      </c>
      <c r="E49" s="2" t="s">
        <v>937</v>
      </c>
      <c r="F49" s="24">
        <v>695531</v>
      </c>
      <c r="G49" s="24">
        <v>1033.9100000000001</v>
      </c>
      <c r="H49" s="24">
        <v>1.1599999999999999</v>
      </c>
    </row>
    <row r="50" spans="2:8" x14ac:dyDescent="0.25">
      <c r="B50" s="2" t="s">
        <v>2990</v>
      </c>
      <c r="C50" s="4" t="s">
        <v>142</v>
      </c>
      <c r="D50" s="2" t="s">
        <v>387</v>
      </c>
      <c r="E50" s="2" t="s">
        <v>812</v>
      </c>
      <c r="F50" s="24">
        <v>233411</v>
      </c>
      <c r="G50" s="24">
        <v>1023.62</v>
      </c>
      <c r="H50" s="24">
        <v>1.1499999999999999</v>
      </c>
    </row>
    <row r="51" spans="2:8" x14ac:dyDescent="0.25">
      <c r="B51" s="2" t="s">
        <v>2874</v>
      </c>
      <c r="C51" s="4" t="s">
        <v>142</v>
      </c>
      <c r="D51" s="2" t="s">
        <v>418</v>
      </c>
      <c r="E51" s="2" t="s">
        <v>641</v>
      </c>
      <c r="F51" s="24">
        <v>488000</v>
      </c>
      <c r="G51" s="24">
        <v>1020.41</v>
      </c>
      <c r="H51" s="24">
        <v>1.1499999999999999</v>
      </c>
    </row>
    <row r="52" spans="2:8" x14ac:dyDescent="0.25">
      <c r="B52" s="2" t="s">
        <v>2082</v>
      </c>
      <c r="C52" s="4" t="s">
        <v>142</v>
      </c>
      <c r="D52" s="2" t="s">
        <v>382</v>
      </c>
      <c r="E52" s="2" t="s">
        <v>546</v>
      </c>
      <c r="F52" s="24">
        <v>65081</v>
      </c>
      <c r="G52" s="24">
        <v>1013.47</v>
      </c>
      <c r="H52" s="24">
        <v>1.1399999999999999</v>
      </c>
    </row>
    <row r="53" spans="2:8" x14ac:dyDescent="0.25">
      <c r="B53" s="2" t="s">
        <v>2053</v>
      </c>
      <c r="C53" s="4" t="s">
        <v>142</v>
      </c>
      <c r="D53" s="2" t="s">
        <v>384</v>
      </c>
      <c r="E53" s="2" t="s">
        <v>562</v>
      </c>
      <c r="F53" s="24">
        <v>58000</v>
      </c>
      <c r="G53" s="24">
        <v>997.98</v>
      </c>
      <c r="H53" s="24">
        <v>1.1200000000000001</v>
      </c>
    </row>
    <row r="54" spans="2:8" x14ac:dyDescent="0.25">
      <c r="B54" s="2" t="s">
        <v>2054</v>
      </c>
      <c r="C54" s="4" t="s">
        <v>142</v>
      </c>
      <c r="D54" s="2" t="s">
        <v>418</v>
      </c>
      <c r="E54" s="2" t="s">
        <v>564</v>
      </c>
      <c r="F54" s="24">
        <v>314000</v>
      </c>
      <c r="G54" s="24">
        <v>975.13</v>
      </c>
      <c r="H54" s="24">
        <v>1.1000000000000001</v>
      </c>
    </row>
    <row r="55" spans="2:8" x14ac:dyDescent="0.25">
      <c r="B55" s="2" t="s">
        <v>3135</v>
      </c>
      <c r="C55" s="4" t="s">
        <v>142</v>
      </c>
      <c r="D55" s="2" t="s">
        <v>364</v>
      </c>
      <c r="E55" s="2" t="s">
        <v>1098</v>
      </c>
      <c r="F55" s="24">
        <v>14764</v>
      </c>
      <c r="G55" s="24">
        <v>965.68</v>
      </c>
      <c r="H55" s="24">
        <v>1.0900000000000001</v>
      </c>
    </row>
    <row r="56" spans="2:8" x14ac:dyDescent="0.25">
      <c r="B56" s="2" t="s">
        <v>3000</v>
      </c>
      <c r="C56" s="4" t="s">
        <v>142</v>
      </c>
      <c r="D56" s="2" t="s">
        <v>384</v>
      </c>
      <c r="E56" s="2" t="s">
        <v>830</v>
      </c>
      <c r="F56" s="24">
        <v>189000</v>
      </c>
      <c r="G56" s="24">
        <v>958.51</v>
      </c>
      <c r="H56" s="24">
        <v>1.08</v>
      </c>
    </row>
    <row r="57" spans="2:8" x14ac:dyDescent="0.25">
      <c r="B57" s="2" t="s">
        <v>2062</v>
      </c>
      <c r="C57" s="4" t="s">
        <v>142</v>
      </c>
      <c r="D57" s="2" t="s">
        <v>531</v>
      </c>
      <c r="E57" s="2" t="s">
        <v>532</v>
      </c>
      <c r="F57" s="24">
        <v>37700</v>
      </c>
      <c r="G57" s="24">
        <v>945.29</v>
      </c>
      <c r="H57" s="24">
        <v>1.06</v>
      </c>
    </row>
    <row r="58" spans="2:8" x14ac:dyDescent="0.25">
      <c r="B58" s="2" t="s">
        <v>2956</v>
      </c>
      <c r="C58" s="4" t="s">
        <v>142</v>
      </c>
      <c r="D58" s="2" t="s">
        <v>483</v>
      </c>
      <c r="E58" s="2" t="s">
        <v>760</v>
      </c>
      <c r="F58" s="24">
        <v>25710</v>
      </c>
      <c r="G58" s="24">
        <v>939.47</v>
      </c>
      <c r="H58" s="24">
        <v>1.06</v>
      </c>
    </row>
    <row r="59" spans="2:8" x14ac:dyDescent="0.25">
      <c r="B59" s="2" t="s">
        <v>479</v>
      </c>
      <c r="C59" s="4" t="s">
        <v>142</v>
      </c>
      <c r="D59" s="2" t="s">
        <v>382</v>
      </c>
      <c r="E59" s="2" t="s">
        <v>480</v>
      </c>
      <c r="F59" s="24">
        <v>56690</v>
      </c>
      <c r="G59" s="24">
        <v>937.68</v>
      </c>
      <c r="H59" s="24">
        <v>1.05</v>
      </c>
    </row>
    <row r="60" spans="2:8" x14ac:dyDescent="0.25">
      <c r="B60" s="2" t="s">
        <v>2911</v>
      </c>
      <c r="C60" s="4" t="s">
        <v>142</v>
      </c>
      <c r="D60" s="2" t="s">
        <v>428</v>
      </c>
      <c r="E60" s="2" t="s">
        <v>707</v>
      </c>
      <c r="F60" s="24">
        <v>159474</v>
      </c>
      <c r="G60" s="24">
        <v>919.77</v>
      </c>
      <c r="H60" s="24">
        <v>1.03</v>
      </c>
    </row>
    <row r="61" spans="2:8" x14ac:dyDescent="0.25">
      <c r="B61" s="2" t="s">
        <v>3015</v>
      </c>
      <c r="C61" s="4" t="s">
        <v>142</v>
      </c>
      <c r="D61" s="2" t="s">
        <v>366</v>
      </c>
      <c r="E61" s="2" t="s">
        <v>856</v>
      </c>
      <c r="F61" s="24">
        <v>80625</v>
      </c>
      <c r="G61" s="24">
        <v>900.54</v>
      </c>
      <c r="H61" s="24">
        <v>1.01</v>
      </c>
    </row>
    <row r="62" spans="2:8" x14ac:dyDescent="0.25">
      <c r="B62" s="2" t="s">
        <v>3048</v>
      </c>
      <c r="C62" s="4" t="s">
        <v>142</v>
      </c>
      <c r="D62" s="2" t="s">
        <v>361</v>
      </c>
      <c r="E62" s="2" t="s">
        <v>949</v>
      </c>
      <c r="F62" s="24">
        <v>332333</v>
      </c>
      <c r="G62" s="24">
        <v>883.01</v>
      </c>
      <c r="H62" s="24">
        <v>0.99</v>
      </c>
    </row>
    <row r="63" spans="2:8" x14ac:dyDescent="0.25">
      <c r="B63" s="2" t="s">
        <v>3051</v>
      </c>
      <c r="C63" s="4" t="s">
        <v>142</v>
      </c>
      <c r="D63" s="2" t="s">
        <v>376</v>
      </c>
      <c r="E63" s="2" t="s">
        <v>954</v>
      </c>
      <c r="F63" s="24">
        <v>53900</v>
      </c>
      <c r="G63" s="24">
        <v>882.13</v>
      </c>
      <c r="H63" s="24">
        <v>0.99</v>
      </c>
    </row>
    <row r="64" spans="2:8" x14ac:dyDescent="0.25">
      <c r="B64" s="2" t="s">
        <v>2986</v>
      </c>
      <c r="C64" s="4" t="s">
        <v>142</v>
      </c>
      <c r="D64" s="2" t="s">
        <v>347</v>
      </c>
      <c r="E64" s="2" t="s">
        <v>806</v>
      </c>
      <c r="F64" s="24">
        <v>541000</v>
      </c>
      <c r="G64" s="24">
        <v>879.67</v>
      </c>
      <c r="H64" s="24">
        <v>0.99</v>
      </c>
    </row>
    <row r="65" spans="2:8" x14ac:dyDescent="0.25">
      <c r="B65" s="2" t="s">
        <v>2782</v>
      </c>
      <c r="C65" s="4" t="s">
        <v>142</v>
      </c>
      <c r="D65" s="2" t="s">
        <v>352</v>
      </c>
      <c r="E65" s="2" t="s">
        <v>381</v>
      </c>
      <c r="F65" s="24">
        <v>25410</v>
      </c>
      <c r="G65" s="24">
        <v>855.96</v>
      </c>
      <c r="H65" s="24">
        <v>0.96</v>
      </c>
    </row>
    <row r="66" spans="2:8" x14ac:dyDescent="0.25">
      <c r="B66" s="2" t="s">
        <v>3052</v>
      </c>
      <c r="C66" s="4" t="s">
        <v>142</v>
      </c>
      <c r="D66" s="2" t="s">
        <v>384</v>
      </c>
      <c r="E66" s="2" t="s">
        <v>955</v>
      </c>
      <c r="F66" s="24">
        <v>89219</v>
      </c>
      <c r="G66" s="24">
        <v>825.01</v>
      </c>
      <c r="H66" s="24">
        <v>0.93</v>
      </c>
    </row>
    <row r="67" spans="2:8" x14ac:dyDescent="0.25">
      <c r="B67" s="2" t="s">
        <v>2987</v>
      </c>
      <c r="C67" s="4" t="s">
        <v>142</v>
      </c>
      <c r="D67" s="2" t="s">
        <v>347</v>
      </c>
      <c r="E67" s="2" t="s">
        <v>807</v>
      </c>
      <c r="F67" s="24">
        <v>860000</v>
      </c>
      <c r="G67" s="24">
        <v>706.49</v>
      </c>
      <c r="H67" s="24">
        <v>0.79</v>
      </c>
    </row>
    <row r="68" spans="2:8" x14ac:dyDescent="0.25">
      <c r="B68" s="2" t="s">
        <v>2859</v>
      </c>
      <c r="C68" s="4" t="s">
        <v>142</v>
      </c>
      <c r="D68" s="2" t="s">
        <v>519</v>
      </c>
      <c r="E68" s="2" t="s">
        <v>559</v>
      </c>
      <c r="F68" s="24">
        <v>15500</v>
      </c>
      <c r="G68" s="24">
        <v>704.17</v>
      </c>
      <c r="H68" s="24">
        <v>0.79</v>
      </c>
    </row>
    <row r="69" spans="2:8" x14ac:dyDescent="0.25">
      <c r="B69" s="2" t="s">
        <v>3143</v>
      </c>
      <c r="C69" s="4" t="s">
        <v>142</v>
      </c>
      <c r="D69" s="2" t="s">
        <v>372</v>
      </c>
      <c r="E69" s="2" t="s">
        <v>1126</v>
      </c>
      <c r="F69" s="24">
        <v>72389</v>
      </c>
      <c r="G69" s="24">
        <v>690.27</v>
      </c>
      <c r="H69" s="24">
        <v>0.78</v>
      </c>
    </row>
    <row r="70" spans="2:8" x14ac:dyDescent="0.25">
      <c r="B70" s="2" t="s">
        <v>1150</v>
      </c>
      <c r="C70" s="4" t="s">
        <v>142</v>
      </c>
      <c r="D70" s="2" t="s">
        <v>359</v>
      </c>
      <c r="E70" s="2" t="s">
        <v>1151</v>
      </c>
      <c r="F70" s="24">
        <v>68908</v>
      </c>
      <c r="G70" s="24">
        <v>623.48</v>
      </c>
      <c r="H70" s="24">
        <v>0.7</v>
      </c>
    </row>
    <row r="71" spans="2:8" x14ac:dyDescent="0.25">
      <c r="B71" s="2" t="s">
        <v>2857</v>
      </c>
      <c r="C71" s="4" t="s">
        <v>142</v>
      </c>
      <c r="D71" s="2" t="s">
        <v>352</v>
      </c>
      <c r="E71" s="2" t="s">
        <v>535</v>
      </c>
      <c r="F71" s="24">
        <v>45000</v>
      </c>
      <c r="G71" s="24">
        <v>568.58000000000004</v>
      </c>
      <c r="H71" s="24">
        <v>0.64</v>
      </c>
    </row>
    <row r="72" spans="2:8" x14ac:dyDescent="0.25">
      <c r="B72" s="2" t="s">
        <v>1153</v>
      </c>
      <c r="C72" s="4" t="s">
        <v>142</v>
      </c>
      <c r="D72" s="2" t="s">
        <v>398</v>
      </c>
      <c r="E72" s="2" t="s">
        <v>1154</v>
      </c>
      <c r="F72" s="24">
        <v>181333</v>
      </c>
      <c r="G72" s="24">
        <v>544.09</v>
      </c>
      <c r="H72" s="24">
        <v>0.61</v>
      </c>
    </row>
    <row r="73" spans="2:8" x14ac:dyDescent="0.25">
      <c r="B73" s="2" t="s">
        <v>3194</v>
      </c>
      <c r="C73" s="4" t="s">
        <v>142</v>
      </c>
      <c r="D73" s="2" t="s">
        <v>416</v>
      </c>
      <c r="E73" s="2" t="s">
        <v>1346</v>
      </c>
      <c r="F73" s="24">
        <v>85843</v>
      </c>
      <c r="G73" s="24">
        <v>479.73</v>
      </c>
      <c r="H73" s="24">
        <v>0.54</v>
      </c>
    </row>
    <row r="74" spans="2:8" x14ac:dyDescent="0.25">
      <c r="B74" s="2" t="s">
        <v>2872</v>
      </c>
      <c r="C74" s="4" t="s">
        <v>142</v>
      </c>
      <c r="D74" s="2" t="s">
        <v>350</v>
      </c>
      <c r="E74" s="2" t="s">
        <v>639</v>
      </c>
      <c r="F74" s="24">
        <v>69000</v>
      </c>
      <c r="G74" s="24">
        <v>419.07</v>
      </c>
      <c r="H74" s="24">
        <v>0.47</v>
      </c>
    </row>
    <row r="75" spans="2:8" x14ac:dyDescent="0.25">
      <c r="B75" s="2" t="s">
        <v>3191</v>
      </c>
      <c r="C75" s="4" t="s">
        <v>142</v>
      </c>
      <c r="D75" s="2" t="s">
        <v>372</v>
      </c>
      <c r="E75" s="2" t="s">
        <v>1330</v>
      </c>
      <c r="F75" s="24">
        <v>23439</v>
      </c>
      <c r="G75" s="24">
        <v>210</v>
      </c>
      <c r="H75" s="24">
        <v>0.24</v>
      </c>
    </row>
    <row r="76" spans="2:8" x14ac:dyDescent="0.25">
      <c r="B76" s="7" t="s">
        <v>145</v>
      </c>
      <c r="C76" s="8"/>
      <c r="D76" s="7"/>
      <c r="E76" s="7"/>
      <c r="F76" s="31"/>
      <c r="G76" s="31">
        <f>SUM(G12:G75)</f>
        <v>83506.299999999974</v>
      </c>
      <c r="H76" s="31">
        <f>SUM(H12:H75)</f>
        <v>93.910000000000025</v>
      </c>
    </row>
    <row r="77" spans="2:8" x14ac:dyDescent="0.25">
      <c r="B77" s="7" t="s">
        <v>888</v>
      </c>
    </row>
    <row r="78" spans="2:8" x14ac:dyDescent="0.25">
      <c r="B78" s="2" t="s">
        <v>18</v>
      </c>
      <c r="C78" s="4" t="s">
        <v>142</v>
      </c>
      <c r="D78" s="2" t="s">
        <v>889</v>
      </c>
      <c r="E78" s="2" t="s">
        <v>1294</v>
      </c>
      <c r="F78" s="24">
        <v>7311.7740000000003</v>
      </c>
      <c r="G78" s="24">
        <v>321.31</v>
      </c>
      <c r="H78" s="24">
        <v>0.36</v>
      </c>
    </row>
    <row r="79" spans="2:8" x14ac:dyDescent="0.25">
      <c r="B79" s="7" t="s">
        <v>145</v>
      </c>
      <c r="C79" s="8"/>
      <c r="D79" s="7"/>
      <c r="E79" s="7"/>
      <c r="F79" s="31"/>
      <c r="G79" s="31">
        <f>SUM(G77:G78)</f>
        <v>321.31</v>
      </c>
      <c r="H79" s="31">
        <f>SUM(H77:H78)</f>
        <v>0.36</v>
      </c>
    </row>
    <row r="80" spans="2:8" x14ac:dyDescent="0.25">
      <c r="B80" s="5" t="s">
        <v>136</v>
      </c>
      <c r="C80" s="6" t="s">
        <v>137</v>
      </c>
      <c r="D80" s="5" t="s">
        <v>238</v>
      </c>
      <c r="E80" s="5" t="s">
        <v>139</v>
      </c>
      <c r="F80" s="46" t="s">
        <v>149</v>
      </c>
      <c r="G80" s="46" t="s">
        <v>150</v>
      </c>
      <c r="H80" s="46" t="s">
        <v>151</v>
      </c>
    </row>
    <row r="81" spans="2:8" x14ac:dyDescent="0.25">
      <c r="B81" s="7" t="s">
        <v>239</v>
      </c>
    </row>
    <row r="82" spans="2:8" x14ac:dyDescent="0.25">
      <c r="B82" s="7" t="s">
        <v>141</v>
      </c>
    </row>
    <row r="83" spans="2:8" x14ac:dyDescent="0.25">
      <c r="B83" s="7" t="s">
        <v>695</v>
      </c>
    </row>
    <row r="84" spans="2:8" x14ac:dyDescent="0.25">
      <c r="B84" s="2" t="s">
        <v>2909</v>
      </c>
      <c r="C84" s="4">
        <v>7.59</v>
      </c>
      <c r="D84" s="2" t="s">
        <v>603</v>
      </c>
      <c r="E84" s="2" t="s">
        <v>696</v>
      </c>
      <c r="F84" s="24">
        <v>5998</v>
      </c>
      <c r="G84" s="24">
        <v>1.74</v>
      </c>
      <c r="H84" s="24">
        <v>0</v>
      </c>
    </row>
    <row r="85" spans="2:8" x14ac:dyDescent="0.25">
      <c r="B85" s="7" t="s">
        <v>620</v>
      </c>
      <c r="C85" s="8"/>
      <c r="D85" s="7"/>
      <c r="E85" s="7"/>
      <c r="F85" s="31"/>
      <c r="G85" s="31">
        <f>SUM(G80:G84)</f>
        <v>1.74</v>
      </c>
      <c r="H85" s="31">
        <f>SUM(H80:H84)</f>
        <v>0</v>
      </c>
    </row>
    <row r="86" spans="2:8" x14ac:dyDescent="0.25">
      <c r="B86" s="7" t="s">
        <v>621</v>
      </c>
      <c r="C86" s="8"/>
      <c r="D86" s="7"/>
      <c r="E86" s="7"/>
      <c r="F86" s="31"/>
      <c r="G86" s="31">
        <v>3401.5</v>
      </c>
      <c r="H86" s="31">
        <v>3.83</v>
      </c>
    </row>
    <row r="87" spans="2:8" x14ac:dyDescent="0.25">
      <c r="B87" s="7" t="s">
        <v>147</v>
      </c>
      <c r="C87" s="8"/>
      <c r="D87" s="7"/>
      <c r="E87" s="7"/>
      <c r="F87" s="31"/>
      <c r="G87" s="31">
        <v>87230.85</v>
      </c>
      <c r="H87" s="31">
        <v>98.1</v>
      </c>
    </row>
    <row r="88" spans="2:8" x14ac:dyDescent="0.25">
      <c r="B88" s="7" t="s">
        <v>326</v>
      </c>
      <c r="C88" s="8"/>
      <c r="D88" s="7"/>
      <c r="E88" s="7"/>
      <c r="F88" s="31"/>
      <c r="G88" s="31">
        <v>1680.0961762199877</v>
      </c>
      <c r="H88" s="31">
        <v>1.9000000000000057</v>
      </c>
    </row>
    <row r="89" spans="2:8" x14ac:dyDescent="0.25">
      <c r="B89" s="7" t="s">
        <v>155</v>
      </c>
      <c r="C89" s="8"/>
      <c r="D89" s="7"/>
      <c r="E89" s="7"/>
      <c r="F89" s="31"/>
      <c r="G89" s="31">
        <v>88910.946176219994</v>
      </c>
      <c r="H89" s="31">
        <v>100</v>
      </c>
    </row>
    <row r="90" spans="2:8" x14ac:dyDescent="0.25">
      <c r="B90" s="2" t="s">
        <v>156</v>
      </c>
    </row>
    <row r="91" spans="2:8" x14ac:dyDescent="0.25">
      <c r="B91" s="7" t="s">
        <v>157</v>
      </c>
    </row>
    <row r="92" spans="2:8" x14ac:dyDescent="0.25">
      <c r="B92" s="7" t="s">
        <v>158</v>
      </c>
      <c r="C92" s="4" t="s">
        <v>159</v>
      </c>
    </row>
    <row r="93" spans="2:8" x14ac:dyDescent="0.25">
      <c r="B93" s="7" t="s">
        <v>162</v>
      </c>
      <c r="C93" s="4" t="s">
        <v>161</v>
      </c>
    </row>
    <row r="94" spans="2:8" x14ac:dyDescent="0.25">
      <c r="B94" s="7" t="s">
        <v>163</v>
      </c>
      <c r="C94" s="4" t="s">
        <v>161</v>
      </c>
    </row>
    <row r="95" spans="2:8" x14ac:dyDescent="0.25">
      <c r="B95" s="7" t="s">
        <v>164</v>
      </c>
      <c r="C95" s="4" t="s">
        <v>165</v>
      </c>
    </row>
    <row r="96" spans="2:8" x14ac:dyDescent="0.25">
      <c r="B96" s="7" t="s">
        <v>1347</v>
      </c>
      <c r="C96" s="8"/>
    </row>
    <row r="97" spans="2:3" x14ac:dyDescent="0.25">
      <c r="B97" s="7" t="s">
        <v>1348</v>
      </c>
      <c r="C97" s="8"/>
    </row>
    <row r="98" spans="2:3" x14ac:dyDescent="0.25">
      <c r="B98" s="7" t="s">
        <v>1349</v>
      </c>
      <c r="C98" s="8"/>
    </row>
    <row r="99" spans="2:3" x14ac:dyDescent="0.25">
      <c r="B99" s="7" t="s">
        <v>1350</v>
      </c>
      <c r="C99" s="8"/>
    </row>
    <row r="100" spans="2:3" x14ac:dyDescent="0.25">
      <c r="B100" s="7" t="s">
        <v>1351</v>
      </c>
      <c r="C100" s="8"/>
    </row>
    <row r="101" spans="2:3" x14ac:dyDescent="0.25">
      <c r="B101" s="7" t="s">
        <v>1352</v>
      </c>
      <c r="C101" s="8"/>
    </row>
    <row r="102" spans="2:3" x14ac:dyDescent="0.25">
      <c r="B102" s="7" t="s">
        <v>1353</v>
      </c>
      <c r="C102" s="8"/>
    </row>
    <row r="103" spans="2:3" x14ac:dyDescent="0.25">
      <c r="B103" s="7" t="s">
        <v>1354</v>
      </c>
      <c r="C103" s="8"/>
    </row>
    <row r="104" spans="2:3" x14ac:dyDescent="0.25">
      <c r="B104" s="7" t="s">
        <v>439</v>
      </c>
      <c r="C104" s="8"/>
    </row>
    <row r="105" spans="2:3" x14ac:dyDescent="0.25">
      <c r="B105" s="2" t="s">
        <v>170</v>
      </c>
    </row>
    <row r="106" spans="2:3" x14ac:dyDescent="0.25">
      <c r="B106" s="2" t="s">
        <v>328</v>
      </c>
    </row>
    <row r="109" spans="2:3" x14ac:dyDescent="0.25">
      <c r="B109" s="17" t="s">
        <v>3741</v>
      </c>
      <c r="C109" s="18"/>
    </row>
    <row r="110" spans="2:3" ht="30" x14ac:dyDescent="0.25">
      <c r="B110" s="17" t="s">
        <v>329</v>
      </c>
      <c r="C110" s="19" t="s">
        <v>330</v>
      </c>
    </row>
    <row r="111" spans="2:3" x14ac:dyDescent="0.25">
      <c r="B111" s="139" t="s">
        <v>331</v>
      </c>
      <c r="C111" s="170">
        <v>0</v>
      </c>
    </row>
    <row r="112" spans="2:3" x14ac:dyDescent="0.25">
      <c r="B112" s="139" t="s">
        <v>332</v>
      </c>
      <c r="C112" s="170">
        <v>0</v>
      </c>
    </row>
    <row r="113" spans="2:7" x14ac:dyDescent="0.25">
      <c r="B113" s="139" t="s">
        <v>333</v>
      </c>
      <c r="C113" s="170">
        <v>0</v>
      </c>
    </row>
    <row r="114" spans="2:7" x14ac:dyDescent="0.25">
      <c r="B114" s="139" t="s">
        <v>334</v>
      </c>
      <c r="C114" s="170">
        <v>0</v>
      </c>
    </row>
    <row r="115" spans="2:7" x14ac:dyDescent="0.25">
      <c r="B115" s="139" t="s">
        <v>335</v>
      </c>
      <c r="C115" s="170">
        <v>321.22194480000002</v>
      </c>
    </row>
    <row r="116" spans="2:7" x14ac:dyDescent="0.25">
      <c r="B116" s="139" t="s">
        <v>336</v>
      </c>
      <c r="C116" s="170">
        <v>0</v>
      </c>
    </row>
    <row r="117" spans="2:7" x14ac:dyDescent="0.25">
      <c r="B117" s="17" t="s">
        <v>337</v>
      </c>
      <c r="C117" s="170">
        <v>321.22194480000002</v>
      </c>
    </row>
    <row r="119" spans="2:7" x14ac:dyDescent="0.25">
      <c r="B119" s="139" t="s">
        <v>179</v>
      </c>
      <c r="C119" s="9"/>
      <c r="D119" s="139"/>
    </row>
    <row r="120" spans="2:7" ht="30" x14ac:dyDescent="0.25">
      <c r="B120" s="11" t="s">
        <v>180</v>
      </c>
      <c r="C120" s="10" t="s">
        <v>181</v>
      </c>
      <c r="D120" s="11" t="s">
        <v>182</v>
      </c>
    </row>
    <row r="121" spans="2:7" x14ac:dyDescent="0.25">
      <c r="B121" s="139" t="s">
        <v>161</v>
      </c>
      <c r="C121" s="9" t="s">
        <v>161</v>
      </c>
      <c r="D121" s="139" t="s">
        <v>161</v>
      </c>
    </row>
    <row r="123" spans="2:7" x14ac:dyDescent="0.25">
      <c r="B123" s="17" t="s">
        <v>183</v>
      </c>
      <c r="C123" s="40">
        <v>45412</v>
      </c>
      <c r="D123" s="139"/>
      <c r="E123" s="33"/>
      <c r="F123" s="39"/>
    </row>
    <row r="124" spans="2:7" x14ac:dyDescent="0.25">
      <c r="B124" s="17" t="s">
        <v>184</v>
      </c>
      <c r="C124" s="18" t="s">
        <v>185</v>
      </c>
      <c r="D124" s="17" t="s">
        <v>186</v>
      </c>
      <c r="E124" s="34" t="s">
        <v>187</v>
      </c>
      <c r="F124" s="32" t="s">
        <v>188</v>
      </c>
      <c r="G124" s="31"/>
    </row>
    <row r="125" spans="2:7" x14ac:dyDescent="0.25">
      <c r="B125" s="37" t="s">
        <v>161</v>
      </c>
      <c r="C125" s="38" t="s">
        <v>161</v>
      </c>
      <c r="D125" s="37" t="s">
        <v>161</v>
      </c>
      <c r="E125" s="36" t="s">
        <v>161</v>
      </c>
      <c r="F125" s="35">
        <f>C117</f>
        <v>321.22194480000002</v>
      </c>
    </row>
    <row r="128" spans="2:7" x14ac:dyDescent="0.25">
      <c r="B128" s="7" t="s">
        <v>189</v>
      </c>
    </row>
    <row r="129" spans="2:4" x14ac:dyDescent="0.25">
      <c r="B129" s="7"/>
    </row>
    <row r="130" spans="2:4" x14ac:dyDescent="0.25">
      <c r="B130" s="7" t="s">
        <v>190</v>
      </c>
    </row>
    <row r="131" spans="2:4" x14ac:dyDescent="0.25">
      <c r="B131" s="34" t="s">
        <v>191</v>
      </c>
      <c r="C131" s="18" t="s">
        <v>192</v>
      </c>
      <c r="D131" s="7"/>
    </row>
    <row r="132" spans="2:4" x14ac:dyDescent="0.25">
      <c r="B132" s="33" t="s">
        <v>3195</v>
      </c>
      <c r="C132" s="9">
        <v>67</v>
      </c>
    </row>
    <row r="133" spans="2:4" x14ac:dyDescent="0.25">
      <c r="B133" s="33" t="s">
        <v>3196</v>
      </c>
      <c r="C133" s="9">
        <v>20</v>
      </c>
    </row>
    <row r="134" spans="2:4" x14ac:dyDescent="0.25">
      <c r="B134" s="33" t="s">
        <v>3197</v>
      </c>
      <c r="C134" s="9">
        <v>37</v>
      </c>
    </row>
    <row r="135" spans="2:4" x14ac:dyDescent="0.25">
      <c r="B135" s="33" t="s">
        <v>3198</v>
      </c>
      <c r="C135" s="9">
        <v>8</v>
      </c>
    </row>
    <row r="136" spans="2:4" x14ac:dyDescent="0.25">
      <c r="B136" s="33" t="s">
        <v>3199</v>
      </c>
      <c r="C136" s="9">
        <v>16</v>
      </c>
    </row>
    <row r="138" spans="2:4" x14ac:dyDescent="0.25">
      <c r="B138" s="34" t="s">
        <v>193</v>
      </c>
      <c r="C138" s="18" t="s">
        <v>192</v>
      </c>
    </row>
    <row r="139" spans="2:4" x14ac:dyDescent="0.25">
      <c r="B139" s="33" t="s">
        <v>3195</v>
      </c>
      <c r="C139" s="9">
        <v>67</v>
      </c>
    </row>
    <row r="140" spans="2:4" x14ac:dyDescent="0.25">
      <c r="B140" s="33" t="s">
        <v>3196</v>
      </c>
      <c r="C140" s="9">
        <v>20</v>
      </c>
    </row>
    <row r="141" spans="2:4" x14ac:dyDescent="0.25">
      <c r="B141" s="33" t="s">
        <v>3197</v>
      </c>
      <c r="C141" s="9">
        <v>37</v>
      </c>
    </row>
    <row r="142" spans="2:4" x14ac:dyDescent="0.25">
      <c r="B142" s="33" t="s">
        <v>3198</v>
      </c>
      <c r="C142" s="9">
        <v>8</v>
      </c>
    </row>
    <row r="143" spans="2:4" x14ac:dyDescent="0.25">
      <c r="B143" s="33" t="s">
        <v>3199</v>
      </c>
      <c r="C143" s="9">
        <v>16</v>
      </c>
    </row>
    <row r="146" spans="2:3" x14ac:dyDescent="0.25">
      <c r="B146" s="34" t="s">
        <v>669</v>
      </c>
      <c r="C146" s="18" t="s">
        <v>195</v>
      </c>
    </row>
    <row r="147" spans="2:3" x14ac:dyDescent="0.25">
      <c r="B147" s="33" t="s">
        <v>3195</v>
      </c>
      <c r="C147" s="9">
        <v>47869560.359999999</v>
      </c>
    </row>
    <row r="148" spans="2:3" x14ac:dyDescent="0.25">
      <c r="B148" s="33" t="s">
        <v>3196</v>
      </c>
      <c r="C148" s="9">
        <v>34225004.880000003</v>
      </c>
    </row>
    <row r="149" spans="2:3" x14ac:dyDescent="0.25">
      <c r="B149" s="33" t="s">
        <v>3197</v>
      </c>
      <c r="C149" s="9">
        <v>41067180</v>
      </c>
    </row>
    <row r="150" spans="2:3" x14ac:dyDescent="0.25">
      <c r="B150" s="33" t="s">
        <v>3198</v>
      </c>
      <c r="C150" s="9">
        <v>7752683.7199999997</v>
      </c>
    </row>
    <row r="151" spans="2:3" x14ac:dyDescent="0.25">
      <c r="B151" s="33" t="s">
        <v>3199</v>
      </c>
      <c r="C151" s="9">
        <v>13337842.68</v>
      </c>
    </row>
    <row r="152" spans="2:3" x14ac:dyDescent="0.25">
      <c r="C152" s="18">
        <f>SUM(C146:C151)</f>
        <v>144252271.64000002</v>
      </c>
    </row>
    <row r="154" spans="2:3" x14ac:dyDescent="0.25">
      <c r="B154" s="34" t="s">
        <v>194</v>
      </c>
      <c r="C154" s="18" t="s">
        <v>195</v>
      </c>
    </row>
    <row r="155" spans="2:3" x14ac:dyDescent="0.25">
      <c r="B155" s="33" t="s">
        <v>3195</v>
      </c>
      <c r="C155" s="9">
        <v>46220970.719999999</v>
      </c>
    </row>
    <row r="156" spans="2:3" x14ac:dyDescent="0.25">
      <c r="B156" s="33" t="s">
        <v>3196</v>
      </c>
      <c r="C156" s="9">
        <v>32758065.449999999</v>
      </c>
    </row>
    <row r="157" spans="2:3" x14ac:dyDescent="0.25">
      <c r="B157" s="33" t="s">
        <v>3197</v>
      </c>
      <c r="C157" s="9">
        <v>41249173.68</v>
      </c>
    </row>
    <row r="158" spans="2:3" x14ac:dyDescent="0.25">
      <c r="B158" s="33" t="s">
        <v>3198</v>
      </c>
      <c r="C158" s="9">
        <v>7778067.4400000004</v>
      </c>
    </row>
    <row r="159" spans="2:3" x14ac:dyDescent="0.25">
      <c r="B159" s="33" t="s">
        <v>3199</v>
      </c>
      <c r="C159" s="9">
        <v>14058855.359999999</v>
      </c>
    </row>
    <row r="160" spans="2:3" x14ac:dyDescent="0.25">
      <c r="C160" s="18">
        <f>SUM(C154:C159)</f>
        <v>142065132.64999998</v>
      </c>
    </row>
    <row r="163" spans="2:7" x14ac:dyDescent="0.25">
      <c r="B163" s="17" t="s">
        <v>196</v>
      </c>
      <c r="C163" s="18">
        <f xml:space="preserve"> C160-C152</f>
        <v>-2187138.9900000393</v>
      </c>
    </row>
    <row r="165" spans="2:7" x14ac:dyDescent="0.25">
      <c r="B165" s="17" t="s">
        <v>197</v>
      </c>
      <c r="C165" s="40">
        <v>45412</v>
      </c>
      <c r="D165" s="139"/>
      <c r="E165" s="33"/>
      <c r="F165" s="39"/>
    </row>
    <row r="166" spans="2:7" x14ac:dyDescent="0.25">
      <c r="B166" s="17" t="s">
        <v>184</v>
      </c>
      <c r="C166" s="18" t="s">
        <v>185</v>
      </c>
      <c r="D166" s="17" t="s">
        <v>186</v>
      </c>
      <c r="E166" s="34" t="s">
        <v>187</v>
      </c>
      <c r="F166" s="32" t="s">
        <v>188</v>
      </c>
      <c r="G166" s="31"/>
    </row>
    <row r="167" spans="2:7" x14ac:dyDescent="0.25">
      <c r="B167" s="37" t="s">
        <v>161</v>
      </c>
      <c r="C167" s="38" t="s">
        <v>161</v>
      </c>
      <c r="D167" s="37" t="s">
        <v>161</v>
      </c>
      <c r="E167" s="36" t="s">
        <v>161</v>
      </c>
      <c r="F167" s="35" t="s">
        <v>161</v>
      </c>
    </row>
    <row r="168" spans="2:7" x14ac:dyDescent="0.25">
      <c r="B168" s="7" t="s">
        <v>189</v>
      </c>
    </row>
    <row r="169" spans="2:7" x14ac:dyDescent="0.25">
      <c r="B169" s="7"/>
    </row>
    <row r="170" spans="2:7" x14ac:dyDescent="0.25">
      <c r="B170" s="7" t="s">
        <v>190</v>
      </c>
    </row>
    <row r="171" spans="2:7" x14ac:dyDescent="0.25">
      <c r="B171" s="17" t="s">
        <v>191</v>
      </c>
      <c r="C171" s="18" t="s">
        <v>192</v>
      </c>
      <c r="D171" s="7"/>
    </row>
    <row r="172" spans="2:7" x14ac:dyDescent="0.25">
      <c r="B172" s="139" t="s">
        <v>161</v>
      </c>
      <c r="C172" s="9" t="s">
        <v>161</v>
      </c>
    </row>
    <row r="174" spans="2:7" x14ac:dyDescent="0.25">
      <c r="B174" s="17" t="s">
        <v>193</v>
      </c>
      <c r="C174" s="18" t="s">
        <v>192</v>
      </c>
    </row>
    <row r="175" spans="2:7" x14ac:dyDescent="0.25">
      <c r="B175" s="139" t="s">
        <v>161</v>
      </c>
      <c r="C175" s="9" t="s">
        <v>161</v>
      </c>
    </row>
    <row r="177" spans="2:80" x14ac:dyDescent="0.25">
      <c r="B177" s="17" t="s">
        <v>161</v>
      </c>
      <c r="C177" s="18" t="s">
        <v>161</v>
      </c>
    </row>
    <row r="178" spans="2:80" x14ac:dyDescent="0.25">
      <c r="B178" s="139" t="s">
        <v>161</v>
      </c>
      <c r="C178" s="9" t="s">
        <v>161</v>
      </c>
    </row>
    <row r="180" spans="2:80" x14ac:dyDescent="0.25">
      <c r="B180" s="34" t="s">
        <v>194</v>
      </c>
      <c r="C180" s="18" t="s">
        <v>195</v>
      </c>
    </row>
    <row r="181" spans="2:80" x14ac:dyDescent="0.25">
      <c r="B181" s="33" t="s">
        <v>161</v>
      </c>
      <c r="C181" s="9" t="s">
        <v>161</v>
      </c>
    </row>
    <row r="183" spans="2:80" x14ac:dyDescent="0.25">
      <c r="B183" s="17" t="s">
        <v>196</v>
      </c>
      <c r="C183" s="18" t="s">
        <v>161</v>
      </c>
    </row>
    <row r="186" spans="2:80" x14ac:dyDescent="0.25">
      <c r="B186" s="7" t="s">
        <v>198</v>
      </c>
    </row>
    <row r="188" spans="2:80" x14ac:dyDescent="0.25">
      <c r="B188" s="17" t="s">
        <v>184</v>
      </c>
      <c r="C188" s="18" t="s">
        <v>199</v>
      </c>
      <c r="D188" s="17" t="s">
        <v>200</v>
      </c>
      <c r="E188" s="17" t="s">
        <v>201</v>
      </c>
      <c r="F188" s="31"/>
    </row>
    <row r="189" spans="2:80" x14ac:dyDescent="0.25">
      <c r="B189" s="139" t="s">
        <v>161</v>
      </c>
      <c r="C189" s="9" t="s">
        <v>161</v>
      </c>
      <c r="D189" s="139" t="s">
        <v>161</v>
      </c>
      <c r="E189" s="139" t="s">
        <v>161</v>
      </c>
    </row>
    <row r="192" spans="2:80" x14ac:dyDescent="0.25">
      <c r="B192" s="7" t="s">
        <v>202</v>
      </c>
      <c r="C192" s="8" t="s">
        <v>161</v>
      </c>
      <c r="D192" s="7"/>
      <c r="E192" s="7"/>
      <c r="F192" s="31"/>
      <c r="G192" s="31"/>
      <c r="H192" s="31"/>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row>
    <row r="194" spans="2:4" x14ac:dyDescent="0.25">
      <c r="B194" s="7" t="s">
        <v>203</v>
      </c>
    </row>
    <row r="196" spans="2:4" x14ac:dyDescent="0.25">
      <c r="B196" s="17" t="s">
        <v>204</v>
      </c>
      <c r="C196" s="18" t="s">
        <v>192</v>
      </c>
      <c r="D196" s="7"/>
    </row>
    <row r="197" spans="2:4" x14ac:dyDescent="0.25">
      <c r="B197" s="139" t="s">
        <v>161</v>
      </c>
      <c r="C197" s="9" t="s">
        <v>161</v>
      </c>
    </row>
    <row r="200" spans="2:4" x14ac:dyDescent="0.25">
      <c r="B200" s="17" t="s">
        <v>205</v>
      </c>
      <c r="C200" s="18" t="s">
        <v>206</v>
      </c>
      <c r="D200" s="7"/>
    </row>
    <row r="201" spans="2:4" x14ac:dyDescent="0.25">
      <c r="B201" s="139" t="s">
        <v>161</v>
      </c>
      <c r="C201" s="9" t="s">
        <v>161</v>
      </c>
    </row>
    <row r="204" spans="2:4" x14ac:dyDescent="0.25">
      <c r="B204" s="7" t="s">
        <v>207</v>
      </c>
    </row>
    <row r="207" spans="2:4" x14ac:dyDescent="0.25">
      <c r="B207" s="7" t="s">
        <v>208</v>
      </c>
    </row>
    <row r="209" spans="2:80" x14ac:dyDescent="0.25">
      <c r="B209" s="17" t="s">
        <v>184</v>
      </c>
      <c r="C209" s="18" t="s">
        <v>209</v>
      </c>
      <c r="D209" s="17" t="s">
        <v>199</v>
      </c>
      <c r="E209" s="17" t="s">
        <v>200</v>
      </c>
      <c r="F209" s="32" t="s">
        <v>201</v>
      </c>
      <c r="G209" s="31"/>
    </row>
    <row r="210" spans="2:80" x14ac:dyDescent="0.25">
      <c r="B210" s="139" t="s">
        <v>161</v>
      </c>
      <c r="C210" s="9" t="s">
        <v>161</v>
      </c>
      <c r="D210" s="139" t="s">
        <v>161</v>
      </c>
      <c r="E210" s="139" t="s">
        <v>161</v>
      </c>
      <c r="F210" s="30" t="s">
        <v>161</v>
      </c>
    </row>
    <row r="213" spans="2:80" x14ac:dyDescent="0.25">
      <c r="B213" s="7" t="s">
        <v>202</v>
      </c>
      <c r="C213" s="8" t="s">
        <v>161</v>
      </c>
      <c r="D213" s="7"/>
      <c r="E213" s="7"/>
      <c r="F213" s="31"/>
      <c r="G213" s="31"/>
      <c r="H213" s="31"/>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row>
    <row r="215" spans="2:80" x14ac:dyDescent="0.25">
      <c r="B215" s="7" t="s">
        <v>203</v>
      </c>
    </row>
    <row r="217" spans="2:80" x14ac:dyDescent="0.25">
      <c r="B217" s="17" t="s">
        <v>204</v>
      </c>
      <c r="C217" s="18" t="s">
        <v>192</v>
      </c>
      <c r="D217" s="7"/>
    </row>
    <row r="218" spans="2:80" x14ac:dyDescent="0.25">
      <c r="B218" s="139" t="s">
        <v>161</v>
      </c>
      <c r="C218" s="9" t="s">
        <v>161</v>
      </c>
    </row>
    <row r="221" spans="2:80" x14ac:dyDescent="0.25">
      <c r="B221" s="17" t="s">
        <v>205</v>
      </c>
      <c r="C221" s="18" t="s">
        <v>206</v>
      </c>
      <c r="D221" s="7"/>
    </row>
    <row r="222" spans="2:80" x14ac:dyDescent="0.25">
      <c r="B222" s="139" t="s">
        <v>161</v>
      </c>
      <c r="C222" s="9" t="s">
        <v>161</v>
      </c>
    </row>
    <row r="225" spans="2:7" x14ac:dyDescent="0.25">
      <c r="B225" s="7" t="s">
        <v>207</v>
      </c>
    </row>
    <row r="228" spans="2:7" x14ac:dyDescent="0.25">
      <c r="B228" s="7" t="s">
        <v>210</v>
      </c>
    </row>
    <row r="229" spans="2:7" x14ac:dyDescent="0.25">
      <c r="B229" s="17" t="s">
        <v>184</v>
      </c>
      <c r="C229" s="18" t="s">
        <v>211</v>
      </c>
      <c r="D229" s="17" t="s">
        <v>212</v>
      </c>
      <c r="E229" s="17" t="s">
        <v>213</v>
      </c>
      <c r="F229" s="32" t="s">
        <v>214</v>
      </c>
      <c r="G229" s="31"/>
    </row>
    <row r="230" spans="2:7" x14ac:dyDescent="0.25">
      <c r="B230" s="139" t="s">
        <v>161</v>
      </c>
      <c r="C230" s="9" t="s">
        <v>161</v>
      </c>
      <c r="D230" s="139" t="s">
        <v>161</v>
      </c>
      <c r="E230" s="139" t="s">
        <v>161</v>
      </c>
      <c r="F230" s="30" t="s">
        <v>161</v>
      </c>
    </row>
    <row r="231" spans="2:7" x14ac:dyDescent="0.25">
      <c r="B231" s="2" t="s">
        <v>215</v>
      </c>
    </row>
  </sheetData>
  <mergeCells count="3">
    <mergeCell ref="B1:E1"/>
    <mergeCell ref="C3:C7"/>
    <mergeCell ref="D3:D7"/>
  </mergeCells>
  <hyperlinks>
    <hyperlink ref="A1" location="Index!A1" display="Index" xr:uid="{0CEB76E4-7A9B-427D-BFF8-CC16E1DCA05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C296-DB51-47B1-9EDE-145C7DAF643F}">
  <sheetPr codeName="Sheet23"/>
  <dimension ref="A1:CB173"/>
  <sheetViews>
    <sheetView workbookViewId="0">
      <selection activeCell="E10" sqref="E10"/>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45</v>
      </c>
      <c r="C1" s="212"/>
      <c r="D1" s="212"/>
      <c r="E1" s="212"/>
    </row>
    <row r="3" spans="1:9" x14ac:dyDescent="0.25">
      <c r="B3" s="1" t="s">
        <v>1355</v>
      </c>
      <c r="C3" s="213"/>
      <c r="D3" s="214"/>
    </row>
    <row r="4" spans="1:9" x14ac:dyDescent="0.25">
      <c r="B4" s="142" t="s">
        <v>1356</v>
      </c>
      <c r="C4" s="213"/>
      <c r="D4" s="214"/>
    </row>
    <row r="5" spans="1:9" x14ac:dyDescent="0.25">
      <c r="B5" s="142" t="s">
        <v>130</v>
      </c>
      <c r="C5" s="213"/>
      <c r="D5" s="214"/>
    </row>
    <row r="6" spans="1:9" x14ac:dyDescent="0.25">
      <c r="B6" s="142" t="s">
        <v>131</v>
      </c>
      <c r="C6" s="213"/>
      <c r="D6" s="214"/>
    </row>
    <row r="7" spans="1:9" x14ac:dyDescent="0.25">
      <c r="B7" s="142" t="s">
        <v>1357</v>
      </c>
      <c r="C7" s="213"/>
      <c r="D7" s="214"/>
    </row>
    <row r="8" spans="1:9" ht="30"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2771</v>
      </c>
      <c r="C15" s="4" t="s">
        <v>142</v>
      </c>
      <c r="D15" s="2" t="s">
        <v>352</v>
      </c>
      <c r="E15" s="2" t="s">
        <v>353</v>
      </c>
      <c r="F15" s="24">
        <v>12650598</v>
      </c>
      <c r="G15" s="24">
        <v>179708.07</v>
      </c>
      <c r="H15" s="24">
        <v>18.989999999999998</v>
      </c>
    </row>
    <row r="16" spans="1:9" x14ac:dyDescent="0.25">
      <c r="B16" s="2" t="s">
        <v>2081</v>
      </c>
      <c r="C16" s="4" t="s">
        <v>142</v>
      </c>
      <c r="D16" s="2" t="s">
        <v>352</v>
      </c>
      <c r="E16" s="2" t="s">
        <v>355</v>
      </c>
      <c r="F16" s="24">
        <v>3233873</v>
      </c>
      <c r="G16" s="24">
        <v>123554.97</v>
      </c>
      <c r="H16" s="24">
        <v>13.06</v>
      </c>
    </row>
    <row r="17" spans="2:8" x14ac:dyDescent="0.25">
      <c r="B17" s="2" t="s">
        <v>2857</v>
      </c>
      <c r="C17" s="4" t="s">
        <v>142</v>
      </c>
      <c r="D17" s="2" t="s">
        <v>352</v>
      </c>
      <c r="E17" s="2" t="s">
        <v>535</v>
      </c>
      <c r="F17" s="24">
        <v>7145933</v>
      </c>
      <c r="G17" s="24">
        <v>90288.86</v>
      </c>
      <c r="H17" s="24">
        <v>9.5399999999999991</v>
      </c>
    </row>
    <row r="18" spans="2:8" x14ac:dyDescent="0.25">
      <c r="B18" s="2" t="s">
        <v>2850</v>
      </c>
      <c r="C18" s="4" t="s">
        <v>142</v>
      </c>
      <c r="D18" s="2" t="s">
        <v>352</v>
      </c>
      <c r="E18" s="2" t="s">
        <v>526</v>
      </c>
      <c r="F18" s="24">
        <v>4983886</v>
      </c>
      <c r="G18" s="24">
        <v>68109.789999999994</v>
      </c>
      <c r="H18" s="24">
        <v>7.2</v>
      </c>
    </row>
    <row r="19" spans="2:8" x14ac:dyDescent="0.25">
      <c r="B19" s="2" t="s">
        <v>2077</v>
      </c>
      <c r="C19" s="4" t="s">
        <v>142</v>
      </c>
      <c r="D19" s="2" t="s">
        <v>396</v>
      </c>
      <c r="E19" s="2" t="s">
        <v>427</v>
      </c>
      <c r="F19" s="24">
        <v>29067000</v>
      </c>
      <c r="G19" s="24">
        <v>56142.91</v>
      </c>
      <c r="H19" s="24">
        <v>5.93</v>
      </c>
    </row>
    <row r="20" spans="2:8" x14ac:dyDescent="0.25">
      <c r="B20" s="2" t="s">
        <v>3018</v>
      </c>
      <c r="C20" s="4" t="s">
        <v>142</v>
      </c>
      <c r="D20" s="2" t="s">
        <v>352</v>
      </c>
      <c r="E20" s="2" t="s">
        <v>872</v>
      </c>
      <c r="F20" s="24">
        <v>1188062</v>
      </c>
      <c r="G20" s="24">
        <v>55914.95</v>
      </c>
      <c r="H20" s="24">
        <v>5.91</v>
      </c>
    </row>
    <row r="21" spans="2:8" x14ac:dyDescent="0.25">
      <c r="B21" s="2" t="s">
        <v>2798</v>
      </c>
      <c r="C21" s="4" t="s">
        <v>142</v>
      </c>
      <c r="D21" s="2" t="s">
        <v>352</v>
      </c>
      <c r="E21" s="2" t="s">
        <v>411</v>
      </c>
      <c r="F21" s="24">
        <v>10071381</v>
      </c>
      <c r="G21" s="24">
        <v>46570.07</v>
      </c>
      <c r="H21" s="24">
        <v>4.92</v>
      </c>
    </row>
    <row r="22" spans="2:8" x14ac:dyDescent="0.25">
      <c r="B22" s="2" t="s">
        <v>2052</v>
      </c>
      <c r="C22" s="4" t="s">
        <v>142</v>
      </c>
      <c r="D22" s="2" t="s">
        <v>575</v>
      </c>
      <c r="E22" s="2" t="s">
        <v>576</v>
      </c>
      <c r="F22" s="24">
        <v>1630043</v>
      </c>
      <c r="G22" s="24">
        <v>29446.73</v>
      </c>
      <c r="H22" s="24">
        <v>3.11</v>
      </c>
    </row>
    <row r="23" spans="2:8" x14ac:dyDescent="0.25">
      <c r="B23" s="2" t="s">
        <v>2860</v>
      </c>
      <c r="C23" s="4" t="s">
        <v>142</v>
      </c>
      <c r="D23" s="2" t="s">
        <v>352</v>
      </c>
      <c r="E23" s="2" t="s">
        <v>572</v>
      </c>
      <c r="F23" s="24">
        <v>3784992</v>
      </c>
      <c r="G23" s="24">
        <v>26159.97</v>
      </c>
      <c r="H23" s="24">
        <v>2.77</v>
      </c>
    </row>
    <row r="24" spans="2:8" x14ac:dyDescent="0.25">
      <c r="B24" s="2" t="s">
        <v>3200</v>
      </c>
      <c r="C24" s="4" t="s">
        <v>142</v>
      </c>
      <c r="D24" s="2" t="s">
        <v>389</v>
      </c>
      <c r="E24" s="2" t="s">
        <v>1358</v>
      </c>
      <c r="F24" s="24">
        <v>913000</v>
      </c>
      <c r="G24" s="24">
        <v>25474.07</v>
      </c>
      <c r="H24" s="24">
        <v>2.69</v>
      </c>
    </row>
    <row r="25" spans="2:8" x14ac:dyDescent="0.25">
      <c r="B25" s="2" t="s">
        <v>2782</v>
      </c>
      <c r="C25" s="4" t="s">
        <v>142</v>
      </c>
      <c r="D25" s="2" t="s">
        <v>352</v>
      </c>
      <c r="E25" s="2" t="s">
        <v>381</v>
      </c>
      <c r="F25" s="24">
        <v>749192</v>
      </c>
      <c r="G25" s="24">
        <v>25237.279999999999</v>
      </c>
      <c r="H25" s="24">
        <v>2.67</v>
      </c>
    </row>
    <row r="26" spans="2:8" x14ac:dyDescent="0.25">
      <c r="B26" s="2" t="s">
        <v>3164</v>
      </c>
      <c r="C26" s="4" t="s">
        <v>142</v>
      </c>
      <c r="D26" s="2" t="s">
        <v>444</v>
      </c>
      <c r="E26" s="2" t="s">
        <v>1251</v>
      </c>
      <c r="F26" s="24">
        <v>10123112</v>
      </c>
      <c r="G26" s="24">
        <v>21405.32</v>
      </c>
      <c r="H26" s="24">
        <v>2.2599999999999998</v>
      </c>
    </row>
    <row r="27" spans="2:8" x14ac:dyDescent="0.25">
      <c r="B27" s="2" t="s">
        <v>2845</v>
      </c>
      <c r="C27" s="4" t="s">
        <v>142</v>
      </c>
      <c r="D27" s="2" t="s">
        <v>412</v>
      </c>
      <c r="E27" s="2" t="s">
        <v>516</v>
      </c>
      <c r="F27" s="24">
        <v>1469200</v>
      </c>
      <c r="G27" s="24">
        <v>19427.23</v>
      </c>
      <c r="H27" s="24">
        <v>2.0499999999999998</v>
      </c>
    </row>
    <row r="28" spans="2:8" x14ac:dyDescent="0.25">
      <c r="B28" s="2" t="s">
        <v>3022</v>
      </c>
      <c r="C28" s="4" t="s">
        <v>142</v>
      </c>
      <c r="D28" s="2" t="s">
        <v>352</v>
      </c>
      <c r="E28" s="2" t="s">
        <v>876</v>
      </c>
      <c r="F28" s="24">
        <v>779103</v>
      </c>
      <c r="G28" s="24">
        <v>18035.07</v>
      </c>
      <c r="H28" s="24">
        <v>1.91</v>
      </c>
    </row>
    <row r="29" spans="2:8" x14ac:dyDescent="0.25">
      <c r="B29" s="2" t="s">
        <v>2065</v>
      </c>
      <c r="C29" s="4" t="s">
        <v>142</v>
      </c>
      <c r="D29" s="2" t="s">
        <v>548</v>
      </c>
      <c r="E29" s="2" t="s">
        <v>549</v>
      </c>
      <c r="F29" s="24">
        <v>1349524</v>
      </c>
      <c r="G29" s="24">
        <v>17070.13</v>
      </c>
      <c r="H29" s="24">
        <v>1.8</v>
      </c>
    </row>
    <row r="30" spans="2:8" x14ac:dyDescent="0.25">
      <c r="B30" s="2" t="s">
        <v>2858</v>
      </c>
      <c r="C30" s="4" t="s">
        <v>142</v>
      </c>
      <c r="D30" s="2" t="s">
        <v>352</v>
      </c>
      <c r="E30" s="2" t="s">
        <v>554</v>
      </c>
      <c r="F30" s="24">
        <v>1541202</v>
      </c>
      <c r="G30" s="24">
        <v>14318.54</v>
      </c>
      <c r="H30" s="24">
        <v>1.51</v>
      </c>
    </row>
    <row r="31" spans="2:8" x14ac:dyDescent="0.25">
      <c r="B31" s="2" t="s">
        <v>3135</v>
      </c>
      <c r="C31" s="4" t="s">
        <v>142</v>
      </c>
      <c r="D31" s="2" t="s">
        <v>364</v>
      </c>
      <c r="E31" s="2" t="s">
        <v>1098</v>
      </c>
      <c r="F31" s="24">
        <v>205572</v>
      </c>
      <c r="G31" s="24">
        <v>13445.95</v>
      </c>
      <c r="H31" s="24">
        <v>1.42</v>
      </c>
    </row>
    <row r="32" spans="2:8" x14ac:dyDescent="0.25">
      <c r="B32" s="2" t="s">
        <v>3201</v>
      </c>
      <c r="C32" s="4" t="s">
        <v>142</v>
      </c>
      <c r="D32" s="2" t="s">
        <v>352</v>
      </c>
      <c r="E32" s="2" t="s">
        <v>1359</v>
      </c>
      <c r="F32" s="24">
        <v>1965123</v>
      </c>
      <c r="G32" s="24">
        <v>12051.12</v>
      </c>
      <c r="H32" s="24">
        <v>1.27</v>
      </c>
    </row>
    <row r="33" spans="2:8" x14ac:dyDescent="0.25">
      <c r="B33" s="2" t="s">
        <v>3125</v>
      </c>
      <c r="C33" s="4" t="s">
        <v>142</v>
      </c>
      <c r="D33" s="2" t="s">
        <v>364</v>
      </c>
      <c r="E33" s="2" t="s">
        <v>1066</v>
      </c>
      <c r="F33" s="24">
        <v>205694</v>
      </c>
      <c r="G33" s="24">
        <v>12016.03</v>
      </c>
      <c r="H33" s="24">
        <v>1.27</v>
      </c>
    </row>
    <row r="34" spans="2:8" x14ac:dyDescent="0.25">
      <c r="B34" s="2" t="s">
        <v>3016</v>
      </c>
      <c r="C34" s="4" t="s">
        <v>142</v>
      </c>
      <c r="D34" s="2" t="s">
        <v>396</v>
      </c>
      <c r="E34" s="2" t="s">
        <v>870</v>
      </c>
      <c r="F34" s="24">
        <v>169830</v>
      </c>
      <c r="G34" s="24">
        <v>10281.08</v>
      </c>
      <c r="H34" s="24">
        <v>1.0900000000000001</v>
      </c>
    </row>
    <row r="35" spans="2:8" x14ac:dyDescent="0.25">
      <c r="B35" s="2" t="s">
        <v>2919</v>
      </c>
      <c r="C35" s="4" t="s">
        <v>142</v>
      </c>
      <c r="D35" s="2" t="s">
        <v>412</v>
      </c>
      <c r="E35" s="2" t="s">
        <v>715</v>
      </c>
      <c r="F35" s="24">
        <v>561700</v>
      </c>
      <c r="G35" s="24">
        <v>9716.57</v>
      </c>
      <c r="H35" s="24">
        <v>1.03</v>
      </c>
    </row>
    <row r="36" spans="2:8" x14ac:dyDescent="0.25">
      <c r="B36" s="2" t="s">
        <v>3202</v>
      </c>
      <c r="C36" s="4" t="s">
        <v>142</v>
      </c>
      <c r="D36" s="2" t="s">
        <v>352</v>
      </c>
      <c r="E36" s="2" t="s">
        <v>1360</v>
      </c>
      <c r="F36" s="24">
        <v>302249</v>
      </c>
      <c r="G36" s="24">
        <v>8141.38</v>
      </c>
      <c r="H36" s="24">
        <v>0.86</v>
      </c>
    </row>
    <row r="37" spans="2:8" x14ac:dyDescent="0.25">
      <c r="B37" s="2" t="s">
        <v>3025</v>
      </c>
      <c r="C37" s="4" t="s">
        <v>142</v>
      </c>
      <c r="D37" s="2" t="s">
        <v>352</v>
      </c>
      <c r="E37" s="2" t="s">
        <v>879</v>
      </c>
      <c r="F37" s="24">
        <v>1137460</v>
      </c>
      <c r="G37" s="24">
        <v>7394.63</v>
      </c>
      <c r="H37" s="24">
        <v>0.78</v>
      </c>
    </row>
    <row r="38" spans="2:8" x14ac:dyDescent="0.25">
      <c r="B38" s="2" t="s">
        <v>2812</v>
      </c>
      <c r="C38" s="4" t="s">
        <v>142</v>
      </c>
      <c r="D38" s="2" t="s">
        <v>444</v>
      </c>
      <c r="E38" s="2" t="s">
        <v>454</v>
      </c>
      <c r="F38" s="24">
        <v>3263343</v>
      </c>
      <c r="G38" s="24">
        <v>7133.67</v>
      </c>
      <c r="H38" s="24">
        <v>0.75</v>
      </c>
    </row>
    <row r="39" spans="2:8" x14ac:dyDescent="0.25">
      <c r="B39" s="2" t="s">
        <v>3007</v>
      </c>
      <c r="C39" s="4" t="s">
        <v>142</v>
      </c>
      <c r="D39" s="2" t="s">
        <v>352</v>
      </c>
      <c r="E39" s="2" t="s">
        <v>838</v>
      </c>
      <c r="F39" s="24">
        <v>349400</v>
      </c>
      <c r="G39" s="24">
        <v>5220.7299999999996</v>
      </c>
      <c r="H39" s="24">
        <v>0.55000000000000004</v>
      </c>
    </row>
    <row r="40" spans="2:8" x14ac:dyDescent="0.25">
      <c r="B40" s="2" t="s">
        <v>3024</v>
      </c>
      <c r="C40" s="4" t="s">
        <v>142</v>
      </c>
      <c r="D40" s="2" t="s">
        <v>575</v>
      </c>
      <c r="E40" s="2" t="s">
        <v>878</v>
      </c>
      <c r="F40" s="24">
        <v>105154</v>
      </c>
      <c r="G40" s="24">
        <v>4879.3</v>
      </c>
      <c r="H40" s="24">
        <v>0.52</v>
      </c>
    </row>
    <row r="41" spans="2:8" x14ac:dyDescent="0.25">
      <c r="B41" s="2" t="s">
        <v>3127</v>
      </c>
      <c r="C41" s="4" t="s">
        <v>142</v>
      </c>
      <c r="D41" s="2" t="s">
        <v>469</v>
      </c>
      <c r="E41" s="2" t="s">
        <v>1068</v>
      </c>
      <c r="F41" s="24">
        <v>10490</v>
      </c>
      <c r="G41" s="24">
        <v>4735.03</v>
      </c>
      <c r="H41" s="24">
        <v>0.5</v>
      </c>
    </row>
    <row r="42" spans="2:8" x14ac:dyDescent="0.25">
      <c r="B42" s="2" t="s">
        <v>451</v>
      </c>
      <c r="C42" s="4" t="s">
        <v>142</v>
      </c>
      <c r="D42" s="2" t="s">
        <v>452</v>
      </c>
      <c r="E42" s="2" t="s">
        <v>453</v>
      </c>
      <c r="F42" s="24">
        <v>268803</v>
      </c>
      <c r="G42" s="24">
        <v>4517.1000000000004</v>
      </c>
      <c r="H42" s="24">
        <v>0.48</v>
      </c>
    </row>
    <row r="43" spans="2:8" x14ac:dyDescent="0.25">
      <c r="B43" s="2" t="s">
        <v>936</v>
      </c>
      <c r="C43" s="4" t="s">
        <v>142</v>
      </c>
      <c r="D43" s="2" t="s">
        <v>428</v>
      </c>
      <c r="E43" s="2" t="s">
        <v>937</v>
      </c>
      <c r="F43" s="24">
        <v>2000000</v>
      </c>
      <c r="G43" s="24">
        <v>2973</v>
      </c>
      <c r="H43" s="24">
        <v>0.31</v>
      </c>
    </row>
    <row r="44" spans="2:8" x14ac:dyDescent="0.25">
      <c r="B44" s="2" t="s">
        <v>3203</v>
      </c>
      <c r="C44" s="4" t="s">
        <v>142</v>
      </c>
      <c r="D44" s="2" t="s">
        <v>352</v>
      </c>
      <c r="E44" s="2" t="s">
        <v>1361</v>
      </c>
      <c r="F44" s="24">
        <v>356396</v>
      </c>
      <c r="G44" s="24">
        <v>2484.44</v>
      </c>
      <c r="H44" s="24">
        <v>0.26</v>
      </c>
    </row>
    <row r="45" spans="2:8" x14ac:dyDescent="0.25">
      <c r="B45" s="2" t="s">
        <v>3020</v>
      </c>
      <c r="C45" s="4" t="s">
        <v>142</v>
      </c>
      <c r="D45" s="2" t="s">
        <v>352</v>
      </c>
      <c r="E45" s="2" t="s">
        <v>874</v>
      </c>
      <c r="F45" s="24">
        <v>48062</v>
      </c>
      <c r="G45" s="24">
        <v>2452.7199999999998</v>
      </c>
      <c r="H45" s="24">
        <v>0.26</v>
      </c>
    </row>
    <row r="46" spans="2:8" x14ac:dyDescent="0.25">
      <c r="B46" s="2" t="s">
        <v>3204</v>
      </c>
      <c r="C46" s="4" t="s">
        <v>142</v>
      </c>
      <c r="D46" s="2" t="s">
        <v>352</v>
      </c>
      <c r="E46" s="2" t="s">
        <v>1362</v>
      </c>
      <c r="F46" s="24">
        <v>438435</v>
      </c>
      <c r="G46" s="24">
        <v>2184.5</v>
      </c>
      <c r="H46" s="24">
        <v>0.23</v>
      </c>
    </row>
    <row r="47" spans="2:8" x14ac:dyDescent="0.25">
      <c r="B47" s="7" t="s">
        <v>145</v>
      </c>
      <c r="C47" s="8"/>
      <c r="D47" s="7"/>
      <c r="E47" s="7"/>
      <c r="F47" s="31"/>
      <c r="G47" s="31">
        <f>SUM(G12:G46)</f>
        <v>926491.20999999961</v>
      </c>
      <c r="H47" s="31">
        <f>SUM(H12:H46)</f>
        <v>97.9</v>
      </c>
    </row>
    <row r="48" spans="2:8" x14ac:dyDescent="0.25">
      <c r="B48" s="7" t="s">
        <v>146</v>
      </c>
      <c r="C48" s="8"/>
      <c r="D48" s="7"/>
      <c r="E48" s="7"/>
      <c r="F48" s="31"/>
      <c r="G48" s="31">
        <v>6740.86</v>
      </c>
      <c r="H48" s="31">
        <v>0.71</v>
      </c>
    </row>
    <row r="49" spans="2:8" x14ac:dyDescent="0.25">
      <c r="B49" s="7" t="s">
        <v>147</v>
      </c>
      <c r="C49" s="8"/>
      <c r="D49" s="7"/>
      <c r="E49" s="7"/>
      <c r="F49" s="31"/>
      <c r="G49" s="31">
        <v>933232.07</v>
      </c>
      <c r="H49" s="31">
        <v>98.61</v>
      </c>
    </row>
    <row r="50" spans="2:8" x14ac:dyDescent="0.25">
      <c r="B50" s="7" t="s">
        <v>326</v>
      </c>
      <c r="C50" s="8"/>
      <c r="D50" s="7"/>
      <c r="E50" s="7"/>
      <c r="F50" s="31"/>
      <c r="G50" s="31">
        <v>12849.396528700003</v>
      </c>
      <c r="H50" s="31">
        <v>1.3900000000000006</v>
      </c>
    </row>
    <row r="51" spans="2:8" x14ac:dyDescent="0.25">
      <c r="B51" s="7" t="s">
        <v>155</v>
      </c>
      <c r="C51" s="8"/>
      <c r="D51" s="7"/>
      <c r="E51" s="7"/>
      <c r="F51" s="31"/>
      <c r="G51" s="31">
        <v>946081.46652869997</v>
      </c>
      <c r="H51" s="31">
        <v>100</v>
      </c>
    </row>
    <row r="52" spans="2:8" x14ac:dyDescent="0.25">
      <c r="B52" s="2" t="s">
        <v>156</v>
      </c>
    </row>
    <row r="53" spans="2:8" x14ac:dyDescent="0.25">
      <c r="B53" s="7" t="s">
        <v>157</v>
      </c>
    </row>
    <row r="54" spans="2:8" x14ac:dyDescent="0.25">
      <c r="B54" s="7" t="s">
        <v>158</v>
      </c>
      <c r="C54" s="4" t="s">
        <v>159</v>
      </c>
    </row>
    <row r="55" spans="2:8" x14ac:dyDescent="0.25">
      <c r="B55" s="7" t="s">
        <v>162</v>
      </c>
      <c r="C55" s="4" t="s">
        <v>161</v>
      </c>
    </row>
    <row r="56" spans="2:8" x14ac:dyDescent="0.25">
      <c r="B56" s="7" t="s">
        <v>163</v>
      </c>
      <c r="C56" s="4" t="s">
        <v>161</v>
      </c>
    </row>
    <row r="57" spans="2:8" x14ac:dyDescent="0.25">
      <c r="B57" s="7" t="s">
        <v>164</v>
      </c>
      <c r="C57" s="4" t="s">
        <v>165</v>
      </c>
    </row>
    <row r="58" spans="2:8" x14ac:dyDescent="0.25">
      <c r="B58" s="7" t="s">
        <v>1363</v>
      </c>
      <c r="C58" s="8"/>
    </row>
    <row r="59" spans="2:8" x14ac:dyDescent="0.25">
      <c r="B59" s="7" t="s">
        <v>1364</v>
      </c>
      <c r="C59" s="8"/>
    </row>
    <row r="60" spans="2:8" x14ac:dyDescent="0.25">
      <c r="B60" s="7" t="s">
        <v>1365</v>
      </c>
      <c r="C60" s="8"/>
    </row>
    <row r="61" spans="2:8" x14ac:dyDescent="0.25">
      <c r="B61" s="7" t="s">
        <v>1366</v>
      </c>
      <c r="C61" s="8"/>
    </row>
    <row r="62" spans="2:8" x14ac:dyDescent="0.25">
      <c r="B62" s="7" t="s">
        <v>1367</v>
      </c>
      <c r="C62" s="8"/>
    </row>
    <row r="63" spans="2:8" x14ac:dyDescent="0.25">
      <c r="B63" s="7" t="s">
        <v>1368</v>
      </c>
      <c r="C63" s="8"/>
    </row>
    <row r="64" spans="2:8" x14ac:dyDescent="0.25">
      <c r="B64" s="7" t="s">
        <v>1369</v>
      </c>
      <c r="C64" s="8"/>
    </row>
    <row r="65" spans="2:3" x14ac:dyDescent="0.25">
      <c r="B65" s="7" t="s">
        <v>1370</v>
      </c>
      <c r="C65" s="8"/>
    </row>
    <row r="66" spans="2:3" x14ac:dyDescent="0.25">
      <c r="B66" s="7" t="s">
        <v>2753</v>
      </c>
      <c r="C66" s="8"/>
    </row>
    <row r="67" spans="2:3" x14ac:dyDescent="0.25">
      <c r="B67" s="2" t="s">
        <v>170</v>
      </c>
    </row>
    <row r="68" spans="2:3" x14ac:dyDescent="0.25">
      <c r="B68" s="2" t="s">
        <v>328</v>
      </c>
    </row>
    <row r="71" spans="2:3" x14ac:dyDescent="0.25">
      <c r="B71" s="17" t="s">
        <v>3741</v>
      </c>
      <c r="C71" s="18"/>
    </row>
    <row r="72" spans="2:3" ht="30" x14ac:dyDescent="0.25">
      <c r="B72" s="17" t="s">
        <v>329</v>
      </c>
      <c r="C72" s="19" t="s">
        <v>330</v>
      </c>
    </row>
    <row r="73" spans="2:3" x14ac:dyDescent="0.25">
      <c r="B73" s="139" t="s">
        <v>331</v>
      </c>
      <c r="C73" s="149" t="s">
        <v>2621</v>
      </c>
    </row>
    <row r="74" spans="2:3" x14ac:dyDescent="0.25">
      <c r="B74" s="139" t="s">
        <v>332</v>
      </c>
      <c r="C74" s="149" t="s">
        <v>2621</v>
      </c>
    </row>
    <row r="75" spans="2:3" x14ac:dyDescent="0.25">
      <c r="B75" s="139" t="s">
        <v>333</v>
      </c>
      <c r="C75" s="149" t="s">
        <v>2621</v>
      </c>
    </row>
    <row r="76" spans="2:3" x14ac:dyDescent="0.25">
      <c r="B76" s="139" t="s">
        <v>334</v>
      </c>
      <c r="C76" s="149" t="s">
        <v>2621</v>
      </c>
    </row>
    <row r="77" spans="2:3" x14ac:dyDescent="0.25">
      <c r="B77" s="139" t="s">
        <v>335</v>
      </c>
      <c r="C77" s="149" t="s">
        <v>2621</v>
      </c>
    </row>
    <row r="78" spans="2:3" x14ac:dyDescent="0.25">
      <c r="B78" s="139" t="s">
        <v>336</v>
      </c>
      <c r="C78" s="149" t="s">
        <v>2621</v>
      </c>
    </row>
    <row r="79" spans="2:3" x14ac:dyDescent="0.25">
      <c r="B79" s="17" t="s">
        <v>337</v>
      </c>
      <c r="C79" s="149" t="s">
        <v>2621</v>
      </c>
    </row>
    <row r="81" spans="2:7" x14ac:dyDescent="0.25">
      <c r="B81" s="139" t="s">
        <v>179</v>
      </c>
      <c r="C81" s="9"/>
      <c r="D81" s="139"/>
    </row>
    <row r="82" spans="2:7" ht="30" x14ac:dyDescent="0.25">
      <c r="B82" s="11" t="s">
        <v>180</v>
      </c>
      <c r="C82" s="10" t="s">
        <v>181</v>
      </c>
      <c r="D82" s="11" t="s">
        <v>182</v>
      </c>
    </row>
    <row r="83" spans="2:7" x14ac:dyDescent="0.25">
      <c r="B83" s="139" t="s">
        <v>161</v>
      </c>
      <c r="C83" s="9" t="s">
        <v>161</v>
      </c>
      <c r="D83" s="139" t="s">
        <v>161</v>
      </c>
    </row>
    <row r="85" spans="2:7" x14ac:dyDescent="0.25">
      <c r="B85" s="17" t="s">
        <v>183</v>
      </c>
      <c r="C85" s="40">
        <v>45412</v>
      </c>
      <c r="D85" s="139"/>
      <c r="E85" s="33"/>
      <c r="F85" s="39"/>
    </row>
    <row r="86" spans="2:7" x14ac:dyDescent="0.25">
      <c r="B86" s="17" t="s">
        <v>184</v>
      </c>
      <c r="C86" s="18" t="s">
        <v>185</v>
      </c>
      <c r="D86" s="17" t="s">
        <v>186</v>
      </c>
      <c r="E86" s="34" t="s">
        <v>187</v>
      </c>
      <c r="F86" s="32" t="s">
        <v>188</v>
      </c>
      <c r="G86" s="31"/>
    </row>
    <row r="87" spans="2:7" x14ac:dyDescent="0.25">
      <c r="B87" s="37" t="s">
        <v>161</v>
      </c>
      <c r="C87" s="38" t="s">
        <v>161</v>
      </c>
      <c r="D87" s="37" t="s">
        <v>161</v>
      </c>
      <c r="E87" s="36" t="s">
        <v>161</v>
      </c>
      <c r="F87" s="35" t="s">
        <v>161</v>
      </c>
    </row>
    <row r="90" spans="2:7" x14ac:dyDescent="0.25">
      <c r="B90" s="7" t="s">
        <v>189</v>
      </c>
    </row>
    <row r="91" spans="2:7" x14ac:dyDescent="0.25">
      <c r="B91" s="7"/>
    </row>
    <row r="92" spans="2:7" x14ac:dyDescent="0.25">
      <c r="B92" s="7" t="s">
        <v>190</v>
      </c>
    </row>
    <row r="93" spans="2:7" x14ac:dyDescent="0.25">
      <c r="B93" s="17" t="s">
        <v>191</v>
      </c>
      <c r="C93" s="18" t="s">
        <v>192</v>
      </c>
      <c r="D93" s="7"/>
    </row>
    <row r="94" spans="2:7" x14ac:dyDescent="0.25">
      <c r="B94" s="139" t="s">
        <v>161</v>
      </c>
      <c r="C94" s="9" t="s">
        <v>161</v>
      </c>
    </row>
    <row r="96" spans="2:7" x14ac:dyDescent="0.25">
      <c r="B96" s="17" t="s">
        <v>193</v>
      </c>
      <c r="C96" s="18" t="s">
        <v>192</v>
      </c>
    </row>
    <row r="97" spans="2:7" x14ac:dyDescent="0.25">
      <c r="B97" s="139" t="s">
        <v>161</v>
      </c>
      <c r="C97" s="9" t="s">
        <v>161</v>
      </c>
    </row>
    <row r="99" spans="2:7" x14ac:dyDescent="0.25">
      <c r="B99" s="17" t="s">
        <v>161</v>
      </c>
      <c r="C99" s="18" t="s">
        <v>161</v>
      </c>
    </row>
    <row r="100" spans="2:7" x14ac:dyDescent="0.25">
      <c r="B100" s="139" t="s">
        <v>161</v>
      </c>
      <c r="C100" s="9" t="s">
        <v>161</v>
      </c>
    </row>
    <row r="102" spans="2:7" x14ac:dyDescent="0.25">
      <c r="B102" s="34" t="s">
        <v>194</v>
      </c>
      <c r="C102" s="18" t="s">
        <v>195</v>
      </c>
    </row>
    <row r="103" spans="2:7" x14ac:dyDescent="0.25">
      <c r="B103" s="33" t="s">
        <v>161</v>
      </c>
      <c r="C103" s="9" t="s">
        <v>161</v>
      </c>
    </row>
    <row r="105" spans="2:7" x14ac:dyDescent="0.25">
      <c r="B105" s="17" t="s">
        <v>196</v>
      </c>
      <c r="C105" s="18" t="s">
        <v>161</v>
      </c>
    </row>
    <row r="107" spans="2:7" x14ac:dyDescent="0.25">
      <c r="B107" s="17" t="s">
        <v>197</v>
      </c>
      <c r="C107" s="40">
        <v>45412</v>
      </c>
      <c r="D107" s="139"/>
      <c r="E107" s="33"/>
      <c r="F107" s="39"/>
    </row>
    <row r="108" spans="2:7" x14ac:dyDescent="0.25">
      <c r="B108" s="17" t="s">
        <v>184</v>
      </c>
      <c r="C108" s="18" t="s">
        <v>185</v>
      </c>
      <c r="D108" s="17" t="s">
        <v>186</v>
      </c>
      <c r="E108" s="34" t="s">
        <v>187</v>
      </c>
      <c r="F108" s="32" t="s">
        <v>188</v>
      </c>
      <c r="G108" s="31"/>
    </row>
    <row r="109" spans="2:7" x14ac:dyDescent="0.25">
      <c r="B109" s="37" t="s">
        <v>161</v>
      </c>
      <c r="C109" s="38" t="s">
        <v>161</v>
      </c>
      <c r="D109" s="37" t="s">
        <v>161</v>
      </c>
      <c r="E109" s="36" t="s">
        <v>161</v>
      </c>
      <c r="F109" s="35" t="s">
        <v>161</v>
      </c>
    </row>
    <row r="110" spans="2:7" x14ac:dyDescent="0.25">
      <c r="B110" s="7" t="s">
        <v>189</v>
      </c>
    </row>
    <row r="111" spans="2:7" x14ac:dyDescent="0.25">
      <c r="B111" s="7"/>
    </row>
    <row r="112" spans="2:7" x14ac:dyDescent="0.25">
      <c r="B112" s="7" t="s">
        <v>190</v>
      </c>
    </row>
    <row r="113" spans="2:4" x14ac:dyDescent="0.25">
      <c r="B113" s="17" t="s">
        <v>191</v>
      </c>
      <c r="C113" s="18" t="s">
        <v>192</v>
      </c>
      <c r="D113" s="7"/>
    </row>
    <row r="114" spans="2:4" x14ac:dyDescent="0.25">
      <c r="B114" s="139" t="s">
        <v>161</v>
      </c>
      <c r="C114" s="9" t="s">
        <v>161</v>
      </c>
    </row>
    <row r="116" spans="2:4" x14ac:dyDescent="0.25">
      <c r="B116" s="17" t="s">
        <v>193</v>
      </c>
      <c r="C116" s="18" t="s">
        <v>192</v>
      </c>
    </row>
    <row r="117" spans="2:4" x14ac:dyDescent="0.25">
      <c r="B117" s="139" t="s">
        <v>161</v>
      </c>
      <c r="C117" s="9" t="s">
        <v>161</v>
      </c>
    </row>
    <row r="119" spans="2:4" x14ac:dyDescent="0.25">
      <c r="B119" s="17" t="s">
        <v>161</v>
      </c>
      <c r="C119" s="18" t="s">
        <v>161</v>
      </c>
    </row>
    <row r="120" spans="2:4" x14ac:dyDescent="0.25">
      <c r="B120" s="139" t="s">
        <v>161</v>
      </c>
      <c r="C120" s="9" t="s">
        <v>161</v>
      </c>
    </row>
    <row r="122" spans="2:4" x14ac:dyDescent="0.25">
      <c r="B122" s="34" t="s">
        <v>194</v>
      </c>
      <c r="C122" s="18" t="s">
        <v>195</v>
      </c>
    </row>
    <row r="123" spans="2:4" x14ac:dyDescent="0.25">
      <c r="B123" s="33" t="s">
        <v>161</v>
      </c>
      <c r="C123" s="9" t="s">
        <v>161</v>
      </c>
    </row>
    <row r="125" spans="2:4" x14ac:dyDescent="0.25">
      <c r="B125" s="17" t="s">
        <v>196</v>
      </c>
      <c r="C125" s="18" t="s">
        <v>161</v>
      </c>
    </row>
    <row r="128" spans="2:4" x14ac:dyDescent="0.25">
      <c r="B128" s="7" t="s">
        <v>198</v>
      </c>
    </row>
    <row r="130" spans="2:80" x14ac:dyDescent="0.25">
      <c r="B130" s="17" t="s">
        <v>184</v>
      </c>
      <c r="C130" s="18" t="s">
        <v>199</v>
      </c>
      <c r="D130" s="17" t="s">
        <v>200</v>
      </c>
      <c r="E130" s="17" t="s">
        <v>201</v>
      </c>
      <c r="F130" s="31"/>
    </row>
    <row r="131" spans="2:80" x14ac:dyDescent="0.25">
      <c r="B131" s="139" t="s">
        <v>161</v>
      </c>
      <c r="C131" s="9" t="s">
        <v>161</v>
      </c>
      <c r="D131" s="139" t="s">
        <v>161</v>
      </c>
      <c r="E131" s="139" t="s">
        <v>161</v>
      </c>
    </row>
    <row r="134" spans="2:80" x14ac:dyDescent="0.25">
      <c r="B134" s="7" t="s">
        <v>202</v>
      </c>
      <c r="C134" s="8" t="s">
        <v>161</v>
      </c>
      <c r="D134" s="7"/>
      <c r="E134" s="7"/>
      <c r="F134" s="31"/>
      <c r="G134" s="31"/>
      <c r="H134" s="31"/>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6" spans="2:80" x14ac:dyDescent="0.25">
      <c r="B136" s="7" t="s">
        <v>203</v>
      </c>
    </row>
    <row r="138" spans="2:80" x14ac:dyDescent="0.25">
      <c r="B138" s="17" t="s">
        <v>204</v>
      </c>
      <c r="C138" s="18" t="s">
        <v>192</v>
      </c>
      <c r="D138" s="7"/>
    </row>
    <row r="139" spans="2:80" x14ac:dyDescent="0.25">
      <c r="B139" s="139" t="s">
        <v>161</v>
      </c>
      <c r="C139" s="9" t="s">
        <v>161</v>
      </c>
    </row>
    <row r="142" spans="2:80" x14ac:dyDescent="0.25">
      <c r="B142" s="17" t="s">
        <v>205</v>
      </c>
      <c r="C142" s="18" t="s">
        <v>206</v>
      </c>
      <c r="D142" s="7"/>
    </row>
    <row r="143" spans="2:80" x14ac:dyDescent="0.25">
      <c r="B143" s="139" t="s">
        <v>161</v>
      </c>
      <c r="C143" s="9" t="s">
        <v>161</v>
      </c>
    </row>
    <row r="146" spans="2:80" x14ac:dyDescent="0.25">
      <c r="B146" s="7" t="s">
        <v>207</v>
      </c>
    </row>
    <row r="149" spans="2:80" x14ac:dyDescent="0.25">
      <c r="B149" s="7" t="s">
        <v>208</v>
      </c>
    </row>
    <row r="151" spans="2:80" x14ac:dyDescent="0.25">
      <c r="B151" s="17" t="s">
        <v>184</v>
      </c>
      <c r="C151" s="18" t="s">
        <v>209</v>
      </c>
      <c r="D151" s="17" t="s">
        <v>199</v>
      </c>
      <c r="E151" s="17" t="s">
        <v>200</v>
      </c>
      <c r="F151" s="32" t="s">
        <v>201</v>
      </c>
      <c r="G151" s="31"/>
    </row>
    <row r="152" spans="2:80" x14ac:dyDescent="0.25">
      <c r="B152" s="139" t="s">
        <v>161</v>
      </c>
      <c r="C152" s="9" t="s">
        <v>161</v>
      </c>
      <c r="D152" s="139" t="s">
        <v>161</v>
      </c>
      <c r="E152" s="139" t="s">
        <v>161</v>
      </c>
      <c r="F152" s="30" t="s">
        <v>161</v>
      </c>
    </row>
    <row r="155" spans="2:80" x14ac:dyDescent="0.25">
      <c r="B155" s="7" t="s">
        <v>202</v>
      </c>
      <c r="C155" s="8" t="s">
        <v>161</v>
      </c>
      <c r="D155" s="7"/>
      <c r="E155" s="7"/>
      <c r="F155" s="31"/>
      <c r="G155" s="31"/>
      <c r="H155" s="31"/>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203</v>
      </c>
    </row>
    <row r="159" spans="2:80" x14ac:dyDescent="0.25">
      <c r="B159" s="17" t="s">
        <v>204</v>
      </c>
      <c r="C159" s="18" t="s">
        <v>192</v>
      </c>
      <c r="D159" s="7"/>
    </row>
    <row r="160" spans="2:80" x14ac:dyDescent="0.25">
      <c r="B160" s="139" t="s">
        <v>161</v>
      </c>
      <c r="C160" s="9" t="s">
        <v>161</v>
      </c>
    </row>
    <row r="163" spans="2:7" x14ac:dyDescent="0.25">
      <c r="B163" s="17" t="s">
        <v>205</v>
      </c>
      <c r="C163" s="18" t="s">
        <v>206</v>
      </c>
      <c r="D163" s="7"/>
    </row>
    <row r="164" spans="2:7" x14ac:dyDescent="0.25">
      <c r="B164" s="139" t="s">
        <v>161</v>
      </c>
      <c r="C164" s="9" t="s">
        <v>161</v>
      </c>
    </row>
    <row r="167" spans="2:7" x14ac:dyDescent="0.25">
      <c r="B167" s="7" t="s">
        <v>207</v>
      </c>
    </row>
    <row r="170" spans="2:7" x14ac:dyDescent="0.25">
      <c r="B170" s="7" t="s">
        <v>210</v>
      </c>
    </row>
    <row r="171" spans="2:7" x14ac:dyDescent="0.25">
      <c r="B171" s="17" t="s">
        <v>184</v>
      </c>
      <c r="C171" s="18" t="s">
        <v>211</v>
      </c>
      <c r="D171" s="17" t="s">
        <v>212</v>
      </c>
      <c r="E171" s="17" t="s">
        <v>213</v>
      </c>
      <c r="F171" s="32" t="s">
        <v>214</v>
      </c>
      <c r="G171" s="31"/>
    </row>
    <row r="172" spans="2:7" x14ac:dyDescent="0.25">
      <c r="B172" s="139" t="s">
        <v>161</v>
      </c>
      <c r="C172" s="9" t="s">
        <v>161</v>
      </c>
      <c r="D172" s="139" t="s">
        <v>161</v>
      </c>
      <c r="E172" s="139" t="s">
        <v>161</v>
      </c>
      <c r="F172" s="30" t="s">
        <v>161</v>
      </c>
    </row>
    <row r="173" spans="2:7" x14ac:dyDescent="0.25">
      <c r="B173" s="2" t="s">
        <v>215</v>
      </c>
    </row>
  </sheetData>
  <mergeCells count="3">
    <mergeCell ref="B1:E1"/>
    <mergeCell ref="C3:C7"/>
    <mergeCell ref="D3:D7"/>
  </mergeCells>
  <hyperlinks>
    <hyperlink ref="A1" location="Index!A1" display="Index" xr:uid="{8EA486A0-EE5C-49D1-8717-6E1BADD6B59F}"/>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8522C-C9DC-49C2-A2BB-4CF98027CE9A}">
  <sheetPr codeName="Sheet22"/>
  <dimension ref="A1:CB211"/>
  <sheetViews>
    <sheetView workbookViewId="0">
      <selection activeCell="E15" sqref="E15"/>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43</v>
      </c>
      <c r="C1" s="212"/>
      <c r="D1" s="212"/>
      <c r="E1" s="212"/>
    </row>
    <row r="3" spans="1:9" x14ac:dyDescent="0.25">
      <c r="B3" s="1" t="s">
        <v>1371</v>
      </c>
      <c r="C3" s="213"/>
      <c r="D3" s="214"/>
    </row>
    <row r="4" spans="1:9" x14ac:dyDescent="0.25">
      <c r="B4" s="142" t="s">
        <v>1372</v>
      </c>
      <c r="C4" s="213"/>
      <c r="D4" s="214"/>
    </row>
    <row r="5" spans="1:9" x14ac:dyDescent="0.25">
      <c r="B5" s="142" t="s">
        <v>130</v>
      </c>
      <c r="C5" s="213"/>
      <c r="D5" s="214"/>
    </row>
    <row r="6" spans="1:9" x14ac:dyDescent="0.25">
      <c r="B6" s="142" t="s">
        <v>131</v>
      </c>
      <c r="C6" s="213"/>
      <c r="D6" s="214"/>
    </row>
    <row r="7" spans="1:9" ht="30" x14ac:dyDescent="0.25">
      <c r="B7" s="142" t="s">
        <v>1373</v>
      </c>
      <c r="C7" s="213"/>
      <c r="D7" s="214"/>
    </row>
    <row r="8" spans="1:9" ht="30"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2084</v>
      </c>
      <c r="C15" s="4" t="s">
        <v>142</v>
      </c>
      <c r="D15" s="2" t="s">
        <v>350</v>
      </c>
      <c r="E15" s="2" t="s">
        <v>351</v>
      </c>
      <c r="F15" s="24">
        <v>385018</v>
      </c>
      <c r="G15" s="24">
        <v>11296.43</v>
      </c>
      <c r="H15" s="24">
        <v>5.13</v>
      </c>
    </row>
    <row r="16" spans="1:9" x14ac:dyDescent="0.25">
      <c r="B16" s="2" t="s">
        <v>2085</v>
      </c>
      <c r="C16" s="4" t="s">
        <v>142</v>
      </c>
      <c r="D16" s="2" t="s">
        <v>347</v>
      </c>
      <c r="E16" s="2" t="s">
        <v>348</v>
      </c>
      <c r="F16" s="24">
        <v>669132</v>
      </c>
      <c r="G16" s="24">
        <v>10171.48</v>
      </c>
      <c r="H16" s="24">
        <v>4.62</v>
      </c>
    </row>
    <row r="17" spans="2:8" x14ac:dyDescent="0.25">
      <c r="B17" s="2" t="s">
        <v>2079</v>
      </c>
      <c r="C17" s="4" t="s">
        <v>142</v>
      </c>
      <c r="D17" s="2" t="s">
        <v>347</v>
      </c>
      <c r="E17" s="2" t="s">
        <v>349</v>
      </c>
      <c r="F17" s="24">
        <v>853738</v>
      </c>
      <c r="G17" s="24">
        <v>9821.4</v>
      </c>
      <c r="H17" s="24">
        <v>4.46</v>
      </c>
    </row>
    <row r="18" spans="2:8" x14ac:dyDescent="0.25">
      <c r="B18" s="2" t="s">
        <v>2773</v>
      </c>
      <c r="C18" s="4" t="s">
        <v>142</v>
      </c>
      <c r="D18" s="2" t="s">
        <v>361</v>
      </c>
      <c r="E18" s="2" t="s">
        <v>362</v>
      </c>
      <c r="F18" s="24">
        <v>214954</v>
      </c>
      <c r="G18" s="24">
        <v>7726.09</v>
      </c>
      <c r="H18" s="24">
        <v>3.51</v>
      </c>
    </row>
    <row r="19" spans="2:8" x14ac:dyDescent="0.25">
      <c r="B19" s="2" t="s">
        <v>517</v>
      </c>
      <c r="C19" s="4" t="s">
        <v>142</v>
      </c>
      <c r="D19" s="2" t="s">
        <v>347</v>
      </c>
      <c r="E19" s="2" t="s">
        <v>518</v>
      </c>
      <c r="F19" s="24">
        <v>827125</v>
      </c>
      <c r="G19" s="24">
        <v>6834.12</v>
      </c>
      <c r="H19" s="24">
        <v>3.11</v>
      </c>
    </row>
    <row r="20" spans="2:8" x14ac:dyDescent="0.25">
      <c r="B20" s="2" t="s">
        <v>2081</v>
      </c>
      <c r="C20" s="4" t="s">
        <v>142</v>
      </c>
      <c r="D20" s="2" t="s">
        <v>352</v>
      </c>
      <c r="E20" s="2" t="s">
        <v>355</v>
      </c>
      <c r="F20" s="24">
        <v>168762</v>
      </c>
      <c r="G20" s="24">
        <v>6447.81</v>
      </c>
      <c r="H20" s="24">
        <v>2.93</v>
      </c>
    </row>
    <row r="21" spans="2:8" x14ac:dyDescent="0.25">
      <c r="B21" s="2" t="s">
        <v>2050</v>
      </c>
      <c r="C21" s="4" t="s">
        <v>142</v>
      </c>
      <c r="D21" s="2" t="s">
        <v>423</v>
      </c>
      <c r="E21" s="2" t="s">
        <v>524</v>
      </c>
      <c r="F21" s="24">
        <v>1615000</v>
      </c>
      <c r="G21" s="24">
        <v>5865.68</v>
      </c>
      <c r="H21" s="24">
        <v>2.67</v>
      </c>
    </row>
    <row r="22" spans="2:8" x14ac:dyDescent="0.25">
      <c r="B22" s="2" t="s">
        <v>2845</v>
      </c>
      <c r="C22" s="4" t="s">
        <v>142</v>
      </c>
      <c r="D22" s="2" t="s">
        <v>412</v>
      </c>
      <c r="E22" s="2" t="s">
        <v>516</v>
      </c>
      <c r="F22" s="24">
        <v>365000</v>
      </c>
      <c r="G22" s="24">
        <v>4826.3999999999996</v>
      </c>
      <c r="H22" s="24">
        <v>2.19</v>
      </c>
    </row>
    <row r="23" spans="2:8" x14ac:dyDescent="0.25">
      <c r="B23" s="2" t="s">
        <v>2912</v>
      </c>
      <c r="C23" s="4" t="s">
        <v>142</v>
      </c>
      <c r="D23" s="2" t="s">
        <v>382</v>
      </c>
      <c r="E23" s="2" t="s">
        <v>708</v>
      </c>
      <c r="F23" s="24">
        <v>142605</v>
      </c>
      <c r="G23" s="24">
        <v>4670.96</v>
      </c>
      <c r="H23" s="24">
        <v>2.12</v>
      </c>
    </row>
    <row r="24" spans="2:8" x14ac:dyDescent="0.25">
      <c r="B24" s="2" t="s">
        <v>2933</v>
      </c>
      <c r="C24" s="4" t="s">
        <v>142</v>
      </c>
      <c r="D24" s="2" t="s">
        <v>364</v>
      </c>
      <c r="E24" s="2" t="s">
        <v>729</v>
      </c>
      <c r="F24" s="24">
        <v>594109</v>
      </c>
      <c r="G24" s="24">
        <v>4448.6899999999996</v>
      </c>
      <c r="H24" s="24">
        <v>2.02</v>
      </c>
    </row>
    <row r="25" spans="2:8" x14ac:dyDescent="0.25">
      <c r="B25" s="2" t="s">
        <v>3143</v>
      </c>
      <c r="C25" s="4" t="s">
        <v>142</v>
      </c>
      <c r="D25" s="2" t="s">
        <v>372</v>
      </c>
      <c r="E25" s="2" t="s">
        <v>1126</v>
      </c>
      <c r="F25" s="24">
        <v>458080</v>
      </c>
      <c r="G25" s="24">
        <v>4368.0200000000004</v>
      </c>
      <c r="H25" s="24">
        <v>1.98</v>
      </c>
    </row>
    <row r="26" spans="2:8" x14ac:dyDescent="0.25">
      <c r="B26" s="2" t="s">
        <v>2851</v>
      </c>
      <c r="C26" s="4" t="s">
        <v>142</v>
      </c>
      <c r="D26" s="2" t="s">
        <v>423</v>
      </c>
      <c r="E26" s="2" t="s">
        <v>527</v>
      </c>
      <c r="F26" s="24">
        <v>1420000</v>
      </c>
      <c r="G26" s="24">
        <v>4286.2700000000004</v>
      </c>
      <c r="H26" s="24">
        <v>1.95</v>
      </c>
    </row>
    <row r="27" spans="2:8" x14ac:dyDescent="0.25">
      <c r="B27" s="2" t="s">
        <v>2874</v>
      </c>
      <c r="C27" s="4" t="s">
        <v>142</v>
      </c>
      <c r="D27" s="2" t="s">
        <v>418</v>
      </c>
      <c r="E27" s="2" t="s">
        <v>641</v>
      </c>
      <c r="F27" s="24">
        <v>2039305</v>
      </c>
      <c r="G27" s="24">
        <v>4264.1899999999996</v>
      </c>
      <c r="H27" s="24">
        <v>1.94</v>
      </c>
    </row>
    <row r="28" spans="2:8" x14ac:dyDescent="0.25">
      <c r="B28" s="2" t="s">
        <v>2772</v>
      </c>
      <c r="C28" s="4" t="s">
        <v>142</v>
      </c>
      <c r="D28" s="2" t="s">
        <v>347</v>
      </c>
      <c r="E28" s="2" t="s">
        <v>358</v>
      </c>
      <c r="F28" s="24">
        <v>342500</v>
      </c>
      <c r="G28" s="24">
        <v>3993.21</v>
      </c>
      <c r="H28" s="24">
        <v>1.81</v>
      </c>
    </row>
    <row r="29" spans="2:8" x14ac:dyDescent="0.25">
      <c r="B29" s="2" t="s">
        <v>2895</v>
      </c>
      <c r="C29" s="4" t="s">
        <v>142</v>
      </c>
      <c r="D29" s="2" t="s">
        <v>372</v>
      </c>
      <c r="E29" s="2" t="s">
        <v>677</v>
      </c>
      <c r="F29" s="24">
        <v>277297</v>
      </c>
      <c r="G29" s="24">
        <v>3882.16</v>
      </c>
      <c r="H29" s="24">
        <v>1.76</v>
      </c>
    </row>
    <row r="30" spans="2:8" x14ac:dyDescent="0.25">
      <c r="B30" s="2" t="s">
        <v>2077</v>
      </c>
      <c r="C30" s="4" t="s">
        <v>142</v>
      </c>
      <c r="D30" s="2" t="s">
        <v>396</v>
      </c>
      <c r="E30" s="2" t="s">
        <v>427</v>
      </c>
      <c r="F30" s="24">
        <v>1884065</v>
      </c>
      <c r="G30" s="24">
        <v>3639.07</v>
      </c>
      <c r="H30" s="24">
        <v>1.65</v>
      </c>
    </row>
    <row r="31" spans="2:8" x14ac:dyDescent="0.25">
      <c r="B31" s="2" t="s">
        <v>2923</v>
      </c>
      <c r="C31" s="4" t="s">
        <v>142</v>
      </c>
      <c r="D31" s="2" t="s">
        <v>433</v>
      </c>
      <c r="E31" s="2" t="s">
        <v>719</v>
      </c>
      <c r="F31" s="24">
        <v>332129</v>
      </c>
      <c r="G31" s="24">
        <v>3430.56</v>
      </c>
      <c r="H31" s="24">
        <v>1.56</v>
      </c>
    </row>
    <row r="32" spans="2:8" x14ac:dyDescent="0.25">
      <c r="B32" s="2" t="s">
        <v>2956</v>
      </c>
      <c r="C32" s="4" t="s">
        <v>142</v>
      </c>
      <c r="D32" s="2" t="s">
        <v>483</v>
      </c>
      <c r="E32" s="2" t="s">
        <v>760</v>
      </c>
      <c r="F32" s="24">
        <v>89787</v>
      </c>
      <c r="G32" s="24">
        <v>3280.91</v>
      </c>
      <c r="H32" s="24">
        <v>1.49</v>
      </c>
    </row>
    <row r="33" spans="2:8" x14ac:dyDescent="0.25">
      <c r="B33" s="2" t="s">
        <v>2071</v>
      </c>
      <c r="C33" s="4" t="s">
        <v>142</v>
      </c>
      <c r="D33" s="2" t="s">
        <v>372</v>
      </c>
      <c r="E33" s="2" t="s">
        <v>558</v>
      </c>
      <c r="F33" s="24">
        <v>283317</v>
      </c>
      <c r="G33" s="24">
        <v>3268.06</v>
      </c>
      <c r="H33" s="24">
        <v>1.48</v>
      </c>
    </row>
    <row r="34" spans="2:8" x14ac:dyDescent="0.25">
      <c r="B34" s="2" t="s">
        <v>2775</v>
      </c>
      <c r="C34" s="4" t="s">
        <v>142</v>
      </c>
      <c r="D34" s="2" t="s">
        <v>364</v>
      </c>
      <c r="E34" s="2" t="s">
        <v>365</v>
      </c>
      <c r="F34" s="24">
        <v>69928</v>
      </c>
      <c r="G34" s="24">
        <v>3265.36</v>
      </c>
      <c r="H34" s="24">
        <v>1.48</v>
      </c>
    </row>
    <row r="35" spans="2:8" x14ac:dyDescent="0.25">
      <c r="B35" s="2" t="s">
        <v>2790</v>
      </c>
      <c r="C35" s="4" t="s">
        <v>142</v>
      </c>
      <c r="D35" s="2" t="s">
        <v>394</v>
      </c>
      <c r="E35" s="2" t="s">
        <v>395</v>
      </c>
      <c r="F35" s="24">
        <v>190860</v>
      </c>
      <c r="G35" s="24">
        <v>3264.95</v>
      </c>
      <c r="H35" s="24">
        <v>1.48</v>
      </c>
    </row>
    <row r="36" spans="2:8" x14ac:dyDescent="0.25">
      <c r="B36" s="2" t="s">
        <v>2854</v>
      </c>
      <c r="C36" s="4" t="s">
        <v>142</v>
      </c>
      <c r="D36" s="2" t="s">
        <v>347</v>
      </c>
      <c r="E36" s="2" t="s">
        <v>530</v>
      </c>
      <c r="F36" s="24">
        <v>209760</v>
      </c>
      <c r="G36" s="24">
        <v>3179.33</v>
      </c>
      <c r="H36" s="24">
        <v>1.44</v>
      </c>
    </row>
    <row r="37" spans="2:8" x14ac:dyDescent="0.25">
      <c r="B37" s="2" t="s">
        <v>2915</v>
      </c>
      <c r="C37" s="4" t="s">
        <v>142</v>
      </c>
      <c r="D37" s="2" t="s">
        <v>544</v>
      </c>
      <c r="E37" s="2" t="s">
        <v>711</v>
      </c>
      <c r="F37" s="24">
        <v>1549494</v>
      </c>
      <c r="G37" s="24">
        <v>2985.1</v>
      </c>
      <c r="H37" s="24">
        <v>1.36</v>
      </c>
    </row>
    <row r="38" spans="2:8" x14ac:dyDescent="0.25">
      <c r="B38" s="2" t="s">
        <v>2867</v>
      </c>
      <c r="C38" s="4" t="s">
        <v>142</v>
      </c>
      <c r="D38" s="2" t="s">
        <v>631</v>
      </c>
      <c r="E38" s="2" t="s">
        <v>632</v>
      </c>
      <c r="F38" s="24">
        <v>653383</v>
      </c>
      <c r="G38" s="24">
        <v>2968.32</v>
      </c>
      <c r="H38" s="24">
        <v>1.35</v>
      </c>
    </row>
    <row r="39" spans="2:8" x14ac:dyDescent="0.25">
      <c r="B39" s="2" t="s">
        <v>2986</v>
      </c>
      <c r="C39" s="4" t="s">
        <v>142</v>
      </c>
      <c r="D39" s="2" t="s">
        <v>347</v>
      </c>
      <c r="E39" s="2" t="s">
        <v>806</v>
      </c>
      <c r="F39" s="24">
        <v>1766301</v>
      </c>
      <c r="G39" s="24">
        <v>2872.01</v>
      </c>
      <c r="H39" s="24">
        <v>1.31</v>
      </c>
    </row>
    <row r="40" spans="2:8" x14ac:dyDescent="0.25">
      <c r="B40" s="2" t="s">
        <v>2053</v>
      </c>
      <c r="C40" s="4" t="s">
        <v>142</v>
      </c>
      <c r="D40" s="2" t="s">
        <v>384</v>
      </c>
      <c r="E40" s="2" t="s">
        <v>562</v>
      </c>
      <c r="F40" s="24">
        <v>166839</v>
      </c>
      <c r="G40" s="24">
        <v>2870.72</v>
      </c>
      <c r="H40" s="24">
        <v>1.3</v>
      </c>
    </row>
    <row r="41" spans="2:8" x14ac:dyDescent="0.25">
      <c r="B41" s="2" t="s">
        <v>2980</v>
      </c>
      <c r="C41" s="4" t="s">
        <v>142</v>
      </c>
      <c r="D41" s="2" t="s">
        <v>433</v>
      </c>
      <c r="E41" s="2" t="s">
        <v>792</v>
      </c>
      <c r="F41" s="24">
        <v>309000</v>
      </c>
      <c r="G41" s="24">
        <v>2755.82</v>
      </c>
      <c r="H41" s="24">
        <v>1.25</v>
      </c>
    </row>
    <row r="42" spans="2:8" x14ac:dyDescent="0.25">
      <c r="B42" s="2" t="s">
        <v>3012</v>
      </c>
      <c r="C42" s="4" t="s">
        <v>142</v>
      </c>
      <c r="D42" s="2" t="s">
        <v>382</v>
      </c>
      <c r="E42" s="2" t="s">
        <v>849</v>
      </c>
      <c r="F42" s="24">
        <v>68022</v>
      </c>
      <c r="G42" s="24">
        <v>2582.9299999999998</v>
      </c>
      <c r="H42" s="24">
        <v>1.17</v>
      </c>
    </row>
    <row r="43" spans="2:8" x14ac:dyDescent="0.25">
      <c r="B43" s="2" t="s">
        <v>2044</v>
      </c>
      <c r="C43" s="4" t="s">
        <v>142</v>
      </c>
      <c r="D43" s="2" t="s">
        <v>492</v>
      </c>
      <c r="E43" s="2" t="s">
        <v>570</v>
      </c>
      <c r="F43" s="24">
        <v>275059</v>
      </c>
      <c r="G43" s="24">
        <v>2557.09</v>
      </c>
      <c r="H43" s="24">
        <v>1.1599999999999999</v>
      </c>
    </row>
    <row r="44" spans="2:8" x14ac:dyDescent="0.25">
      <c r="B44" s="2" t="s">
        <v>2070</v>
      </c>
      <c r="C44" s="4" t="s">
        <v>142</v>
      </c>
      <c r="D44" s="2" t="s">
        <v>374</v>
      </c>
      <c r="E44" s="2" t="s">
        <v>400</v>
      </c>
      <c r="F44" s="24">
        <v>100113</v>
      </c>
      <c r="G44" s="24">
        <v>2534.66</v>
      </c>
      <c r="H44" s="24">
        <v>1.1499999999999999</v>
      </c>
    </row>
    <row r="45" spans="2:8" x14ac:dyDescent="0.25">
      <c r="B45" s="2" t="s">
        <v>3116</v>
      </c>
      <c r="C45" s="4" t="s">
        <v>142</v>
      </c>
      <c r="D45" s="2" t="s">
        <v>361</v>
      </c>
      <c r="E45" s="2" t="s">
        <v>1046</v>
      </c>
      <c r="F45" s="24">
        <v>181402</v>
      </c>
      <c r="G45" s="24">
        <v>2484.5700000000002</v>
      </c>
      <c r="H45" s="24">
        <v>1.1299999999999999</v>
      </c>
    </row>
    <row r="46" spans="2:8" x14ac:dyDescent="0.25">
      <c r="B46" s="2" t="s">
        <v>2821</v>
      </c>
      <c r="C46" s="4" t="s">
        <v>142</v>
      </c>
      <c r="D46" s="2" t="s">
        <v>389</v>
      </c>
      <c r="E46" s="2" t="s">
        <v>466</v>
      </c>
      <c r="F46" s="24">
        <v>403239</v>
      </c>
      <c r="G46" s="24">
        <v>2373.67</v>
      </c>
      <c r="H46" s="24">
        <v>1.08</v>
      </c>
    </row>
    <row r="47" spans="2:8" x14ac:dyDescent="0.25">
      <c r="B47" s="2" t="s">
        <v>2849</v>
      </c>
      <c r="C47" s="4" t="s">
        <v>142</v>
      </c>
      <c r="D47" s="2" t="s">
        <v>372</v>
      </c>
      <c r="E47" s="2" t="s">
        <v>525</v>
      </c>
      <c r="F47" s="24">
        <v>155977</v>
      </c>
      <c r="G47" s="24">
        <v>2342.9299999999998</v>
      </c>
      <c r="H47" s="24">
        <v>1.06</v>
      </c>
    </row>
    <row r="48" spans="2:8" x14ac:dyDescent="0.25">
      <c r="B48" s="2" t="s">
        <v>2789</v>
      </c>
      <c r="C48" s="4" t="s">
        <v>142</v>
      </c>
      <c r="D48" s="2" t="s">
        <v>347</v>
      </c>
      <c r="E48" s="2" t="s">
        <v>393</v>
      </c>
      <c r="F48" s="24">
        <v>1658000</v>
      </c>
      <c r="G48" s="24">
        <v>2316.23</v>
      </c>
      <c r="H48" s="24">
        <v>1.05</v>
      </c>
    </row>
    <row r="49" spans="2:8" x14ac:dyDescent="0.25">
      <c r="B49" s="2" t="s">
        <v>2048</v>
      </c>
      <c r="C49" s="4" t="s">
        <v>142</v>
      </c>
      <c r="D49" s="2" t="s">
        <v>382</v>
      </c>
      <c r="E49" s="2" t="s">
        <v>449</v>
      </c>
      <c r="F49" s="24">
        <v>220000</v>
      </c>
      <c r="G49" s="24">
        <v>2300.98</v>
      </c>
      <c r="H49" s="24">
        <v>1.05</v>
      </c>
    </row>
    <row r="50" spans="2:8" x14ac:dyDescent="0.25">
      <c r="B50" s="2" t="s">
        <v>3045</v>
      </c>
      <c r="C50" s="4" t="s">
        <v>142</v>
      </c>
      <c r="D50" s="2" t="s">
        <v>402</v>
      </c>
      <c r="E50" s="2" t="s">
        <v>945</v>
      </c>
      <c r="F50" s="24">
        <v>163482</v>
      </c>
      <c r="G50" s="24">
        <v>2225.2399999999998</v>
      </c>
      <c r="H50" s="24">
        <v>1.01</v>
      </c>
    </row>
    <row r="51" spans="2:8" x14ac:dyDescent="0.25">
      <c r="B51" s="2" t="s">
        <v>2850</v>
      </c>
      <c r="C51" s="4" t="s">
        <v>142</v>
      </c>
      <c r="D51" s="2" t="s">
        <v>352</v>
      </c>
      <c r="E51" s="2" t="s">
        <v>526</v>
      </c>
      <c r="F51" s="24">
        <v>158130</v>
      </c>
      <c r="G51" s="24">
        <v>2161</v>
      </c>
      <c r="H51" s="24">
        <v>0.98</v>
      </c>
    </row>
    <row r="52" spans="2:8" x14ac:dyDescent="0.25">
      <c r="B52" s="2" t="s">
        <v>2881</v>
      </c>
      <c r="C52" s="4" t="s">
        <v>142</v>
      </c>
      <c r="D52" s="2" t="s">
        <v>374</v>
      </c>
      <c r="E52" s="2" t="s">
        <v>651</v>
      </c>
      <c r="F52" s="24">
        <v>270501</v>
      </c>
      <c r="G52" s="24">
        <v>2149.4</v>
      </c>
      <c r="H52" s="24">
        <v>0.98</v>
      </c>
    </row>
    <row r="53" spans="2:8" x14ac:dyDescent="0.25">
      <c r="B53" s="2" t="s">
        <v>2984</v>
      </c>
      <c r="C53" s="4" t="s">
        <v>142</v>
      </c>
      <c r="D53" s="2" t="s">
        <v>433</v>
      </c>
      <c r="E53" s="2" t="s">
        <v>796</v>
      </c>
      <c r="F53" s="24">
        <v>120897</v>
      </c>
      <c r="G53" s="24">
        <v>2148.04</v>
      </c>
      <c r="H53" s="24">
        <v>0.98</v>
      </c>
    </row>
    <row r="54" spans="2:8" x14ac:dyDescent="0.25">
      <c r="B54" s="2" t="s">
        <v>979</v>
      </c>
      <c r="C54" s="4" t="s">
        <v>142</v>
      </c>
      <c r="D54" s="2" t="s">
        <v>384</v>
      </c>
      <c r="E54" s="2" t="s">
        <v>980</v>
      </c>
      <c r="F54" s="24">
        <v>280545</v>
      </c>
      <c r="G54" s="24">
        <v>2127.37</v>
      </c>
      <c r="H54" s="24">
        <v>0.97</v>
      </c>
    </row>
    <row r="55" spans="2:8" x14ac:dyDescent="0.25">
      <c r="B55" s="2" t="s">
        <v>974</v>
      </c>
      <c r="C55" s="4" t="s">
        <v>142</v>
      </c>
      <c r="D55" s="2" t="s">
        <v>347</v>
      </c>
      <c r="E55" s="2" t="s">
        <v>975</v>
      </c>
      <c r="F55" s="24">
        <v>752903</v>
      </c>
      <c r="G55" s="24">
        <v>2119.42</v>
      </c>
      <c r="H55" s="24">
        <v>0.96</v>
      </c>
    </row>
    <row r="56" spans="2:8" x14ac:dyDescent="0.25">
      <c r="B56" s="2" t="s">
        <v>2961</v>
      </c>
      <c r="C56" s="4" t="s">
        <v>142</v>
      </c>
      <c r="D56" s="2" t="s">
        <v>372</v>
      </c>
      <c r="E56" s="2" t="s">
        <v>765</v>
      </c>
      <c r="F56" s="24">
        <v>42929</v>
      </c>
      <c r="G56" s="24">
        <v>2074.7800000000002</v>
      </c>
      <c r="H56" s="24">
        <v>0.94</v>
      </c>
    </row>
    <row r="57" spans="2:8" x14ac:dyDescent="0.25">
      <c r="B57" s="2" t="s">
        <v>2072</v>
      </c>
      <c r="C57" s="4" t="s">
        <v>142</v>
      </c>
      <c r="D57" s="2" t="s">
        <v>368</v>
      </c>
      <c r="E57" s="2" t="s">
        <v>547</v>
      </c>
      <c r="F57" s="24">
        <v>154537</v>
      </c>
      <c r="G57" s="24">
        <v>2047.46</v>
      </c>
      <c r="H57" s="24">
        <v>0.93</v>
      </c>
    </row>
    <row r="58" spans="2:8" x14ac:dyDescent="0.25">
      <c r="B58" s="2" t="s">
        <v>2805</v>
      </c>
      <c r="C58" s="4" t="s">
        <v>142</v>
      </c>
      <c r="D58" s="2" t="s">
        <v>423</v>
      </c>
      <c r="E58" s="2" t="s">
        <v>424</v>
      </c>
      <c r="F58" s="24">
        <v>320000</v>
      </c>
      <c r="G58" s="24">
        <v>1959.84</v>
      </c>
      <c r="H58" s="24">
        <v>0.89</v>
      </c>
    </row>
    <row r="59" spans="2:8" x14ac:dyDescent="0.25">
      <c r="B59" s="2" t="s">
        <v>2916</v>
      </c>
      <c r="C59" s="4" t="s">
        <v>142</v>
      </c>
      <c r="D59" s="2" t="s">
        <v>387</v>
      </c>
      <c r="E59" s="2" t="s">
        <v>712</v>
      </c>
      <c r="F59" s="24">
        <v>32410</v>
      </c>
      <c r="G59" s="24">
        <v>1927.46</v>
      </c>
      <c r="H59" s="24">
        <v>0.88</v>
      </c>
    </row>
    <row r="60" spans="2:8" x14ac:dyDescent="0.25">
      <c r="B60" s="2" t="s">
        <v>2041</v>
      </c>
      <c r="C60" s="4" t="s">
        <v>142</v>
      </c>
      <c r="D60" s="2" t="s">
        <v>433</v>
      </c>
      <c r="E60" s="2" t="s">
        <v>580</v>
      </c>
      <c r="F60" s="24">
        <v>300000</v>
      </c>
      <c r="G60" s="24">
        <v>1861.2</v>
      </c>
      <c r="H60" s="24">
        <v>0.85</v>
      </c>
    </row>
    <row r="61" spans="2:8" x14ac:dyDescent="0.25">
      <c r="B61" s="2" t="s">
        <v>2875</v>
      </c>
      <c r="C61" s="4" t="s">
        <v>142</v>
      </c>
      <c r="D61" s="2" t="s">
        <v>642</v>
      </c>
      <c r="E61" s="2" t="s">
        <v>643</v>
      </c>
      <c r="F61" s="24">
        <v>286411</v>
      </c>
      <c r="G61" s="24">
        <v>1845.63</v>
      </c>
      <c r="H61" s="24">
        <v>0.84</v>
      </c>
    </row>
    <row r="62" spans="2:8" x14ac:dyDescent="0.25">
      <c r="B62" s="2" t="s">
        <v>2859</v>
      </c>
      <c r="C62" s="4" t="s">
        <v>142</v>
      </c>
      <c r="D62" s="2" t="s">
        <v>519</v>
      </c>
      <c r="E62" s="2" t="s">
        <v>559</v>
      </c>
      <c r="F62" s="24">
        <v>40430</v>
      </c>
      <c r="G62" s="24">
        <v>1836.76</v>
      </c>
      <c r="H62" s="24">
        <v>0.83</v>
      </c>
    </row>
    <row r="63" spans="2:8" x14ac:dyDescent="0.25">
      <c r="B63" s="2" t="s">
        <v>2796</v>
      </c>
      <c r="C63" s="4" t="s">
        <v>142</v>
      </c>
      <c r="D63" s="2" t="s">
        <v>366</v>
      </c>
      <c r="E63" s="2" t="s">
        <v>409</v>
      </c>
      <c r="F63" s="24">
        <v>336743</v>
      </c>
      <c r="G63" s="24">
        <v>1652.9</v>
      </c>
      <c r="H63" s="24">
        <v>0.75</v>
      </c>
    </row>
    <row r="64" spans="2:8" x14ac:dyDescent="0.25">
      <c r="B64" s="2" t="s">
        <v>3061</v>
      </c>
      <c r="C64" s="4" t="s">
        <v>142</v>
      </c>
      <c r="D64" s="2" t="s">
        <v>412</v>
      </c>
      <c r="E64" s="2" t="s">
        <v>987</v>
      </c>
      <c r="F64" s="24">
        <v>172857</v>
      </c>
      <c r="G64" s="24">
        <v>1618.72</v>
      </c>
      <c r="H64" s="24">
        <v>0.74</v>
      </c>
    </row>
    <row r="65" spans="2:8" x14ac:dyDescent="0.25">
      <c r="B65" s="2" t="s">
        <v>3037</v>
      </c>
      <c r="C65" s="4" t="s">
        <v>142</v>
      </c>
      <c r="D65" s="2" t="s">
        <v>384</v>
      </c>
      <c r="E65" s="2" t="s">
        <v>934</v>
      </c>
      <c r="F65" s="24">
        <v>200409</v>
      </c>
      <c r="G65" s="24">
        <v>1594.85</v>
      </c>
      <c r="H65" s="24">
        <v>0.72</v>
      </c>
    </row>
    <row r="66" spans="2:8" x14ac:dyDescent="0.25">
      <c r="B66" s="2" t="s">
        <v>2903</v>
      </c>
      <c r="C66" s="4" t="s">
        <v>142</v>
      </c>
      <c r="D66" s="2" t="s">
        <v>394</v>
      </c>
      <c r="E66" s="2" t="s">
        <v>685</v>
      </c>
      <c r="F66" s="24">
        <v>272000</v>
      </c>
      <c r="G66" s="24">
        <v>1558.29</v>
      </c>
      <c r="H66" s="24">
        <v>0.71</v>
      </c>
    </row>
    <row r="67" spans="2:8" x14ac:dyDescent="0.25">
      <c r="B67" s="2" t="s">
        <v>2078</v>
      </c>
      <c r="C67" s="4" t="s">
        <v>142</v>
      </c>
      <c r="D67" s="2" t="s">
        <v>544</v>
      </c>
      <c r="E67" s="2" t="s">
        <v>545</v>
      </c>
      <c r="F67" s="24">
        <v>375747</v>
      </c>
      <c r="G67" s="24">
        <v>1534.74</v>
      </c>
      <c r="H67" s="24">
        <v>0.7</v>
      </c>
    </row>
    <row r="68" spans="2:8" x14ac:dyDescent="0.25">
      <c r="B68" s="2" t="s">
        <v>3006</v>
      </c>
      <c r="C68" s="4" t="s">
        <v>142</v>
      </c>
      <c r="D68" s="2" t="s">
        <v>423</v>
      </c>
      <c r="E68" s="2" t="s">
        <v>837</v>
      </c>
      <c r="F68" s="24">
        <v>99201</v>
      </c>
      <c r="G68" s="24">
        <v>1489.11</v>
      </c>
      <c r="H68" s="24">
        <v>0.68</v>
      </c>
    </row>
    <row r="69" spans="2:8" x14ac:dyDescent="0.25">
      <c r="B69" s="2" t="s">
        <v>3052</v>
      </c>
      <c r="C69" s="4" t="s">
        <v>142</v>
      </c>
      <c r="D69" s="2" t="s">
        <v>384</v>
      </c>
      <c r="E69" s="2" t="s">
        <v>955</v>
      </c>
      <c r="F69" s="24">
        <v>157677</v>
      </c>
      <c r="G69" s="24">
        <v>1458.04</v>
      </c>
      <c r="H69" s="24">
        <v>0.66</v>
      </c>
    </row>
    <row r="70" spans="2:8" x14ac:dyDescent="0.25">
      <c r="B70" s="2" t="s">
        <v>2052</v>
      </c>
      <c r="C70" s="4" t="s">
        <v>142</v>
      </c>
      <c r="D70" s="2" t="s">
        <v>575</v>
      </c>
      <c r="E70" s="2" t="s">
        <v>576</v>
      </c>
      <c r="F70" s="24">
        <v>74600</v>
      </c>
      <c r="G70" s="24">
        <v>1347.65</v>
      </c>
      <c r="H70" s="24">
        <v>0.61</v>
      </c>
    </row>
    <row r="71" spans="2:8" x14ac:dyDescent="0.25">
      <c r="B71" s="2" t="s">
        <v>2882</v>
      </c>
      <c r="C71" s="4" t="s">
        <v>142</v>
      </c>
      <c r="D71" s="2" t="s">
        <v>379</v>
      </c>
      <c r="E71" s="2" t="s">
        <v>652</v>
      </c>
      <c r="F71" s="24">
        <v>340000</v>
      </c>
      <c r="G71" s="24">
        <v>1344.87</v>
      </c>
      <c r="H71" s="24">
        <v>0.61</v>
      </c>
    </row>
    <row r="72" spans="2:8" x14ac:dyDescent="0.25">
      <c r="B72" s="2" t="s">
        <v>3046</v>
      </c>
      <c r="C72" s="4" t="s">
        <v>142</v>
      </c>
      <c r="D72" s="2" t="s">
        <v>428</v>
      </c>
      <c r="E72" s="2" t="s">
        <v>946</v>
      </c>
      <c r="F72" s="24">
        <v>277800</v>
      </c>
      <c r="G72" s="24">
        <v>1292.05</v>
      </c>
      <c r="H72" s="24">
        <v>0.59</v>
      </c>
    </row>
    <row r="73" spans="2:8" x14ac:dyDescent="0.25">
      <c r="B73" s="2" t="s">
        <v>3041</v>
      </c>
      <c r="C73" s="4" t="s">
        <v>142</v>
      </c>
      <c r="D73" s="2" t="s">
        <v>347</v>
      </c>
      <c r="E73" s="2" t="s">
        <v>940</v>
      </c>
      <c r="F73" s="24">
        <v>1319036</v>
      </c>
      <c r="G73" s="24">
        <v>1280.1199999999999</v>
      </c>
      <c r="H73" s="24">
        <v>0.57999999999999996</v>
      </c>
    </row>
    <row r="74" spans="2:8" x14ac:dyDescent="0.25">
      <c r="B74" s="2" t="s">
        <v>2857</v>
      </c>
      <c r="C74" s="4" t="s">
        <v>142</v>
      </c>
      <c r="D74" s="2" t="s">
        <v>352</v>
      </c>
      <c r="E74" s="2" t="s">
        <v>535</v>
      </c>
      <c r="F74" s="24">
        <v>100691</v>
      </c>
      <c r="G74" s="24">
        <v>1272.23</v>
      </c>
      <c r="H74" s="24">
        <v>0.57999999999999996</v>
      </c>
    </row>
    <row r="75" spans="2:8" x14ac:dyDescent="0.25">
      <c r="B75" s="2" t="s">
        <v>3205</v>
      </c>
      <c r="C75" s="4" t="s">
        <v>142</v>
      </c>
      <c r="D75" s="2" t="s">
        <v>366</v>
      </c>
      <c r="E75" s="2" t="s">
        <v>1374</v>
      </c>
      <c r="F75" s="24">
        <v>289855</v>
      </c>
      <c r="G75" s="24">
        <v>1223.19</v>
      </c>
      <c r="H75" s="24">
        <v>0.56000000000000005</v>
      </c>
    </row>
    <row r="76" spans="2:8" x14ac:dyDescent="0.25">
      <c r="B76" s="2" t="s">
        <v>3206</v>
      </c>
      <c r="C76" s="4" t="s">
        <v>142</v>
      </c>
      <c r="D76" s="2" t="s">
        <v>359</v>
      </c>
      <c r="E76" s="2" t="s">
        <v>1375</v>
      </c>
      <c r="F76" s="24">
        <v>57692</v>
      </c>
      <c r="G76" s="24">
        <v>1216.58</v>
      </c>
      <c r="H76" s="24">
        <v>0.55000000000000004</v>
      </c>
    </row>
    <row r="77" spans="2:8" x14ac:dyDescent="0.25">
      <c r="B77" s="2" t="s">
        <v>2900</v>
      </c>
      <c r="C77" s="4" t="s">
        <v>142</v>
      </c>
      <c r="D77" s="2" t="s">
        <v>412</v>
      </c>
      <c r="E77" s="2" t="s">
        <v>682</v>
      </c>
      <c r="F77" s="24">
        <v>8905659</v>
      </c>
      <c r="G77" s="24">
        <v>1175.55</v>
      </c>
      <c r="H77" s="24">
        <v>0.53</v>
      </c>
    </row>
    <row r="78" spans="2:8" x14ac:dyDescent="0.25">
      <c r="B78" s="2" t="s">
        <v>2771</v>
      </c>
      <c r="C78" s="4" t="s">
        <v>142</v>
      </c>
      <c r="D78" s="2" t="s">
        <v>352</v>
      </c>
      <c r="E78" s="2" t="s">
        <v>353</v>
      </c>
      <c r="F78" s="24">
        <v>81848</v>
      </c>
      <c r="G78" s="24">
        <v>1162.69</v>
      </c>
      <c r="H78" s="24">
        <v>0.53</v>
      </c>
    </row>
    <row r="79" spans="2:8" x14ac:dyDescent="0.25">
      <c r="B79" s="2" t="s">
        <v>984</v>
      </c>
      <c r="C79" s="4" t="s">
        <v>142</v>
      </c>
      <c r="D79" s="2" t="s">
        <v>416</v>
      </c>
      <c r="E79" s="2" t="s">
        <v>985</v>
      </c>
      <c r="F79" s="24">
        <v>637716</v>
      </c>
      <c r="G79" s="24">
        <v>1137.3699999999999</v>
      </c>
      <c r="H79" s="24">
        <v>0.52</v>
      </c>
    </row>
    <row r="80" spans="2:8" x14ac:dyDescent="0.25">
      <c r="B80" s="2" t="s">
        <v>2042</v>
      </c>
      <c r="C80" s="4" t="s">
        <v>142</v>
      </c>
      <c r="D80" s="2" t="s">
        <v>573</v>
      </c>
      <c r="E80" s="2" t="s">
        <v>574</v>
      </c>
      <c r="F80" s="24">
        <v>120000</v>
      </c>
      <c r="G80" s="24">
        <v>1098.5999999999999</v>
      </c>
      <c r="H80" s="24">
        <v>0.5</v>
      </c>
    </row>
    <row r="81" spans="2:8" x14ac:dyDescent="0.25">
      <c r="B81" s="2" t="s">
        <v>3059</v>
      </c>
      <c r="C81" s="4" t="s">
        <v>142</v>
      </c>
      <c r="D81" s="2" t="s">
        <v>372</v>
      </c>
      <c r="E81" s="2" t="s">
        <v>978</v>
      </c>
      <c r="F81" s="24">
        <v>100000</v>
      </c>
      <c r="G81" s="24">
        <v>1078.6500000000001</v>
      </c>
      <c r="H81" s="24">
        <v>0.49</v>
      </c>
    </row>
    <row r="82" spans="2:8" x14ac:dyDescent="0.25">
      <c r="B82" s="7" t="s">
        <v>145</v>
      </c>
      <c r="C82" s="8"/>
      <c r="D82" s="7"/>
      <c r="E82" s="7"/>
      <c r="F82" s="31"/>
      <c r="G82" s="31">
        <f>SUM(G12:G81)</f>
        <v>202195.98000000004</v>
      </c>
      <c r="H82" s="31">
        <f>SUM(H12:H81)</f>
        <v>91.84999999999998</v>
      </c>
    </row>
    <row r="83" spans="2:8" x14ac:dyDescent="0.25">
      <c r="B83" s="7" t="s">
        <v>888</v>
      </c>
    </row>
    <row r="84" spans="2:8" x14ac:dyDescent="0.25">
      <c r="B84" s="2" t="s">
        <v>93</v>
      </c>
      <c r="C84" s="4" t="s">
        <v>142</v>
      </c>
      <c r="D84" s="2" t="s">
        <v>889</v>
      </c>
      <c r="E84" s="2" t="s">
        <v>890</v>
      </c>
      <c r="F84" s="24">
        <v>1601</v>
      </c>
      <c r="G84" s="24">
        <v>1.26</v>
      </c>
      <c r="H84" s="24">
        <v>0</v>
      </c>
    </row>
    <row r="85" spans="2:8" x14ac:dyDescent="0.25">
      <c r="B85" s="7" t="s">
        <v>145</v>
      </c>
      <c r="C85" s="8"/>
      <c r="D85" s="7"/>
      <c r="E85" s="7"/>
      <c r="F85" s="31"/>
      <c r="G85" s="31">
        <f>SUM(G83:G84)</f>
        <v>1.26</v>
      </c>
      <c r="H85" s="31">
        <f>SUM(H83:H84)</f>
        <v>0</v>
      </c>
    </row>
    <row r="86" spans="2:8" x14ac:dyDescent="0.25">
      <c r="B86" s="7" t="s">
        <v>146</v>
      </c>
      <c r="C86" s="8"/>
      <c r="D86" s="7"/>
      <c r="E86" s="7"/>
      <c r="F86" s="31"/>
      <c r="G86" s="31">
        <v>14127.87</v>
      </c>
      <c r="H86" s="31">
        <v>6.42</v>
      </c>
    </row>
    <row r="87" spans="2:8" x14ac:dyDescent="0.25">
      <c r="B87" s="7" t="s">
        <v>147</v>
      </c>
      <c r="C87" s="8"/>
      <c r="D87" s="7"/>
      <c r="E87" s="7"/>
      <c r="F87" s="31"/>
      <c r="G87" s="31">
        <v>216325.11</v>
      </c>
      <c r="H87" s="31">
        <v>98.27</v>
      </c>
    </row>
    <row r="88" spans="2:8" x14ac:dyDescent="0.25">
      <c r="B88" s="7" t="s">
        <v>326</v>
      </c>
      <c r="C88" s="8"/>
      <c r="D88" s="7"/>
      <c r="E88" s="7"/>
      <c r="F88" s="31"/>
      <c r="G88" s="31">
        <v>3750.0780160100203</v>
      </c>
      <c r="H88" s="31">
        <v>1.730000000000004</v>
      </c>
    </row>
    <row r="89" spans="2:8" x14ac:dyDescent="0.25">
      <c r="B89" s="7" t="s">
        <v>155</v>
      </c>
      <c r="C89" s="8"/>
      <c r="D89" s="7"/>
      <c r="E89" s="7"/>
      <c r="F89" s="31"/>
      <c r="G89" s="31">
        <v>220075.18801601001</v>
      </c>
      <c r="H89" s="31">
        <v>100</v>
      </c>
    </row>
    <row r="90" spans="2:8" x14ac:dyDescent="0.25">
      <c r="B90" s="2" t="s">
        <v>156</v>
      </c>
    </row>
    <row r="91" spans="2:8" x14ac:dyDescent="0.25">
      <c r="B91" s="7" t="s">
        <v>157</v>
      </c>
    </row>
    <row r="92" spans="2:8" x14ac:dyDescent="0.25">
      <c r="B92" s="7" t="s">
        <v>158</v>
      </c>
      <c r="C92" s="4" t="s">
        <v>159</v>
      </c>
    </row>
    <row r="93" spans="2:8" x14ac:dyDescent="0.25">
      <c r="B93" s="7" t="s">
        <v>162</v>
      </c>
      <c r="C93" s="4" t="s">
        <v>161</v>
      </c>
    </row>
    <row r="94" spans="2:8" x14ac:dyDescent="0.25">
      <c r="B94" s="7" t="s">
        <v>163</v>
      </c>
      <c r="C94" s="4" t="s">
        <v>161</v>
      </c>
    </row>
    <row r="95" spans="2:8" x14ac:dyDescent="0.25">
      <c r="B95" s="7" t="s">
        <v>164</v>
      </c>
      <c r="C95" s="4" t="s">
        <v>165</v>
      </c>
    </row>
    <row r="96" spans="2:8" x14ac:dyDescent="0.25">
      <c r="B96" s="7" t="s">
        <v>1376</v>
      </c>
      <c r="C96" s="8"/>
    </row>
    <row r="97" spans="2:3" x14ac:dyDescent="0.25">
      <c r="B97" s="7" t="s">
        <v>1377</v>
      </c>
      <c r="C97" s="8"/>
    </row>
    <row r="98" spans="2:3" x14ac:dyDescent="0.25">
      <c r="B98" s="7" t="s">
        <v>1378</v>
      </c>
      <c r="C98" s="8"/>
    </row>
    <row r="99" spans="2:3" x14ac:dyDescent="0.25">
      <c r="B99" s="7" t="s">
        <v>1379</v>
      </c>
      <c r="C99" s="8"/>
    </row>
    <row r="100" spans="2:3" x14ac:dyDescent="0.25">
      <c r="B100" s="7" t="s">
        <v>1380</v>
      </c>
      <c r="C100" s="8"/>
    </row>
    <row r="101" spans="2:3" x14ac:dyDescent="0.25">
      <c r="B101" s="7" t="s">
        <v>1381</v>
      </c>
      <c r="C101" s="8"/>
    </row>
    <row r="102" spans="2:3" x14ac:dyDescent="0.25">
      <c r="B102" s="7" t="s">
        <v>1382</v>
      </c>
      <c r="C102" s="8"/>
    </row>
    <row r="103" spans="2:3" x14ac:dyDescent="0.25">
      <c r="B103" s="7" t="s">
        <v>1383</v>
      </c>
      <c r="C103" s="8"/>
    </row>
    <row r="104" spans="2:3" x14ac:dyDescent="0.25">
      <c r="B104" s="7" t="s">
        <v>2765</v>
      </c>
      <c r="C104" s="8"/>
    </row>
    <row r="105" spans="2:3" x14ac:dyDescent="0.25">
      <c r="B105" s="2" t="s">
        <v>170</v>
      </c>
    </row>
    <row r="106" spans="2:3" x14ac:dyDescent="0.25">
      <c r="B106" s="2" t="s">
        <v>328</v>
      </c>
    </row>
    <row r="109" spans="2:3" x14ac:dyDescent="0.25">
      <c r="B109" s="17" t="s">
        <v>3741</v>
      </c>
      <c r="C109" s="18"/>
    </row>
    <row r="110" spans="2:3" ht="30" x14ac:dyDescent="0.25">
      <c r="B110" s="17" t="s">
        <v>329</v>
      </c>
      <c r="C110" s="19" t="s">
        <v>330</v>
      </c>
    </row>
    <row r="111" spans="2:3" x14ac:dyDescent="0.25">
      <c r="B111" s="139" t="s">
        <v>331</v>
      </c>
      <c r="C111" s="149" t="s">
        <v>2621</v>
      </c>
    </row>
    <row r="112" spans="2:3" x14ac:dyDescent="0.25">
      <c r="B112" s="139" t="s">
        <v>332</v>
      </c>
      <c r="C112" s="149" t="s">
        <v>2621</v>
      </c>
    </row>
    <row r="113" spans="2:7" x14ac:dyDescent="0.25">
      <c r="B113" s="139" t="s">
        <v>333</v>
      </c>
      <c r="C113" s="149" t="s">
        <v>2621</v>
      </c>
    </row>
    <row r="114" spans="2:7" x14ac:dyDescent="0.25">
      <c r="B114" s="139" t="s">
        <v>334</v>
      </c>
      <c r="C114" s="149" t="s">
        <v>2621</v>
      </c>
    </row>
    <row r="115" spans="2:7" x14ac:dyDescent="0.25">
      <c r="B115" s="139" t="s">
        <v>335</v>
      </c>
      <c r="C115" s="149" t="s">
        <v>2621</v>
      </c>
    </row>
    <row r="116" spans="2:7" x14ac:dyDescent="0.25">
      <c r="B116" s="139" t="s">
        <v>336</v>
      </c>
      <c r="C116" s="149" t="s">
        <v>2621</v>
      </c>
    </row>
    <row r="117" spans="2:7" x14ac:dyDescent="0.25">
      <c r="B117" s="17" t="s">
        <v>337</v>
      </c>
      <c r="C117" s="149" t="s">
        <v>2621</v>
      </c>
    </row>
    <row r="119" spans="2:7" x14ac:dyDescent="0.25">
      <c r="B119" s="139" t="s">
        <v>179</v>
      </c>
      <c r="C119" s="9"/>
      <c r="D119" s="139"/>
    </row>
    <row r="120" spans="2:7" ht="30" x14ac:dyDescent="0.25">
      <c r="B120" s="11" t="s">
        <v>180</v>
      </c>
      <c r="C120" s="10" t="s">
        <v>181</v>
      </c>
      <c r="D120" s="11" t="s">
        <v>182</v>
      </c>
    </row>
    <row r="121" spans="2:7" x14ac:dyDescent="0.25">
      <c r="B121" s="139" t="s">
        <v>161</v>
      </c>
      <c r="C121" s="9" t="s">
        <v>161</v>
      </c>
      <c r="D121" s="139" t="s">
        <v>161</v>
      </c>
    </row>
    <row r="123" spans="2:7" x14ac:dyDescent="0.25">
      <c r="B123" s="17" t="s">
        <v>183</v>
      </c>
      <c r="C123" s="40">
        <v>45412</v>
      </c>
      <c r="D123" s="139"/>
      <c r="E123" s="33"/>
      <c r="F123" s="39"/>
    </row>
    <row r="124" spans="2:7" x14ac:dyDescent="0.25">
      <c r="B124" s="17" t="s">
        <v>184</v>
      </c>
      <c r="C124" s="18" t="s">
        <v>185</v>
      </c>
      <c r="D124" s="17" t="s">
        <v>186</v>
      </c>
      <c r="E124" s="34" t="s">
        <v>187</v>
      </c>
      <c r="F124" s="32" t="s">
        <v>188</v>
      </c>
      <c r="G124" s="31"/>
    </row>
    <row r="125" spans="2:7" x14ac:dyDescent="0.25">
      <c r="B125" s="37" t="s">
        <v>161</v>
      </c>
      <c r="C125" s="38" t="s">
        <v>161</v>
      </c>
      <c r="D125" s="37" t="s">
        <v>161</v>
      </c>
      <c r="E125" s="36" t="s">
        <v>161</v>
      </c>
      <c r="F125" s="35" t="s">
        <v>161</v>
      </c>
    </row>
    <row r="128" spans="2:7" x14ac:dyDescent="0.25">
      <c r="B128" s="7" t="s">
        <v>189</v>
      </c>
    </row>
    <row r="129" spans="2:4" x14ac:dyDescent="0.25">
      <c r="B129" s="7"/>
    </row>
    <row r="130" spans="2:4" x14ac:dyDescent="0.25">
      <c r="B130" s="7" t="s">
        <v>190</v>
      </c>
    </row>
    <row r="131" spans="2:4" x14ac:dyDescent="0.25">
      <c r="B131" s="17" t="s">
        <v>191</v>
      </c>
      <c r="C131" s="18" t="s">
        <v>192</v>
      </c>
      <c r="D131" s="7"/>
    </row>
    <row r="132" spans="2:4" x14ac:dyDescent="0.25">
      <c r="B132" s="139" t="s">
        <v>161</v>
      </c>
      <c r="C132" s="9" t="s">
        <v>161</v>
      </c>
    </row>
    <row r="134" spans="2:4" x14ac:dyDescent="0.25">
      <c r="B134" s="17" t="s">
        <v>193</v>
      </c>
      <c r="C134" s="18" t="s">
        <v>192</v>
      </c>
    </row>
    <row r="135" spans="2:4" x14ac:dyDescent="0.25">
      <c r="B135" s="139" t="s">
        <v>161</v>
      </c>
      <c r="C135" s="9" t="s">
        <v>161</v>
      </c>
    </row>
    <row r="137" spans="2:4" x14ac:dyDescent="0.25">
      <c r="B137" s="17" t="s">
        <v>161</v>
      </c>
      <c r="C137" s="18" t="s">
        <v>161</v>
      </c>
    </row>
    <row r="138" spans="2:4" x14ac:dyDescent="0.25">
      <c r="B138" s="139" t="s">
        <v>161</v>
      </c>
      <c r="C138" s="9" t="s">
        <v>161</v>
      </c>
    </row>
    <row r="140" spans="2:4" x14ac:dyDescent="0.25">
      <c r="B140" s="34" t="s">
        <v>194</v>
      </c>
      <c r="C140" s="18" t="s">
        <v>195</v>
      </c>
    </row>
    <row r="141" spans="2:4" x14ac:dyDescent="0.25">
      <c r="B141" s="33" t="s">
        <v>161</v>
      </c>
      <c r="C141" s="9" t="s">
        <v>161</v>
      </c>
    </row>
    <row r="143" spans="2:4" x14ac:dyDescent="0.25">
      <c r="B143" s="17" t="s">
        <v>196</v>
      </c>
      <c r="C143" s="18" t="s">
        <v>161</v>
      </c>
    </row>
    <row r="145" spans="2:7" x14ac:dyDescent="0.25">
      <c r="B145" s="17" t="s">
        <v>197</v>
      </c>
      <c r="C145" s="40">
        <v>45412</v>
      </c>
      <c r="D145" s="139"/>
      <c r="E145" s="33"/>
      <c r="F145" s="39"/>
    </row>
    <row r="146" spans="2:7" x14ac:dyDescent="0.25">
      <c r="B146" s="17" t="s">
        <v>184</v>
      </c>
      <c r="C146" s="18" t="s">
        <v>185</v>
      </c>
      <c r="D146" s="17" t="s">
        <v>186</v>
      </c>
      <c r="E146" s="34" t="s">
        <v>187</v>
      </c>
      <c r="F146" s="32" t="s">
        <v>188</v>
      </c>
      <c r="G146" s="31"/>
    </row>
    <row r="147" spans="2:7" x14ac:dyDescent="0.25">
      <c r="B147" s="37" t="s">
        <v>161</v>
      </c>
      <c r="C147" s="38" t="s">
        <v>161</v>
      </c>
      <c r="D147" s="37" t="s">
        <v>161</v>
      </c>
      <c r="E147" s="36" t="s">
        <v>161</v>
      </c>
      <c r="F147" s="35" t="s">
        <v>161</v>
      </c>
    </row>
    <row r="148" spans="2:7" x14ac:dyDescent="0.25">
      <c r="B148" s="7" t="s">
        <v>189</v>
      </c>
    </row>
    <row r="149" spans="2:7" x14ac:dyDescent="0.25">
      <c r="B149" s="7"/>
    </row>
    <row r="150" spans="2:7" x14ac:dyDescent="0.25">
      <c r="B150" s="7" t="s">
        <v>190</v>
      </c>
    </row>
    <row r="151" spans="2:7" x14ac:dyDescent="0.25">
      <c r="B151" s="17" t="s">
        <v>191</v>
      </c>
      <c r="C151" s="18" t="s">
        <v>192</v>
      </c>
      <c r="D151" s="7"/>
    </row>
    <row r="152" spans="2:7" x14ac:dyDescent="0.25">
      <c r="B152" s="139" t="s">
        <v>161</v>
      </c>
      <c r="C152" s="9" t="s">
        <v>161</v>
      </c>
    </row>
    <row r="154" spans="2:7" x14ac:dyDescent="0.25">
      <c r="B154" s="17" t="s">
        <v>193</v>
      </c>
      <c r="C154" s="18" t="s">
        <v>192</v>
      </c>
    </row>
    <row r="155" spans="2:7" x14ac:dyDescent="0.25">
      <c r="B155" s="139" t="s">
        <v>161</v>
      </c>
      <c r="C155" s="9" t="s">
        <v>161</v>
      </c>
    </row>
    <row r="157" spans="2:7" x14ac:dyDescent="0.25">
      <c r="B157" s="17" t="s">
        <v>161</v>
      </c>
      <c r="C157" s="18" t="s">
        <v>161</v>
      </c>
    </row>
    <row r="158" spans="2:7" x14ac:dyDescent="0.25">
      <c r="B158" s="139" t="s">
        <v>161</v>
      </c>
      <c r="C158" s="9" t="s">
        <v>161</v>
      </c>
    </row>
    <row r="160" spans="2:7" x14ac:dyDescent="0.25">
      <c r="B160" s="34" t="s">
        <v>194</v>
      </c>
      <c r="C160" s="18" t="s">
        <v>195</v>
      </c>
    </row>
    <row r="161" spans="2:80" x14ac:dyDescent="0.25">
      <c r="B161" s="33" t="s">
        <v>161</v>
      </c>
      <c r="C161" s="9" t="s">
        <v>161</v>
      </c>
    </row>
    <row r="163" spans="2:80" x14ac:dyDescent="0.25">
      <c r="B163" s="17" t="s">
        <v>196</v>
      </c>
      <c r="C163" s="18" t="s">
        <v>161</v>
      </c>
    </row>
    <row r="166" spans="2:80" x14ac:dyDescent="0.25">
      <c r="B166" s="7" t="s">
        <v>198</v>
      </c>
    </row>
    <row r="168" spans="2:80" x14ac:dyDescent="0.25">
      <c r="B168" s="17" t="s">
        <v>184</v>
      </c>
      <c r="C168" s="18" t="s">
        <v>199</v>
      </c>
      <c r="D168" s="17" t="s">
        <v>200</v>
      </c>
      <c r="E168" s="17" t="s">
        <v>201</v>
      </c>
      <c r="F168" s="31"/>
    </row>
    <row r="169" spans="2:80" x14ac:dyDescent="0.25">
      <c r="B169" s="139" t="s">
        <v>161</v>
      </c>
      <c r="C169" s="9" t="s">
        <v>161</v>
      </c>
      <c r="D169" s="139" t="s">
        <v>161</v>
      </c>
      <c r="E169" s="139" t="s">
        <v>161</v>
      </c>
    </row>
    <row r="172" spans="2:80" x14ac:dyDescent="0.25">
      <c r="B172" s="7" t="s">
        <v>202</v>
      </c>
      <c r="C172" s="8" t="s">
        <v>161</v>
      </c>
      <c r="D172" s="7"/>
      <c r="E172" s="7"/>
      <c r="F172" s="31"/>
      <c r="G172" s="31"/>
      <c r="H172" s="31"/>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row>
    <row r="174" spans="2:80" x14ac:dyDescent="0.25">
      <c r="B174" s="7" t="s">
        <v>203</v>
      </c>
    </row>
    <row r="176" spans="2:80" x14ac:dyDescent="0.25">
      <c r="B176" s="17" t="s">
        <v>204</v>
      </c>
      <c r="C176" s="18" t="s">
        <v>192</v>
      </c>
      <c r="D176" s="7"/>
    </row>
    <row r="177" spans="2:7" x14ac:dyDescent="0.25">
      <c r="B177" s="139" t="s">
        <v>161</v>
      </c>
      <c r="C177" s="9" t="s">
        <v>161</v>
      </c>
    </row>
    <row r="180" spans="2:7" x14ac:dyDescent="0.25">
      <c r="B180" s="17" t="s">
        <v>205</v>
      </c>
      <c r="C180" s="18" t="s">
        <v>206</v>
      </c>
      <c r="D180" s="7"/>
    </row>
    <row r="181" spans="2:7" x14ac:dyDescent="0.25">
      <c r="B181" s="139" t="s">
        <v>161</v>
      </c>
      <c r="C181" s="9" t="s">
        <v>161</v>
      </c>
    </row>
    <row r="184" spans="2:7" x14ac:dyDescent="0.25">
      <c r="B184" s="7" t="s">
        <v>207</v>
      </c>
    </row>
    <row r="187" spans="2:7" x14ac:dyDescent="0.25">
      <c r="B187" s="7" t="s">
        <v>208</v>
      </c>
    </row>
    <row r="189" spans="2:7" x14ac:dyDescent="0.25">
      <c r="B189" s="17" t="s">
        <v>184</v>
      </c>
      <c r="C189" s="18" t="s">
        <v>209</v>
      </c>
      <c r="D189" s="17" t="s">
        <v>199</v>
      </c>
      <c r="E189" s="17" t="s">
        <v>200</v>
      </c>
      <c r="F189" s="32" t="s">
        <v>201</v>
      </c>
      <c r="G189" s="31"/>
    </row>
    <row r="190" spans="2:7" x14ac:dyDescent="0.25">
      <c r="B190" s="139" t="s">
        <v>161</v>
      </c>
      <c r="C190" s="9" t="s">
        <v>161</v>
      </c>
      <c r="D190" s="139" t="s">
        <v>161</v>
      </c>
      <c r="E190" s="139" t="s">
        <v>161</v>
      </c>
      <c r="F190" s="30" t="s">
        <v>161</v>
      </c>
    </row>
    <row r="193" spans="2:80" x14ac:dyDescent="0.25">
      <c r="B193" s="7" t="s">
        <v>202</v>
      </c>
      <c r="C193" s="8" t="s">
        <v>161</v>
      </c>
      <c r="D193" s="7"/>
      <c r="E193" s="7"/>
      <c r="F193" s="31"/>
      <c r="G193" s="31"/>
      <c r="H193" s="31"/>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row>
    <row r="195" spans="2:80" x14ac:dyDescent="0.25">
      <c r="B195" s="7" t="s">
        <v>203</v>
      </c>
    </row>
    <row r="197" spans="2:80" x14ac:dyDescent="0.25">
      <c r="B197" s="17" t="s">
        <v>204</v>
      </c>
      <c r="C197" s="18" t="s">
        <v>192</v>
      </c>
      <c r="D197" s="7"/>
    </row>
    <row r="198" spans="2:80" x14ac:dyDescent="0.25">
      <c r="B198" s="139" t="s">
        <v>161</v>
      </c>
      <c r="C198" s="9" t="s">
        <v>161</v>
      </c>
    </row>
    <row r="201" spans="2:80" x14ac:dyDescent="0.25">
      <c r="B201" s="17" t="s">
        <v>205</v>
      </c>
      <c r="C201" s="18" t="s">
        <v>206</v>
      </c>
      <c r="D201" s="7"/>
    </row>
    <row r="202" spans="2:80" x14ac:dyDescent="0.25">
      <c r="B202" s="139" t="s">
        <v>161</v>
      </c>
      <c r="C202" s="9" t="s">
        <v>161</v>
      </c>
    </row>
    <row r="205" spans="2:80" x14ac:dyDescent="0.25">
      <c r="B205" s="7" t="s">
        <v>207</v>
      </c>
    </row>
    <row r="208" spans="2:80" x14ac:dyDescent="0.25">
      <c r="B208" s="7" t="s">
        <v>210</v>
      </c>
    </row>
    <row r="209" spans="2:7" x14ac:dyDescent="0.25">
      <c r="B209" s="17" t="s">
        <v>184</v>
      </c>
      <c r="C209" s="18" t="s">
        <v>211</v>
      </c>
      <c r="D209" s="17" t="s">
        <v>212</v>
      </c>
      <c r="E209" s="17" t="s">
        <v>213</v>
      </c>
      <c r="F209" s="32" t="s">
        <v>214</v>
      </c>
      <c r="G209" s="31"/>
    </row>
    <row r="210" spans="2:7" x14ac:dyDescent="0.25">
      <c r="B210" s="139" t="s">
        <v>161</v>
      </c>
      <c r="C210" s="9" t="s">
        <v>161</v>
      </c>
      <c r="D210" s="139" t="s">
        <v>161</v>
      </c>
      <c r="E210" s="139" t="s">
        <v>161</v>
      </c>
      <c r="F210" s="30" t="s">
        <v>161</v>
      </c>
    </row>
    <row r="211" spans="2:7" x14ac:dyDescent="0.25">
      <c r="B211" s="2" t="s">
        <v>215</v>
      </c>
    </row>
  </sheetData>
  <mergeCells count="3">
    <mergeCell ref="B1:E1"/>
    <mergeCell ref="C3:C7"/>
    <mergeCell ref="D3:D7"/>
  </mergeCells>
  <hyperlinks>
    <hyperlink ref="A1" location="Index!A1" display="Index" xr:uid="{AFEF0412-FC5B-4EE7-B57A-C71E1FB0F1D8}"/>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7DE9-40F7-44B4-8502-6FB70B25AE4E}">
  <sheetPr codeName="Sheet21"/>
  <dimension ref="A1:CB179"/>
  <sheetViews>
    <sheetView workbookViewId="0">
      <selection activeCell="E21" sqref="E21"/>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256" width="9.140625" style="2"/>
    <col min="257" max="257" width="5.42578125" style="2" bestFit="1" customWidth="1"/>
    <col min="258" max="258" width="128"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28"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28"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28"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28"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28"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28"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28"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28"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28"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28"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28"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28"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28"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28"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28"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28"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28"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28"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28"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28"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28"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28"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28"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28"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28"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28"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28"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28"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28"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28"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28"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28"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28"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28"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28"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28"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28"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28"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28"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28"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28"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28"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28"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28"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28"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28"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28"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28"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28"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28"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28"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28"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28"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28"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28"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28"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28"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28"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28"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28"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28"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28"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27" t="s">
        <v>0</v>
      </c>
      <c r="B1" s="212" t="s">
        <v>41</v>
      </c>
      <c r="C1" s="212"/>
      <c r="D1" s="212"/>
      <c r="E1" s="212"/>
    </row>
    <row r="3" spans="1:9" x14ac:dyDescent="0.25">
      <c r="B3" s="1" t="s">
        <v>1385</v>
      </c>
      <c r="C3" s="213"/>
      <c r="D3" s="214"/>
    </row>
    <row r="4" spans="1:9" x14ac:dyDescent="0.25">
      <c r="B4" s="142" t="s">
        <v>1386</v>
      </c>
      <c r="C4" s="213"/>
      <c r="D4" s="214"/>
    </row>
    <row r="5" spans="1:9" x14ac:dyDescent="0.25">
      <c r="B5" s="142" t="s">
        <v>130</v>
      </c>
      <c r="C5" s="213"/>
      <c r="D5" s="214"/>
    </row>
    <row r="6" spans="1:9" x14ac:dyDescent="0.25">
      <c r="B6" s="142" t="s">
        <v>131</v>
      </c>
      <c r="C6" s="213"/>
      <c r="D6" s="214"/>
    </row>
    <row r="7" spans="1:9" ht="30" x14ac:dyDescent="0.25">
      <c r="B7" s="142" t="s">
        <v>1387</v>
      </c>
      <c r="C7" s="213"/>
      <c r="D7" s="214"/>
    </row>
    <row r="8" spans="1:9" ht="30"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2840000</v>
      </c>
      <c r="G15" s="24">
        <v>43170.84</v>
      </c>
      <c r="H15" s="24">
        <v>20.62</v>
      </c>
    </row>
    <row r="16" spans="1:9" x14ac:dyDescent="0.25">
      <c r="B16" s="2" t="s">
        <v>2079</v>
      </c>
      <c r="C16" s="4" t="s">
        <v>142</v>
      </c>
      <c r="D16" s="2" t="s">
        <v>347</v>
      </c>
      <c r="E16" s="2" t="s">
        <v>349</v>
      </c>
      <c r="F16" s="24">
        <v>1665000</v>
      </c>
      <c r="G16" s="24">
        <v>19154.16</v>
      </c>
      <c r="H16" s="24">
        <v>9.15</v>
      </c>
    </row>
    <row r="17" spans="2:8" x14ac:dyDescent="0.25">
      <c r="B17" s="2" t="s">
        <v>2772</v>
      </c>
      <c r="C17" s="4" t="s">
        <v>142</v>
      </c>
      <c r="D17" s="2" t="s">
        <v>347</v>
      </c>
      <c r="E17" s="2" t="s">
        <v>358</v>
      </c>
      <c r="F17" s="24">
        <v>1280000</v>
      </c>
      <c r="G17" s="24">
        <v>14923.52</v>
      </c>
      <c r="H17" s="24">
        <v>7.13</v>
      </c>
    </row>
    <row r="18" spans="2:8" x14ac:dyDescent="0.25">
      <c r="B18" s="2" t="s">
        <v>2774</v>
      </c>
      <c r="C18" s="4" t="s">
        <v>142</v>
      </c>
      <c r="D18" s="2" t="s">
        <v>347</v>
      </c>
      <c r="E18" s="2" t="s">
        <v>363</v>
      </c>
      <c r="F18" s="24">
        <v>650000</v>
      </c>
      <c r="G18" s="24">
        <v>10555.68</v>
      </c>
      <c r="H18" s="24">
        <v>5.04</v>
      </c>
    </row>
    <row r="19" spans="2:8" x14ac:dyDescent="0.25">
      <c r="B19" s="2" t="s">
        <v>517</v>
      </c>
      <c r="C19" s="4" t="s">
        <v>142</v>
      </c>
      <c r="D19" s="2" t="s">
        <v>347</v>
      </c>
      <c r="E19" s="2" t="s">
        <v>518</v>
      </c>
      <c r="F19" s="24">
        <v>1050000</v>
      </c>
      <c r="G19" s="24">
        <v>8675.6299999999992</v>
      </c>
      <c r="H19" s="24">
        <v>4.1399999999999997</v>
      </c>
    </row>
    <row r="20" spans="2:8" x14ac:dyDescent="0.25">
      <c r="B20" s="2" t="s">
        <v>3037</v>
      </c>
      <c r="C20" s="4" t="s">
        <v>142</v>
      </c>
      <c r="D20" s="2" t="s">
        <v>384</v>
      </c>
      <c r="E20" s="2" t="s">
        <v>934</v>
      </c>
      <c r="F20" s="24">
        <v>815709</v>
      </c>
      <c r="G20" s="24">
        <v>6491.41</v>
      </c>
      <c r="H20" s="24">
        <v>3.1</v>
      </c>
    </row>
    <row r="21" spans="2:8" x14ac:dyDescent="0.25">
      <c r="B21" s="2" t="s">
        <v>2074</v>
      </c>
      <c r="C21" s="4" t="s">
        <v>142</v>
      </c>
      <c r="D21" s="2" t="s">
        <v>347</v>
      </c>
      <c r="E21" s="2" t="s">
        <v>354</v>
      </c>
      <c r="F21" s="24">
        <v>3017310</v>
      </c>
      <c r="G21" s="24">
        <v>6153.8</v>
      </c>
      <c r="H21" s="24">
        <v>2.94</v>
      </c>
    </row>
    <row r="22" spans="2:8" x14ac:dyDescent="0.25">
      <c r="B22" s="2" t="s">
        <v>2854</v>
      </c>
      <c r="C22" s="4" t="s">
        <v>142</v>
      </c>
      <c r="D22" s="2" t="s">
        <v>347</v>
      </c>
      <c r="E22" s="2" t="s">
        <v>530</v>
      </c>
      <c r="F22" s="24">
        <v>350000</v>
      </c>
      <c r="G22" s="24">
        <v>5304.95</v>
      </c>
      <c r="H22" s="24">
        <v>2.5299999999999998</v>
      </c>
    </row>
    <row r="23" spans="2:8" x14ac:dyDescent="0.25">
      <c r="B23" s="2" t="s">
        <v>2790</v>
      </c>
      <c r="C23" s="4" t="s">
        <v>142</v>
      </c>
      <c r="D23" s="2" t="s">
        <v>394</v>
      </c>
      <c r="E23" s="2" t="s">
        <v>395</v>
      </c>
      <c r="F23" s="24">
        <v>300000</v>
      </c>
      <c r="G23" s="24">
        <v>5131.95</v>
      </c>
      <c r="H23" s="24">
        <v>2.4500000000000002</v>
      </c>
    </row>
    <row r="24" spans="2:8" x14ac:dyDescent="0.25">
      <c r="B24" s="2" t="s">
        <v>2065</v>
      </c>
      <c r="C24" s="4" t="s">
        <v>142</v>
      </c>
      <c r="D24" s="2" t="s">
        <v>548</v>
      </c>
      <c r="E24" s="2" t="s">
        <v>549</v>
      </c>
      <c r="F24" s="24">
        <v>399618</v>
      </c>
      <c r="G24" s="24">
        <v>5054.7700000000004</v>
      </c>
      <c r="H24" s="24">
        <v>2.41</v>
      </c>
    </row>
    <row r="25" spans="2:8" x14ac:dyDescent="0.25">
      <c r="B25" s="2" t="s">
        <v>3032</v>
      </c>
      <c r="C25" s="4" t="s">
        <v>142</v>
      </c>
      <c r="D25" s="2" t="s">
        <v>384</v>
      </c>
      <c r="E25" s="2" t="s">
        <v>901</v>
      </c>
      <c r="F25" s="24">
        <v>649600</v>
      </c>
      <c r="G25" s="24">
        <v>4731.04</v>
      </c>
      <c r="H25" s="24">
        <v>2.2599999999999998</v>
      </c>
    </row>
    <row r="26" spans="2:8" x14ac:dyDescent="0.25">
      <c r="B26" s="2" t="s">
        <v>2821</v>
      </c>
      <c r="C26" s="4" t="s">
        <v>142</v>
      </c>
      <c r="D26" s="2" t="s">
        <v>389</v>
      </c>
      <c r="E26" s="2" t="s">
        <v>466</v>
      </c>
      <c r="F26" s="24">
        <v>749680</v>
      </c>
      <c r="G26" s="24">
        <v>4412.99</v>
      </c>
      <c r="H26" s="24">
        <v>2.11</v>
      </c>
    </row>
    <row r="27" spans="2:8" x14ac:dyDescent="0.25">
      <c r="B27" s="2" t="s">
        <v>979</v>
      </c>
      <c r="C27" s="4" t="s">
        <v>142</v>
      </c>
      <c r="D27" s="2" t="s">
        <v>384</v>
      </c>
      <c r="E27" s="2" t="s">
        <v>980</v>
      </c>
      <c r="F27" s="24">
        <v>547551</v>
      </c>
      <c r="G27" s="24">
        <v>4152.08</v>
      </c>
      <c r="H27" s="24">
        <v>1.98</v>
      </c>
    </row>
    <row r="28" spans="2:8" x14ac:dyDescent="0.25">
      <c r="B28" s="2" t="s">
        <v>3166</v>
      </c>
      <c r="C28" s="4" t="s">
        <v>142</v>
      </c>
      <c r="D28" s="2" t="s">
        <v>384</v>
      </c>
      <c r="E28" s="2" t="s">
        <v>1265</v>
      </c>
      <c r="F28" s="24">
        <v>450000</v>
      </c>
      <c r="G28" s="24">
        <v>4106.4799999999996</v>
      </c>
      <c r="H28" s="24">
        <v>1.96</v>
      </c>
    </row>
    <row r="29" spans="2:8" x14ac:dyDescent="0.25">
      <c r="B29" s="2" t="s">
        <v>2901</v>
      </c>
      <c r="C29" s="4" t="s">
        <v>142</v>
      </c>
      <c r="D29" s="2" t="s">
        <v>394</v>
      </c>
      <c r="E29" s="2" t="s">
        <v>683</v>
      </c>
      <c r="F29" s="24">
        <v>400000</v>
      </c>
      <c r="G29" s="24">
        <v>4043.6</v>
      </c>
      <c r="H29" s="24">
        <v>1.93</v>
      </c>
    </row>
    <row r="30" spans="2:8" x14ac:dyDescent="0.25">
      <c r="B30" s="2" t="s">
        <v>1388</v>
      </c>
      <c r="C30" s="4" t="s">
        <v>142</v>
      </c>
      <c r="D30" s="2" t="s">
        <v>384</v>
      </c>
      <c r="E30" s="2" t="s">
        <v>1389</v>
      </c>
      <c r="F30" s="24">
        <v>4615116</v>
      </c>
      <c r="G30" s="24">
        <v>4031.3</v>
      </c>
      <c r="H30" s="24">
        <v>1.93</v>
      </c>
    </row>
    <row r="31" spans="2:8" x14ac:dyDescent="0.25">
      <c r="B31" s="2" t="s">
        <v>2789</v>
      </c>
      <c r="C31" s="4" t="s">
        <v>142</v>
      </c>
      <c r="D31" s="2" t="s">
        <v>347</v>
      </c>
      <c r="E31" s="2" t="s">
        <v>393</v>
      </c>
      <c r="F31" s="24">
        <v>2880022</v>
      </c>
      <c r="G31" s="24">
        <v>4023.39</v>
      </c>
      <c r="H31" s="24">
        <v>1.92</v>
      </c>
    </row>
    <row r="32" spans="2:8" x14ac:dyDescent="0.25">
      <c r="B32" s="2" t="s">
        <v>425</v>
      </c>
      <c r="C32" s="4" t="s">
        <v>142</v>
      </c>
      <c r="D32" s="2" t="s">
        <v>384</v>
      </c>
      <c r="E32" s="2" t="s">
        <v>426</v>
      </c>
      <c r="F32" s="24">
        <v>244620</v>
      </c>
      <c r="G32" s="24">
        <v>3972.87</v>
      </c>
      <c r="H32" s="24">
        <v>1.9</v>
      </c>
    </row>
    <row r="33" spans="2:8" x14ac:dyDescent="0.25">
      <c r="B33" s="2" t="s">
        <v>2988</v>
      </c>
      <c r="C33" s="4" t="s">
        <v>142</v>
      </c>
      <c r="D33" s="2" t="s">
        <v>347</v>
      </c>
      <c r="E33" s="2" t="s">
        <v>808</v>
      </c>
      <c r="F33" s="24">
        <v>1500000</v>
      </c>
      <c r="G33" s="24">
        <v>3904.5</v>
      </c>
      <c r="H33" s="24">
        <v>1.86</v>
      </c>
    </row>
    <row r="34" spans="2:8" x14ac:dyDescent="0.25">
      <c r="B34" s="2" t="s">
        <v>2784</v>
      </c>
      <c r="C34" s="4" t="s">
        <v>142</v>
      </c>
      <c r="D34" s="2" t="s">
        <v>384</v>
      </c>
      <c r="E34" s="2" t="s">
        <v>385</v>
      </c>
      <c r="F34" s="24">
        <v>750000</v>
      </c>
      <c r="G34" s="24">
        <v>3901.5</v>
      </c>
      <c r="H34" s="24">
        <v>1.86</v>
      </c>
    </row>
    <row r="35" spans="2:8" x14ac:dyDescent="0.25">
      <c r="B35" s="2" t="s">
        <v>3000</v>
      </c>
      <c r="C35" s="4" t="s">
        <v>142</v>
      </c>
      <c r="D35" s="2" t="s">
        <v>384</v>
      </c>
      <c r="E35" s="2" t="s">
        <v>830</v>
      </c>
      <c r="F35" s="24">
        <v>750000</v>
      </c>
      <c r="G35" s="24">
        <v>3803.63</v>
      </c>
      <c r="H35" s="24">
        <v>1.82</v>
      </c>
    </row>
    <row r="36" spans="2:8" x14ac:dyDescent="0.25">
      <c r="B36" s="2" t="s">
        <v>3207</v>
      </c>
      <c r="C36" s="4" t="s">
        <v>142</v>
      </c>
      <c r="D36" s="2" t="s">
        <v>384</v>
      </c>
      <c r="E36" s="2" t="s">
        <v>1390</v>
      </c>
      <c r="F36" s="24">
        <v>1150000</v>
      </c>
      <c r="G36" s="24">
        <v>3761.08</v>
      </c>
      <c r="H36" s="24">
        <v>1.8</v>
      </c>
    </row>
    <row r="37" spans="2:8" x14ac:dyDescent="0.25">
      <c r="B37" s="2" t="s">
        <v>2987</v>
      </c>
      <c r="C37" s="4" t="s">
        <v>142</v>
      </c>
      <c r="D37" s="2" t="s">
        <v>347</v>
      </c>
      <c r="E37" s="2" t="s">
        <v>807</v>
      </c>
      <c r="F37" s="24">
        <v>4300000</v>
      </c>
      <c r="G37" s="24">
        <v>3532.45</v>
      </c>
      <c r="H37" s="24">
        <v>1.69</v>
      </c>
    </row>
    <row r="38" spans="2:8" x14ac:dyDescent="0.25">
      <c r="B38" s="2" t="s">
        <v>3208</v>
      </c>
      <c r="C38" s="4" t="s">
        <v>142</v>
      </c>
      <c r="D38" s="2" t="s">
        <v>389</v>
      </c>
      <c r="E38" s="2" t="s">
        <v>1391</v>
      </c>
      <c r="F38" s="24">
        <v>160000</v>
      </c>
      <c r="G38" s="24">
        <v>3373.92</v>
      </c>
      <c r="H38" s="24">
        <v>1.61</v>
      </c>
    </row>
    <row r="39" spans="2:8" x14ac:dyDescent="0.25">
      <c r="B39" s="2" t="s">
        <v>2043</v>
      </c>
      <c r="C39" s="4" t="s">
        <v>142</v>
      </c>
      <c r="D39" s="2" t="s">
        <v>389</v>
      </c>
      <c r="E39" s="2" t="s">
        <v>390</v>
      </c>
      <c r="F39" s="24">
        <v>350000</v>
      </c>
      <c r="G39" s="24">
        <v>3326.58</v>
      </c>
      <c r="H39" s="24">
        <v>1.59</v>
      </c>
    </row>
    <row r="40" spans="2:8" x14ac:dyDescent="0.25">
      <c r="B40" s="2" t="s">
        <v>2055</v>
      </c>
      <c r="C40" s="4" t="s">
        <v>142</v>
      </c>
      <c r="D40" s="2" t="s">
        <v>347</v>
      </c>
      <c r="E40" s="2" t="s">
        <v>560</v>
      </c>
      <c r="F40" s="24">
        <v>1750000</v>
      </c>
      <c r="G40" s="24">
        <v>3295.25</v>
      </c>
      <c r="H40" s="24">
        <v>1.57</v>
      </c>
    </row>
    <row r="41" spans="2:8" x14ac:dyDescent="0.25">
      <c r="B41" s="2" t="s">
        <v>2793</v>
      </c>
      <c r="C41" s="4" t="s">
        <v>142</v>
      </c>
      <c r="D41" s="2" t="s">
        <v>394</v>
      </c>
      <c r="E41" s="2" t="s">
        <v>404</v>
      </c>
      <c r="F41" s="24">
        <v>550000</v>
      </c>
      <c r="G41" s="24">
        <v>3210.08</v>
      </c>
      <c r="H41" s="24">
        <v>1.53</v>
      </c>
    </row>
    <row r="42" spans="2:8" x14ac:dyDescent="0.25">
      <c r="B42" s="2" t="s">
        <v>3163</v>
      </c>
      <c r="C42" s="4" t="s">
        <v>142</v>
      </c>
      <c r="D42" s="2" t="s">
        <v>384</v>
      </c>
      <c r="E42" s="2" t="s">
        <v>1237</v>
      </c>
      <c r="F42" s="24">
        <v>492909</v>
      </c>
      <c r="G42" s="24">
        <v>2917.77</v>
      </c>
      <c r="H42" s="24">
        <v>1.39</v>
      </c>
    </row>
    <row r="43" spans="2:8" x14ac:dyDescent="0.25">
      <c r="B43" s="2" t="s">
        <v>3052</v>
      </c>
      <c r="C43" s="4" t="s">
        <v>142</v>
      </c>
      <c r="D43" s="2" t="s">
        <v>384</v>
      </c>
      <c r="E43" s="2" t="s">
        <v>955</v>
      </c>
      <c r="F43" s="24">
        <v>300000</v>
      </c>
      <c r="G43" s="24">
        <v>2774.1</v>
      </c>
      <c r="H43" s="24">
        <v>1.32</v>
      </c>
    </row>
    <row r="44" spans="2:8" x14ac:dyDescent="0.25">
      <c r="B44" s="2" t="s">
        <v>3209</v>
      </c>
      <c r="C44" s="4" t="s">
        <v>142</v>
      </c>
      <c r="D44" s="2" t="s">
        <v>384</v>
      </c>
      <c r="E44" s="2" t="s">
        <v>1392</v>
      </c>
      <c r="F44" s="24">
        <v>300000</v>
      </c>
      <c r="G44" s="24">
        <v>2620.0500000000002</v>
      </c>
      <c r="H44" s="24">
        <v>1.25</v>
      </c>
    </row>
    <row r="45" spans="2:8" x14ac:dyDescent="0.25">
      <c r="B45" s="2" t="s">
        <v>3210</v>
      </c>
      <c r="C45" s="4" t="s">
        <v>142</v>
      </c>
      <c r="D45" s="2" t="s">
        <v>389</v>
      </c>
      <c r="E45" s="2" t="s">
        <v>1393</v>
      </c>
      <c r="F45" s="24">
        <v>129287</v>
      </c>
      <c r="G45" s="24">
        <v>1997.1</v>
      </c>
      <c r="H45" s="24">
        <v>0.95</v>
      </c>
    </row>
    <row r="46" spans="2:8" x14ac:dyDescent="0.25">
      <c r="B46" s="2" t="s">
        <v>3211</v>
      </c>
      <c r="C46" s="4" t="s">
        <v>142</v>
      </c>
      <c r="D46" s="2" t="s">
        <v>347</v>
      </c>
      <c r="E46" s="2" t="s">
        <v>1394</v>
      </c>
      <c r="F46" s="24">
        <v>543000</v>
      </c>
      <c r="G46" s="24">
        <v>1584.75</v>
      </c>
      <c r="H46" s="24">
        <v>0.76</v>
      </c>
    </row>
    <row r="47" spans="2:8" x14ac:dyDescent="0.25">
      <c r="B47" s="2" t="s">
        <v>3212</v>
      </c>
      <c r="C47" s="4" t="s">
        <v>142</v>
      </c>
      <c r="D47" s="2" t="s">
        <v>384</v>
      </c>
      <c r="E47" s="2" t="s">
        <v>1395</v>
      </c>
      <c r="F47" s="24">
        <v>500000</v>
      </c>
      <c r="G47" s="24">
        <v>1000.75</v>
      </c>
      <c r="H47" s="24">
        <v>0.48</v>
      </c>
    </row>
    <row r="48" spans="2:8" x14ac:dyDescent="0.25">
      <c r="B48" s="2" t="s">
        <v>3041</v>
      </c>
      <c r="C48" s="4" t="s">
        <v>142</v>
      </c>
      <c r="D48" s="2" t="s">
        <v>347</v>
      </c>
      <c r="E48" s="2" t="s">
        <v>940</v>
      </c>
      <c r="F48" s="24">
        <v>700000</v>
      </c>
      <c r="G48" s="24">
        <v>679.35</v>
      </c>
      <c r="H48" s="24">
        <v>0.32</v>
      </c>
    </row>
    <row r="49" spans="2:8" x14ac:dyDescent="0.25">
      <c r="B49" s="7" t="s">
        <v>145</v>
      </c>
      <c r="C49" s="8"/>
      <c r="D49" s="7"/>
      <c r="E49" s="7"/>
      <c r="F49" s="31"/>
      <c r="G49" s="31">
        <f>SUM(G12:G48)</f>
        <v>203773.32</v>
      </c>
      <c r="H49" s="31">
        <f>SUM(H12:H48)</f>
        <v>97.3</v>
      </c>
    </row>
    <row r="50" spans="2:8" x14ac:dyDescent="0.25">
      <c r="B50" s="7" t="s">
        <v>146</v>
      </c>
      <c r="C50" s="8"/>
      <c r="D50" s="7"/>
      <c r="E50" s="7"/>
      <c r="F50" s="31"/>
      <c r="G50" s="31">
        <v>4556.03</v>
      </c>
      <c r="H50" s="31">
        <v>2.1800000000000002</v>
      </c>
    </row>
    <row r="51" spans="2:8" x14ac:dyDescent="0.25">
      <c r="B51" s="7" t="s">
        <v>147</v>
      </c>
      <c r="C51" s="8"/>
      <c r="D51" s="7"/>
      <c r="E51" s="7"/>
      <c r="F51" s="31"/>
      <c r="G51" s="31">
        <v>208329.35</v>
      </c>
      <c r="H51" s="31">
        <v>99.48</v>
      </c>
    </row>
    <row r="52" spans="2:8" x14ac:dyDescent="0.25">
      <c r="B52" s="7" t="s">
        <v>326</v>
      </c>
      <c r="C52" s="8"/>
      <c r="D52" s="7"/>
      <c r="E52" s="7"/>
      <c r="F52" s="31"/>
      <c r="G52" s="31">
        <v>1046.0346158099992</v>
      </c>
      <c r="H52" s="31">
        <v>0.51999999999999602</v>
      </c>
    </row>
    <row r="53" spans="2:8" x14ac:dyDescent="0.25">
      <c r="B53" s="7" t="s">
        <v>155</v>
      </c>
      <c r="C53" s="8"/>
      <c r="D53" s="7"/>
      <c r="E53" s="7"/>
      <c r="F53" s="31"/>
      <c r="G53" s="31">
        <v>209375.38461581001</v>
      </c>
      <c r="H53" s="31">
        <v>100</v>
      </c>
    </row>
    <row r="54" spans="2:8" x14ac:dyDescent="0.25">
      <c r="B54" s="2" t="s">
        <v>156</v>
      </c>
    </row>
    <row r="55" spans="2:8" x14ac:dyDescent="0.25">
      <c r="B55" s="7" t="s">
        <v>157</v>
      </c>
    </row>
    <row r="56" spans="2:8" x14ac:dyDescent="0.25">
      <c r="B56" s="7" t="s">
        <v>158</v>
      </c>
      <c r="C56" s="4" t="s">
        <v>159</v>
      </c>
    </row>
    <row r="57" spans="2:8" x14ac:dyDescent="0.25">
      <c r="B57" s="7" t="s">
        <v>162</v>
      </c>
      <c r="C57" s="4" t="s">
        <v>161</v>
      </c>
    </row>
    <row r="58" spans="2:8" x14ac:dyDescent="0.25">
      <c r="B58" s="7" t="s">
        <v>163</v>
      </c>
      <c r="C58" s="4" t="s">
        <v>161</v>
      </c>
    </row>
    <row r="59" spans="2:8" x14ac:dyDescent="0.25">
      <c r="B59" s="7" t="s">
        <v>164</v>
      </c>
      <c r="C59" s="4" t="s">
        <v>165</v>
      </c>
    </row>
    <row r="60" spans="2:8" x14ac:dyDescent="0.25">
      <c r="B60" s="7" t="s">
        <v>1396</v>
      </c>
      <c r="C60" s="8"/>
    </row>
    <row r="61" spans="2:8" x14ac:dyDescent="0.25">
      <c r="B61" s="7" t="s">
        <v>1397</v>
      </c>
      <c r="C61" s="8"/>
    </row>
    <row r="62" spans="2:8" x14ac:dyDescent="0.25">
      <c r="B62" s="7" t="s">
        <v>1398</v>
      </c>
      <c r="C62" s="8"/>
    </row>
    <row r="63" spans="2:8" x14ac:dyDescent="0.25">
      <c r="B63" s="7" t="s">
        <v>1399</v>
      </c>
      <c r="C63" s="8"/>
    </row>
    <row r="64" spans="2:8" x14ac:dyDescent="0.25">
      <c r="B64" s="7" t="s">
        <v>1400</v>
      </c>
      <c r="C64" s="8"/>
    </row>
    <row r="65" spans="2:3" x14ac:dyDescent="0.25">
      <c r="B65" s="7" t="s">
        <v>1401</v>
      </c>
      <c r="C65" s="8"/>
    </row>
    <row r="66" spans="2:3" x14ac:dyDescent="0.25">
      <c r="B66" s="7" t="s">
        <v>1402</v>
      </c>
      <c r="C66" s="8"/>
    </row>
    <row r="67" spans="2:3" x14ac:dyDescent="0.25">
      <c r="B67" s="7" t="s">
        <v>1403</v>
      </c>
      <c r="C67" s="8"/>
    </row>
    <row r="68" spans="2:3" x14ac:dyDescent="0.25">
      <c r="B68" s="7" t="s">
        <v>2766</v>
      </c>
      <c r="C68" s="8"/>
    </row>
    <row r="69" spans="2:3" x14ac:dyDescent="0.25">
      <c r="B69" s="2" t="s">
        <v>170</v>
      </c>
    </row>
    <row r="70" spans="2:3" x14ac:dyDescent="0.25">
      <c r="B70" s="2" t="s">
        <v>328</v>
      </c>
    </row>
    <row r="73" spans="2:3" x14ac:dyDescent="0.25">
      <c r="B73" s="17" t="s">
        <v>3741</v>
      </c>
      <c r="C73" s="18"/>
    </row>
    <row r="74" spans="2:3" ht="30" x14ac:dyDescent="0.25">
      <c r="B74" s="17" t="s">
        <v>329</v>
      </c>
      <c r="C74" s="19" t="s">
        <v>330</v>
      </c>
    </row>
    <row r="75" spans="2:3" x14ac:dyDescent="0.25">
      <c r="B75" s="139" t="s">
        <v>331</v>
      </c>
      <c r="C75" s="149" t="s">
        <v>2621</v>
      </c>
    </row>
    <row r="76" spans="2:3" x14ac:dyDescent="0.25">
      <c r="B76" s="139" t="s">
        <v>332</v>
      </c>
      <c r="C76" s="149" t="s">
        <v>2621</v>
      </c>
    </row>
    <row r="77" spans="2:3" x14ac:dyDescent="0.25">
      <c r="B77" s="139" t="s">
        <v>333</v>
      </c>
      <c r="C77" s="149" t="s">
        <v>2621</v>
      </c>
    </row>
    <row r="78" spans="2:3" x14ac:dyDescent="0.25">
      <c r="B78" s="139" t="s">
        <v>334</v>
      </c>
      <c r="C78" s="149" t="s">
        <v>2621</v>
      </c>
    </row>
    <row r="79" spans="2:3" x14ac:dyDescent="0.25">
      <c r="B79" s="139" t="s">
        <v>335</v>
      </c>
      <c r="C79" s="149" t="s">
        <v>2621</v>
      </c>
    </row>
    <row r="80" spans="2:3" x14ac:dyDescent="0.25">
      <c r="B80" s="139" t="s">
        <v>336</v>
      </c>
      <c r="C80" s="149" t="s">
        <v>2621</v>
      </c>
    </row>
    <row r="81" spans="2:7" x14ac:dyDescent="0.25">
      <c r="B81" s="17" t="s">
        <v>337</v>
      </c>
      <c r="C81" s="149" t="s">
        <v>2621</v>
      </c>
    </row>
    <row r="83" spans="2:7" x14ac:dyDescent="0.25">
      <c r="B83" s="139" t="s">
        <v>179</v>
      </c>
      <c r="C83" s="9"/>
      <c r="D83" s="139"/>
    </row>
    <row r="84" spans="2:7" ht="30" x14ac:dyDescent="0.25">
      <c r="B84" s="11" t="s">
        <v>180</v>
      </c>
      <c r="C84" s="10" t="s">
        <v>181</v>
      </c>
      <c r="D84" s="11" t="s">
        <v>182</v>
      </c>
    </row>
    <row r="85" spans="2:7" x14ac:dyDescent="0.25">
      <c r="B85" s="139" t="s">
        <v>161</v>
      </c>
      <c r="C85" s="9" t="s">
        <v>161</v>
      </c>
      <c r="D85" s="139" t="s">
        <v>161</v>
      </c>
    </row>
    <row r="87" spans="2:7" x14ac:dyDescent="0.25">
      <c r="B87" s="17" t="s">
        <v>183</v>
      </c>
      <c r="C87" s="40">
        <v>45412</v>
      </c>
      <c r="D87" s="139"/>
      <c r="E87" s="33"/>
      <c r="F87" s="39"/>
    </row>
    <row r="88" spans="2:7" x14ac:dyDescent="0.25">
      <c r="B88" s="17" t="s">
        <v>184</v>
      </c>
      <c r="C88" s="18" t="s">
        <v>185</v>
      </c>
      <c r="D88" s="17" t="s">
        <v>186</v>
      </c>
      <c r="E88" s="34" t="s">
        <v>187</v>
      </c>
      <c r="F88" s="32" t="s">
        <v>188</v>
      </c>
      <c r="G88" s="31"/>
    </row>
    <row r="89" spans="2:7" x14ac:dyDescent="0.25">
      <c r="B89" s="37" t="s">
        <v>161</v>
      </c>
      <c r="C89" s="38" t="s">
        <v>161</v>
      </c>
      <c r="D89" s="37" t="s">
        <v>161</v>
      </c>
      <c r="E89" s="36" t="s">
        <v>161</v>
      </c>
      <c r="F89" s="35" t="s">
        <v>161</v>
      </c>
    </row>
    <row r="92" spans="2:7" x14ac:dyDescent="0.25">
      <c r="B92" s="7" t="s">
        <v>189</v>
      </c>
    </row>
    <row r="93" spans="2:7" x14ac:dyDescent="0.25">
      <c r="B93" s="7"/>
    </row>
    <row r="94" spans="2:7" x14ac:dyDescent="0.25">
      <c r="B94" s="7" t="s">
        <v>190</v>
      </c>
    </row>
    <row r="95" spans="2:7" x14ac:dyDescent="0.25">
      <c r="B95" s="34" t="s">
        <v>191</v>
      </c>
      <c r="C95" s="18" t="s">
        <v>192</v>
      </c>
      <c r="D95" s="7"/>
    </row>
    <row r="96" spans="2:7" x14ac:dyDescent="0.25">
      <c r="B96" s="33" t="s">
        <v>3213</v>
      </c>
      <c r="C96" s="9">
        <v>99</v>
      </c>
    </row>
    <row r="98" spans="2:3" x14ac:dyDescent="0.25">
      <c r="B98" s="34" t="s">
        <v>193</v>
      </c>
      <c r="C98" s="18" t="s">
        <v>192</v>
      </c>
    </row>
    <row r="99" spans="2:3" x14ac:dyDescent="0.25">
      <c r="B99" s="33" t="s">
        <v>3213</v>
      </c>
      <c r="C99" s="9">
        <v>99</v>
      </c>
    </row>
    <row r="102" spans="2:3" x14ac:dyDescent="0.25">
      <c r="B102" s="34" t="s">
        <v>669</v>
      </c>
      <c r="C102" s="18" t="s">
        <v>195</v>
      </c>
    </row>
    <row r="103" spans="2:3" x14ac:dyDescent="0.25">
      <c r="B103" s="33" t="s">
        <v>3213</v>
      </c>
      <c r="C103" s="9">
        <v>35694640</v>
      </c>
    </row>
    <row r="104" spans="2:3" x14ac:dyDescent="0.25">
      <c r="C104" s="18">
        <f>SUM(C102:C103)</f>
        <v>35694640</v>
      </c>
    </row>
    <row r="106" spans="2:3" x14ac:dyDescent="0.25">
      <c r="B106" s="34" t="s">
        <v>194</v>
      </c>
      <c r="C106" s="18" t="s">
        <v>195</v>
      </c>
    </row>
    <row r="107" spans="2:3" x14ac:dyDescent="0.25">
      <c r="B107" s="33" t="s">
        <v>3213</v>
      </c>
      <c r="C107" s="9">
        <v>37350040</v>
      </c>
    </row>
    <row r="108" spans="2:3" x14ac:dyDescent="0.25">
      <c r="C108" s="18">
        <f>SUM(C106:C107)</f>
        <v>37350040</v>
      </c>
    </row>
    <row r="111" spans="2:3" x14ac:dyDescent="0.25">
      <c r="B111" s="17" t="s">
        <v>196</v>
      </c>
      <c r="C111" s="18">
        <f xml:space="preserve"> C108-C104</f>
        <v>1655400</v>
      </c>
    </row>
    <row r="113" spans="2:7" x14ac:dyDescent="0.25">
      <c r="B113" s="17" t="s">
        <v>197</v>
      </c>
      <c r="C113" s="40">
        <v>45412</v>
      </c>
      <c r="D113" s="139"/>
      <c r="E113" s="33"/>
      <c r="F113" s="39"/>
    </row>
    <row r="114" spans="2:7" x14ac:dyDescent="0.25">
      <c r="B114" s="17" t="s">
        <v>184</v>
      </c>
      <c r="C114" s="18" t="s">
        <v>185</v>
      </c>
      <c r="D114" s="17" t="s">
        <v>186</v>
      </c>
      <c r="E114" s="34" t="s">
        <v>187</v>
      </c>
      <c r="F114" s="32" t="s">
        <v>188</v>
      </c>
      <c r="G114" s="31"/>
    </row>
    <row r="115" spans="2:7" x14ac:dyDescent="0.25">
      <c r="B115" s="37" t="s">
        <v>161</v>
      </c>
      <c r="C115" s="38" t="s">
        <v>161</v>
      </c>
      <c r="D115" s="37" t="s">
        <v>161</v>
      </c>
      <c r="E115" s="36" t="s">
        <v>161</v>
      </c>
      <c r="F115" s="35" t="s">
        <v>161</v>
      </c>
    </row>
    <row r="116" spans="2:7" x14ac:dyDescent="0.25">
      <c r="B116" s="7" t="s">
        <v>189</v>
      </c>
    </row>
    <row r="117" spans="2:7" x14ac:dyDescent="0.25">
      <c r="B117" s="7"/>
    </row>
    <row r="118" spans="2:7" x14ac:dyDescent="0.25">
      <c r="B118" s="7" t="s">
        <v>190</v>
      </c>
    </row>
    <row r="119" spans="2:7" x14ac:dyDescent="0.25">
      <c r="B119" s="17" t="s">
        <v>191</v>
      </c>
      <c r="C119" s="18" t="s">
        <v>192</v>
      </c>
      <c r="D119" s="7"/>
    </row>
    <row r="120" spans="2:7" x14ac:dyDescent="0.25">
      <c r="B120" s="139" t="s">
        <v>161</v>
      </c>
      <c r="C120" s="9" t="s">
        <v>161</v>
      </c>
    </row>
    <row r="122" spans="2:7" x14ac:dyDescent="0.25">
      <c r="B122" s="17" t="s">
        <v>193</v>
      </c>
      <c r="C122" s="18" t="s">
        <v>192</v>
      </c>
    </row>
    <row r="123" spans="2:7" x14ac:dyDescent="0.25">
      <c r="B123" s="139" t="s">
        <v>161</v>
      </c>
      <c r="C123" s="9" t="s">
        <v>161</v>
      </c>
    </row>
    <row r="125" spans="2:7" x14ac:dyDescent="0.25">
      <c r="B125" s="17" t="s">
        <v>161</v>
      </c>
      <c r="C125" s="18" t="s">
        <v>161</v>
      </c>
    </row>
    <row r="126" spans="2:7" x14ac:dyDescent="0.25">
      <c r="B126" s="139" t="s">
        <v>161</v>
      </c>
      <c r="C126" s="9" t="s">
        <v>161</v>
      </c>
    </row>
    <row r="128" spans="2:7" x14ac:dyDescent="0.25">
      <c r="B128" s="34" t="s">
        <v>194</v>
      </c>
      <c r="C128" s="18" t="s">
        <v>195</v>
      </c>
    </row>
    <row r="129" spans="2:80" x14ac:dyDescent="0.25">
      <c r="B129" s="33" t="s">
        <v>161</v>
      </c>
      <c r="C129" s="9" t="s">
        <v>161</v>
      </c>
    </row>
    <row r="131" spans="2:80" x14ac:dyDescent="0.25">
      <c r="B131" s="17" t="s">
        <v>196</v>
      </c>
      <c r="C131" s="18" t="s">
        <v>161</v>
      </c>
    </row>
    <row r="134" spans="2:80" x14ac:dyDescent="0.25">
      <c r="B134" s="7" t="s">
        <v>198</v>
      </c>
    </row>
    <row r="136" spans="2:80" x14ac:dyDescent="0.25">
      <c r="B136" s="17" t="s">
        <v>184</v>
      </c>
      <c r="C136" s="18" t="s">
        <v>199</v>
      </c>
      <c r="D136" s="17" t="s">
        <v>200</v>
      </c>
      <c r="E136" s="17" t="s">
        <v>201</v>
      </c>
      <c r="F136" s="31"/>
    </row>
    <row r="137" spans="2:80" x14ac:dyDescent="0.25">
      <c r="B137" s="139" t="s">
        <v>161</v>
      </c>
      <c r="C137" s="9" t="s">
        <v>161</v>
      </c>
      <c r="D137" s="139" t="s">
        <v>161</v>
      </c>
      <c r="E137" s="139" t="s">
        <v>161</v>
      </c>
    </row>
    <row r="140" spans="2:80" x14ac:dyDescent="0.25">
      <c r="B140" s="7" t="s">
        <v>202</v>
      </c>
      <c r="C140" s="8" t="s">
        <v>161</v>
      </c>
      <c r="D140" s="7"/>
      <c r="E140" s="7"/>
      <c r="F140" s="31"/>
      <c r="G140" s="31"/>
      <c r="H140" s="31"/>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row>
    <row r="142" spans="2:80" x14ac:dyDescent="0.25">
      <c r="B142" s="7" t="s">
        <v>203</v>
      </c>
    </row>
    <row r="144" spans="2:80" x14ac:dyDescent="0.25">
      <c r="B144" s="17" t="s">
        <v>204</v>
      </c>
      <c r="C144" s="18" t="s">
        <v>192</v>
      </c>
      <c r="D144" s="7"/>
    </row>
    <row r="145" spans="2:7" x14ac:dyDescent="0.25">
      <c r="B145" s="139" t="s">
        <v>161</v>
      </c>
      <c r="C145" s="9" t="s">
        <v>161</v>
      </c>
    </row>
    <row r="148" spans="2:7" x14ac:dyDescent="0.25">
      <c r="B148" s="17" t="s">
        <v>205</v>
      </c>
      <c r="C148" s="18" t="s">
        <v>206</v>
      </c>
      <c r="D148" s="7"/>
    </row>
    <row r="149" spans="2:7" x14ac:dyDescent="0.25">
      <c r="B149" s="139" t="s">
        <v>161</v>
      </c>
      <c r="C149" s="9" t="s">
        <v>161</v>
      </c>
    </row>
    <row r="152" spans="2:7" x14ac:dyDescent="0.25">
      <c r="B152" s="7" t="s">
        <v>207</v>
      </c>
    </row>
    <row r="155" spans="2:7" x14ac:dyDescent="0.25">
      <c r="B155" s="7" t="s">
        <v>208</v>
      </c>
    </row>
    <row r="157" spans="2:7" x14ac:dyDescent="0.25">
      <c r="B157" s="17" t="s">
        <v>184</v>
      </c>
      <c r="C157" s="18" t="s">
        <v>209</v>
      </c>
      <c r="D157" s="17" t="s">
        <v>199</v>
      </c>
      <c r="E157" s="17" t="s">
        <v>200</v>
      </c>
      <c r="F157" s="32" t="s">
        <v>201</v>
      </c>
      <c r="G157" s="31"/>
    </row>
    <row r="158" spans="2:7" x14ac:dyDescent="0.25">
      <c r="B158" s="139" t="s">
        <v>161</v>
      </c>
      <c r="C158" s="9" t="s">
        <v>161</v>
      </c>
      <c r="D158" s="139" t="s">
        <v>161</v>
      </c>
      <c r="E158" s="139" t="s">
        <v>161</v>
      </c>
      <c r="F158" s="30" t="s">
        <v>161</v>
      </c>
    </row>
    <row r="161" spans="2:80" x14ac:dyDescent="0.25">
      <c r="B161" s="7" t="s">
        <v>202</v>
      </c>
      <c r="C161" s="8" t="s">
        <v>161</v>
      </c>
      <c r="D161" s="7"/>
      <c r="E161" s="7"/>
      <c r="F161" s="31"/>
      <c r="G161" s="31"/>
      <c r="H161" s="31"/>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row>
    <row r="163" spans="2:80" x14ac:dyDescent="0.25">
      <c r="B163" s="7" t="s">
        <v>203</v>
      </c>
    </row>
    <row r="165" spans="2:80" x14ac:dyDescent="0.25">
      <c r="B165" s="17" t="s">
        <v>204</v>
      </c>
      <c r="C165" s="18" t="s">
        <v>192</v>
      </c>
      <c r="D165" s="7"/>
    </row>
    <row r="166" spans="2:80" x14ac:dyDescent="0.25">
      <c r="B166" s="139" t="s">
        <v>161</v>
      </c>
      <c r="C166" s="9" t="s">
        <v>161</v>
      </c>
    </row>
    <row r="169" spans="2:80" x14ac:dyDescent="0.25">
      <c r="B169" s="17" t="s">
        <v>205</v>
      </c>
      <c r="C169" s="18" t="s">
        <v>206</v>
      </c>
      <c r="D169" s="7"/>
    </row>
    <row r="170" spans="2:80" x14ac:dyDescent="0.25">
      <c r="B170" s="139" t="s">
        <v>161</v>
      </c>
      <c r="C170" s="9" t="s">
        <v>161</v>
      </c>
    </row>
    <row r="173" spans="2:80" x14ac:dyDescent="0.25">
      <c r="B173" s="7" t="s">
        <v>207</v>
      </c>
    </row>
    <row r="176" spans="2:80" x14ac:dyDescent="0.25">
      <c r="B176" s="7" t="s">
        <v>210</v>
      </c>
    </row>
    <row r="177" spans="2:7" x14ac:dyDescent="0.25">
      <c r="B177" s="17" t="s">
        <v>184</v>
      </c>
      <c r="C177" s="18" t="s">
        <v>211</v>
      </c>
      <c r="D177" s="17" t="s">
        <v>212</v>
      </c>
      <c r="E177" s="17" t="s">
        <v>213</v>
      </c>
      <c r="F177" s="32" t="s">
        <v>214</v>
      </c>
      <c r="G177" s="31"/>
    </row>
    <row r="178" spans="2:7" x14ac:dyDescent="0.25">
      <c r="B178" s="139" t="s">
        <v>161</v>
      </c>
      <c r="C178" s="9" t="s">
        <v>161</v>
      </c>
      <c r="D178" s="139" t="s">
        <v>161</v>
      </c>
      <c r="E178" s="139" t="s">
        <v>161</v>
      </c>
      <c r="F178" s="30" t="s">
        <v>161</v>
      </c>
    </row>
    <row r="179" spans="2:7" x14ac:dyDescent="0.25">
      <c r="B179" s="2" t="s">
        <v>215</v>
      </c>
    </row>
  </sheetData>
  <mergeCells count="3">
    <mergeCell ref="B1:E1"/>
    <mergeCell ref="C3:C7"/>
    <mergeCell ref="D3:D7"/>
  </mergeCells>
  <hyperlinks>
    <hyperlink ref="A1" location="Index!A1" display="Index" xr:uid="{4411A43F-202E-4E6E-A262-5F4CB2492874}"/>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847CF-0E2F-4793-AE94-091506633962}">
  <sheetPr codeName="Sheet20"/>
  <dimension ref="A1:CB538"/>
  <sheetViews>
    <sheetView workbookViewId="0">
      <selection activeCell="C25" sqref="C25"/>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9" width="1.7109375" style="2" bestFit="1" customWidth="1"/>
    <col min="10" max="256" width="9.140625" style="2"/>
    <col min="257" max="257" width="5.42578125" style="2" bestFit="1" customWidth="1"/>
    <col min="258" max="258" width="128" style="2" bestFit="1" customWidth="1"/>
    <col min="259" max="259" width="19.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265" width="1.7109375" style="2" bestFit="1" customWidth="1"/>
    <col min="266" max="512" width="9.140625" style="2"/>
    <col min="513" max="513" width="5.42578125" style="2" bestFit="1" customWidth="1"/>
    <col min="514" max="514" width="128" style="2" bestFit="1" customWidth="1"/>
    <col min="515" max="515" width="19.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521" width="1.7109375" style="2" bestFit="1" customWidth="1"/>
    <col min="522" max="768" width="9.140625" style="2"/>
    <col min="769" max="769" width="5.42578125" style="2" bestFit="1" customWidth="1"/>
    <col min="770" max="770" width="128" style="2" bestFit="1" customWidth="1"/>
    <col min="771" max="771" width="19.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777" width="1.7109375" style="2" bestFit="1" customWidth="1"/>
    <col min="778" max="1024" width="9.140625" style="2"/>
    <col min="1025" max="1025" width="5.42578125" style="2" bestFit="1" customWidth="1"/>
    <col min="1026" max="1026" width="128" style="2" bestFit="1" customWidth="1"/>
    <col min="1027" max="1027" width="19.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033" width="1.7109375" style="2" bestFit="1" customWidth="1"/>
    <col min="1034" max="1280" width="9.140625" style="2"/>
    <col min="1281" max="1281" width="5.42578125" style="2" bestFit="1" customWidth="1"/>
    <col min="1282" max="1282" width="128" style="2" bestFit="1" customWidth="1"/>
    <col min="1283" max="1283" width="19.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289" width="1.7109375" style="2" bestFit="1" customWidth="1"/>
    <col min="1290" max="1536" width="9.140625" style="2"/>
    <col min="1537" max="1537" width="5.42578125" style="2" bestFit="1" customWidth="1"/>
    <col min="1538" max="1538" width="128" style="2" bestFit="1" customWidth="1"/>
    <col min="1539" max="1539" width="19.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545" width="1.7109375" style="2" bestFit="1" customWidth="1"/>
    <col min="1546" max="1792" width="9.140625" style="2"/>
    <col min="1793" max="1793" width="5.42578125" style="2" bestFit="1" customWidth="1"/>
    <col min="1794" max="1794" width="128" style="2" bestFit="1" customWidth="1"/>
    <col min="1795" max="1795" width="19.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1801" width="1.7109375" style="2" bestFit="1" customWidth="1"/>
    <col min="1802" max="2048" width="9.140625" style="2"/>
    <col min="2049" max="2049" width="5.42578125" style="2" bestFit="1" customWidth="1"/>
    <col min="2050" max="2050" width="128" style="2" bestFit="1" customWidth="1"/>
    <col min="2051" max="2051" width="19.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057" width="1.7109375" style="2" bestFit="1" customWidth="1"/>
    <col min="2058" max="2304" width="9.140625" style="2"/>
    <col min="2305" max="2305" width="5.42578125" style="2" bestFit="1" customWidth="1"/>
    <col min="2306" max="2306" width="128" style="2" bestFit="1" customWidth="1"/>
    <col min="2307" max="2307" width="19.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313" width="1.7109375" style="2" bestFit="1" customWidth="1"/>
    <col min="2314" max="2560" width="9.140625" style="2"/>
    <col min="2561" max="2561" width="5.42578125" style="2" bestFit="1" customWidth="1"/>
    <col min="2562" max="2562" width="128" style="2" bestFit="1" customWidth="1"/>
    <col min="2563" max="2563" width="19.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569" width="1.7109375" style="2" bestFit="1" customWidth="1"/>
    <col min="2570" max="2816" width="9.140625" style="2"/>
    <col min="2817" max="2817" width="5.42578125" style="2" bestFit="1" customWidth="1"/>
    <col min="2818" max="2818" width="128" style="2" bestFit="1" customWidth="1"/>
    <col min="2819" max="2819" width="19.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2825" width="1.7109375" style="2" bestFit="1" customWidth="1"/>
    <col min="2826" max="3072" width="9.140625" style="2"/>
    <col min="3073" max="3073" width="5.42578125" style="2" bestFit="1" customWidth="1"/>
    <col min="3074" max="3074" width="128" style="2" bestFit="1" customWidth="1"/>
    <col min="3075" max="3075" width="19.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081" width="1.7109375" style="2" bestFit="1" customWidth="1"/>
    <col min="3082" max="3328" width="9.140625" style="2"/>
    <col min="3329" max="3329" width="5.42578125" style="2" bestFit="1" customWidth="1"/>
    <col min="3330" max="3330" width="128" style="2" bestFit="1" customWidth="1"/>
    <col min="3331" max="3331" width="19.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337" width="1.7109375" style="2" bestFit="1" customWidth="1"/>
    <col min="3338" max="3584" width="9.140625" style="2"/>
    <col min="3585" max="3585" width="5.42578125" style="2" bestFit="1" customWidth="1"/>
    <col min="3586" max="3586" width="128" style="2" bestFit="1" customWidth="1"/>
    <col min="3587" max="3587" width="19.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593" width="1.7109375" style="2" bestFit="1" customWidth="1"/>
    <col min="3594" max="3840" width="9.140625" style="2"/>
    <col min="3841" max="3841" width="5.42578125" style="2" bestFit="1" customWidth="1"/>
    <col min="3842" max="3842" width="128" style="2" bestFit="1" customWidth="1"/>
    <col min="3843" max="3843" width="19.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3849" width="1.7109375" style="2" bestFit="1" customWidth="1"/>
    <col min="3850" max="4096" width="9.140625" style="2"/>
    <col min="4097" max="4097" width="5.42578125" style="2" bestFit="1" customWidth="1"/>
    <col min="4098" max="4098" width="128" style="2" bestFit="1" customWidth="1"/>
    <col min="4099" max="4099" width="19.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105" width="1.7109375" style="2" bestFit="1" customWidth="1"/>
    <col min="4106" max="4352" width="9.140625" style="2"/>
    <col min="4353" max="4353" width="5.42578125" style="2" bestFit="1" customWidth="1"/>
    <col min="4354" max="4354" width="128" style="2" bestFit="1" customWidth="1"/>
    <col min="4355" max="4355" width="19.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361" width="1.7109375" style="2" bestFit="1" customWidth="1"/>
    <col min="4362" max="4608" width="9.140625" style="2"/>
    <col min="4609" max="4609" width="5.42578125" style="2" bestFit="1" customWidth="1"/>
    <col min="4610" max="4610" width="128" style="2" bestFit="1" customWidth="1"/>
    <col min="4611" max="4611" width="19.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617" width="1.7109375" style="2" bestFit="1" customWidth="1"/>
    <col min="4618" max="4864" width="9.140625" style="2"/>
    <col min="4865" max="4865" width="5.42578125" style="2" bestFit="1" customWidth="1"/>
    <col min="4866" max="4866" width="128" style="2" bestFit="1" customWidth="1"/>
    <col min="4867" max="4867" width="19.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4873" width="1.7109375" style="2" bestFit="1" customWidth="1"/>
    <col min="4874" max="5120" width="9.140625" style="2"/>
    <col min="5121" max="5121" width="5.42578125" style="2" bestFit="1" customWidth="1"/>
    <col min="5122" max="5122" width="128" style="2" bestFit="1" customWidth="1"/>
    <col min="5123" max="5123" width="19.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129" width="1.7109375" style="2" bestFit="1" customWidth="1"/>
    <col min="5130" max="5376" width="9.140625" style="2"/>
    <col min="5377" max="5377" width="5.42578125" style="2" bestFit="1" customWidth="1"/>
    <col min="5378" max="5378" width="128" style="2" bestFit="1" customWidth="1"/>
    <col min="5379" max="5379" width="19.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385" width="1.7109375" style="2" bestFit="1" customWidth="1"/>
    <col min="5386" max="5632" width="9.140625" style="2"/>
    <col min="5633" max="5633" width="5.42578125" style="2" bestFit="1" customWidth="1"/>
    <col min="5634" max="5634" width="128" style="2" bestFit="1" customWidth="1"/>
    <col min="5635" max="5635" width="19.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641" width="1.7109375" style="2" bestFit="1" customWidth="1"/>
    <col min="5642" max="5888" width="9.140625" style="2"/>
    <col min="5889" max="5889" width="5.42578125" style="2" bestFit="1" customWidth="1"/>
    <col min="5890" max="5890" width="128" style="2" bestFit="1" customWidth="1"/>
    <col min="5891" max="5891" width="19.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5897" width="1.7109375" style="2" bestFit="1" customWidth="1"/>
    <col min="5898" max="6144" width="9.140625" style="2"/>
    <col min="6145" max="6145" width="5.42578125" style="2" bestFit="1" customWidth="1"/>
    <col min="6146" max="6146" width="128" style="2" bestFit="1" customWidth="1"/>
    <col min="6147" max="6147" width="19.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153" width="1.7109375" style="2" bestFit="1" customWidth="1"/>
    <col min="6154" max="6400" width="9.140625" style="2"/>
    <col min="6401" max="6401" width="5.42578125" style="2" bestFit="1" customWidth="1"/>
    <col min="6402" max="6402" width="128" style="2" bestFit="1" customWidth="1"/>
    <col min="6403" max="6403" width="19.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409" width="1.7109375" style="2" bestFit="1" customWidth="1"/>
    <col min="6410" max="6656" width="9.140625" style="2"/>
    <col min="6657" max="6657" width="5.42578125" style="2" bestFit="1" customWidth="1"/>
    <col min="6658" max="6658" width="128" style="2" bestFit="1" customWidth="1"/>
    <col min="6659" max="6659" width="19.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665" width="1.7109375" style="2" bestFit="1" customWidth="1"/>
    <col min="6666" max="6912" width="9.140625" style="2"/>
    <col min="6913" max="6913" width="5.42578125" style="2" bestFit="1" customWidth="1"/>
    <col min="6914" max="6914" width="128" style="2" bestFit="1" customWidth="1"/>
    <col min="6915" max="6915" width="19.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6921" width="1.7109375" style="2" bestFit="1" customWidth="1"/>
    <col min="6922" max="7168" width="9.140625" style="2"/>
    <col min="7169" max="7169" width="5.42578125" style="2" bestFit="1" customWidth="1"/>
    <col min="7170" max="7170" width="128" style="2" bestFit="1" customWidth="1"/>
    <col min="7171" max="7171" width="19.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177" width="1.7109375" style="2" bestFit="1" customWidth="1"/>
    <col min="7178" max="7424" width="9.140625" style="2"/>
    <col min="7425" max="7425" width="5.42578125" style="2" bestFit="1" customWidth="1"/>
    <col min="7426" max="7426" width="128" style="2" bestFit="1" customWidth="1"/>
    <col min="7427" max="7427" width="19.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433" width="1.7109375" style="2" bestFit="1" customWidth="1"/>
    <col min="7434" max="7680" width="9.140625" style="2"/>
    <col min="7681" max="7681" width="5.42578125" style="2" bestFit="1" customWidth="1"/>
    <col min="7682" max="7682" width="128" style="2" bestFit="1" customWidth="1"/>
    <col min="7683" max="7683" width="19.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689" width="1.7109375" style="2" bestFit="1" customWidth="1"/>
    <col min="7690" max="7936" width="9.140625" style="2"/>
    <col min="7937" max="7937" width="5.42578125" style="2" bestFit="1" customWidth="1"/>
    <col min="7938" max="7938" width="128" style="2" bestFit="1" customWidth="1"/>
    <col min="7939" max="7939" width="19.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7945" width="1.7109375" style="2" bestFit="1" customWidth="1"/>
    <col min="7946" max="8192" width="9.140625" style="2"/>
    <col min="8193" max="8193" width="5.42578125" style="2" bestFit="1" customWidth="1"/>
    <col min="8194" max="8194" width="128" style="2" bestFit="1" customWidth="1"/>
    <col min="8195" max="8195" width="19.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201" width="1.7109375" style="2" bestFit="1" customWidth="1"/>
    <col min="8202" max="8448" width="9.140625" style="2"/>
    <col min="8449" max="8449" width="5.42578125" style="2" bestFit="1" customWidth="1"/>
    <col min="8450" max="8450" width="128" style="2" bestFit="1" customWidth="1"/>
    <col min="8451" max="8451" width="19.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457" width="1.7109375" style="2" bestFit="1" customWidth="1"/>
    <col min="8458" max="8704" width="9.140625" style="2"/>
    <col min="8705" max="8705" width="5.42578125" style="2" bestFit="1" customWidth="1"/>
    <col min="8706" max="8706" width="128" style="2" bestFit="1" customWidth="1"/>
    <col min="8707" max="8707" width="19.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713" width="1.7109375" style="2" bestFit="1" customWidth="1"/>
    <col min="8714" max="8960" width="9.140625" style="2"/>
    <col min="8961" max="8961" width="5.42578125" style="2" bestFit="1" customWidth="1"/>
    <col min="8962" max="8962" width="128" style="2" bestFit="1" customWidth="1"/>
    <col min="8963" max="8963" width="19.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8969" width="1.7109375" style="2" bestFit="1" customWidth="1"/>
    <col min="8970" max="9216" width="9.140625" style="2"/>
    <col min="9217" max="9217" width="5.42578125" style="2" bestFit="1" customWidth="1"/>
    <col min="9218" max="9218" width="128" style="2" bestFit="1" customWidth="1"/>
    <col min="9219" max="9219" width="19.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225" width="1.7109375" style="2" bestFit="1" customWidth="1"/>
    <col min="9226" max="9472" width="9.140625" style="2"/>
    <col min="9473" max="9473" width="5.42578125" style="2" bestFit="1" customWidth="1"/>
    <col min="9474" max="9474" width="128" style="2" bestFit="1" customWidth="1"/>
    <col min="9475" max="9475" width="19.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481" width="1.7109375" style="2" bestFit="1" customWidth="1"/>
    <col min="9482" max="9728" width="9.140625" style="2"/>
    <col min="9729" max="9729" width="5.42578125" style="2" bestFit="1" customWidth="1"/>
    <col min="9730" max="9730" width="128" style="2" bestFit="1" customWidth="1"/>
    <col min="9731" max="9731" width="19.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737" width="1.7109375" style="2" bestFit="1" customWidth="1"/>
    <col min="9738" max="9984" width="9.140625" style="2"/>
    <col min="9985" max="9985" width="5.42578125" style="2" bestFit="1" customWidth="1"/>
    <col min="9986" max="9986" width="128" style="2" bestFit="1" customWidth="1"/>
    <col min="9987" max="9987" width="19.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9993" width="1.7109375" style="2" bestFit="1" customWidth="1"/>
    <col min="9994" max="10240" width="9.140625" style="2"/>
    <col min="10241" max="10241" width="5.42578125" style="2" bestFit="1" customWidth="1"/>
    <col min="10242" max="10242" width="128" style="2" bestFit="1" customWidth="1"/>
    <col min="10243" max="10243" width="19.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249" width="1.7109375" style="2" bestFit="1" customWidth="1"/>
    <col min="10250" max="10496" width="9.140625" style="2"/>
    <col min="10497" max="10497" width="5.42578125" style="2" bestFit="1" customWidth="1"/>
    <col min="10498" max="10498" width="128" style="2" bestFit="1" customWidth="1"/>
    <col min="10499" max="10499" width="19.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505" width="1.7109375" style="2" bestFit="1" customWidth="1"/>
    <col min="10506" max="10752" width="9.140625" style="2"/>
    <col min="10753" max="10753" width="5.42578125" style="2" bestFit="1" customWidth="1"/>
    <col min="10754" max="10754" width="128" style="2" bestFit="1" customWidth="1"/>
    <col min="10755" max="10755" width="19.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0761" width="1.7109375" style="2" bestFit="1" customWidth="1"/>
    <col min="10762" max="11008" width="9.140625" style="2"/>
    <col min="11009" max="11009" width="5.42578125" style="2" bestFit="1" customWidth="1"/>
    <col min="11010" max="11010" width="128" style="2" bestFit="1" customWidth="1"/>
    <col min="11011" max="11011" width="19.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017" width="1.7109375" style="2" bestFit="1" customWidth="1"/>
    <col min="11018" max="11264" width="9.140625" style="2"/>
    <col min="11265" max="11265" width="5.42578125" style="2" bestFit="1" customWidth="1"/>
    <col min="11266" max="11266" width="128" style="2" bestFit="1" customWidth="1"/>
    <col min="11267" max="11267" width="19.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273" width="1.7109375" style="2" bestFit="1" customWidth="1"/>
    <col min="11274" max="11520" width="9.140625" style="2"/>
    <col min="11521" max="11521" width="5.42578125" style="2" bestFit="1" customWidth="1"/>
    <col min="11522" max="11522" width="128" style="2" bestFit="1" customWidth="1"/>
    <col min="11523" max="11523" width="19.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529" width="1.7109375" style="2" bestFit="1" customWidth="1"/>
    <col min="11530" max="11776" width="9.140625" style="2"/>
    <col min="11777" max="11777" width="5.42578125" style="2" bestFit="1" customWidth="1"/>
    <col min="11778" max="11778" width="128" style="2" bestFit="1" customWidth="1"/>
    <col min="11779" max="11779" width="19.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1785" width="1.7109375" style="2" bestFit="1" customWidth="1"/>
    <col min="11786" max="12032" width="9.140625" style="2"/>
    <col min="12033" max="12033" width="5.42578125" style="2" bestFit="1" customWidth="1"/>
    <col min="12034" max="12034" width="128" style="2" bestFit="1" customWidth="1"/>
    <col min="12035" max="12035" width="19.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041" width="1.7109375" style="2" bestFit="1" customWidth="1"/>
    <col min="12042" max="12288" width="9.140625" style="2"/>
    <col min="12289" max="12289" width="5.42578125" style="2" bestFit="1" customWidth="1"/>
    <col min="12290" max="12290" width="128" style="2" bestFit="1" customWidth="1"/>
    <col min="12291" max="12291" width="19.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297" width="1.7109375" style="2" bestFit="1" customWidth="1"/>
    <col min="12298" max="12544" width="9.140625" style="2"/>
    <col min="12545" max="12545" width="5.42578125" style="2" bestFit="1" customWidth="1"/>
    <col min="12546" max="12546" width="128" style="2" bestFit="1" customWidth="1"/>
    <col min="12547" max="12547" width="19.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553" width="1.7109375" style="2" bestFit="1" customWidth="1"/>
    <col min="12554" max="12800" width="9.140625" style="2"/>
    <col min="12801" max="12801" width="5.42578125" style="2" bestFit="1" customWidth="1"/>
    <col min="12802" max="12802" width="128" style="2" bestFit="1" customWidth="1"/>
    <col min="12803" max="12803" width="19.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2809" width="1.7109375" style="2" bestFit="1" customWidth="1"/>
    <col min="12810" max="13056" width="9.140625" style="2"/>
    <col min="13057" max="13057" width="5.42578125" style="2" bestFit="1" customWidth="1"/>
    <col min="13058" max="13058" width="128" style="2" bestFit="1" customWidth="1"/>
    <col min="13059" max="13059" width="19.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065" width="1.7109375" style="2" bestFit="1" customWidth="1"/>
    <col min="13066" max="13312" width="9.140625" style="2"/>
    <col min="13313" max="13313" width="5.42578125" style="2" bestFit="1" customWidth="1"/>
    <col min="13314" max="13314" width="128" style="2" bestFit="1" customWidth="1"/>
    <col min="13315" max="13315" width="19.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321" width="1.7109375" style="2" bestFit="1" customWidth="1"/>
    <col min="13322" max="13568" width="9.140625" style="2"/>
    <col min="13569" max="13569" width="5.42578125" style="2" bestFit="1" customWidth="1"/>
    <col min="13570" max="13570" width="128" style="2" bestFit="1" customWidth="1"/>
    <col min="13571" max="13571" width="19.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577" width="1.7109375" style="2" bestFit="1" customWidth="1"/>
    <col min="13578" max="13824" width="9.140625" style="2"/>
    <col min="13825" max="13825" width="5.42578125" style="2" bestFit="1" customWidth="1"/>
    <col min="13826" max="13826" width="128" style="2" bestFit="1" customWidth="1"/>
    <col min="13827" max="13827" width="19.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3833" width="1.7109375" style="2" bestFit="1" customWidth="1"/>
    <col min="13834" max="14080" width="9.140625" style="2"/>
    <col min="14081" max="14081" width="5.42578125" style="2" bestFit="1" customWidth="1"/>
    <col min="14082" max="14082" width="128" style="2" bestFit="1" customWidth="1"/>
    <col min="14083" max="14083" width="19.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089" width="1.7109375" style="2" bestFit="1" customWidth="1"/>
    <col min="14090" max="14336" width="9.140625" style="2"/>
    <col min="14337" max="14337" width="5.42578125" style="2" bestFit="1" customWidth="1"/>
    <col min="14338" max="14338" width="128" style="2" bestFit="1" customWidth="1"/>
    <col min="14339" max="14339" width="19.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345" width="1.7109375" style="2" bestFit="1" customWidth="1"/>
    <col min="14346" max="14592" width="9.140625" style="2"/>
    <col min="14593" max="14593" width="5.42578125" style="2" bestFit="1" customWidth="1"/>
    <col min="14594" max="14594" width="128" style="2" bestFit="1" customWidth="1"/>
    <col min="14595" max="14595" width="19.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601" width="1.7109375" style="2" bestFit="1" customWidth="1"/>
    <col min="14602" max="14848" width="9.140625" style="2"/>
    <col min="14849" max="14849" width="5.42578125" style="2" bestFit="1" customWidth="1"/>
    <col min="14850" max="14850" width="128" style="2" bestFit="1" customWidth="1"/>
    <col min="14851" max="14851" width="19.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4857" width="1.7109375" style="2" bestFit="1" customWidth="1"/>
    <col min="14858" max="15104" width="9.140625" style="2"/>
    <col min="15105" max="15105" width="5.42578125" style="2" bestFit="1" customWidth="1"/>
    <col min="15106" max="15106" width="128" style="2" bestFit="1" customWidth="1"/>
    <col min="15107" max="15107" width="19.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113" width="1.7109375" style="2" bestFit="1" customWidth="1"/>
    <col min="15114" max="15360" width="9.140625" style="2"/>
    <col min="15361" max="15361" width="5.42578125" style="2" bestFit="1" customWidth="1"/>
    <col min="15362" max="15362" width="128" style="2" bestFit="1" customWidth="1"/>
    <col min="15363" max="15363" width="19.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369" width="1.7109375" style="2" bestFit="1" customWidth="1"/>
    <col min="15370" max="15616" width="9.140625" style="2"/>
    <col min="15617" max="15617" width="5.42578125" style="2" bestFit="1" customWidth="1"/>
    <col min="15618" max="15618" width="128" style="2" bestFit="1" customWidth="1"/>
    <col min="15619" max="15619" width="19.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625" width="1.7109375" style="2" bestFit="1" customWidth="1"/>
    <col min="15626" max="15872" width="9.140625" style="2"/>
    <col min="15873" max="15873" width="5.42578125" style="2" bestFit="1" customWidth="1"/>
    <col min="15874" max="15874" width="128" style="2" bestFit="1" customWidth="1"/>
    <col min="15875" max="15875" width="19.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5881" width="1.7109375" style="2" bestFit="1" customWidth="1"/>
    <col min="15882" max="16128" width="9.140625" style="2"/>
    <col min="16129" max="16129" width="5.42578125" style="2" bestFit="1" customWidth="1"/>
    <col min="16130" max="16130" width="128" style="2" bestFit="1" customWidth="1"/>
    <col min="16131" max="16131" width="19.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137" width="1.7109375" style="2" bestFit="1" customWidth="1"/>
    <col min="16138" max="16384" width="9.140625" style="2"/>
  </cols>
  <sheetData>
    <row r="1" spans="1:9" x14ac:dyDescent="0.25">
      <c r="A1" s="27" t="s">
        <v>0</v>
      </c>
      <c r="B1" s="212" t="s">
        <v>39</v>
      </c>
      <c r="C1" s="212"/>
      <c r="D1" s="212"/>
      <c r="E1" s="212"/>
    </row>
    <row r="3" spans="1:9" x14ac:dyDescent="0.25">
      <c r="B3" s="1" t="s">
        <v>1405</v>
      </c>
      <c r="C3" s="226"/>
      <c r="D3" s="227"/>
      <c r="E3" s="22"/>
    </row>
    <row r="4" spans="1:9" x14ac:dyDescent="0.25">
      <c r="B4" s="12" t="s">
        <v>1406</v>
      </c>
      <c r="C4" s="226"/>
      <c r="D4" s="227"/>
      <c r="E4" s="22"/>
    </row>
    <row r="5" spans="1:9" x14ac:dyDescent="0.25">
      <c r="B5" s="142" t="s">
        <v>130</v>
      </c>
      <c r="C5" s="226"/>
      <c r="D5" s="227"/>
      <c r="E5" s="22"/>
    </row>
    <row r="6" spans="1:9" x14ac:dyDescent="0.25">
      <c r="B6" s="142" t="s">
        <v>1407</v>
      </c>
      <c r="C6" s="226"/>
      <c r="D6" s="227"/>
      <c r="E6" s="22"/>
    </row>
    <row r="7" spans="1:9" ht="30" x14ac:dyDescent="0.25">
      <c r="B7" s="12" t="s">
        <v>1408</v>
      </c>
      <c r="C7" s="226"/>
      <c r="D7" s="227"/>
      <c r="E7" s="22"/>
    </row>
    <row r="8" spans="1:9" ht="30" x14ac:dyDescent="0.25">
      <c r="B8" s="142" t="s">
        <v>133</v>
      </c>
      <c r="C8" s="226"/>
      <c r="D8" s="227"/>
      <c r="E8" s="22"/>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2084</v>
      </c>
      <c r="C15" s="4" t="s">
        <v>142</v>
      </c>
      <c r="D15" s="2" t="s">
        <v>350</v>
      </c>
      <c r="E15" s="2" t="s">
        <v>351</v>
      </c>
      <c r="F15" s="24">
        <v>1394925</v>
      </c>
      <c r="G15" s="24">
        <v>40927.1</v>
      </c>
      <c r="H15" s="24">
        <v>4.49</v>
      </c>
    </row>
    <row r="16" spans="1:9" x14ac:dyDescent="0.25">
      <c r="B16" s="2" t="s">
        <v>2085</v>
      </c>
      <c r="C16" s="4" t="s">
        <v>142</v>
      </c>
      <c r="D16" s="2" t="s">
        <v>347</v>
      </c>
      <c r="E16" s="2" t="s">
        <v>348</v>
      </c>
      <c r="F16" s="24">
        <v>2268392</v>
      </c>
      <c r="G16" s="24">
        <v>34481.83</v>
      </c>
      <c r="H16" s="24">
        <v>3.79</v>
      </c>
    </row>
    <row r="17" spans="2:8" x14ac:dyDescent="0.25">
      <c r="B17" s="2" t="s">
        <v>517</v>
      </c>
      <c r="C17" s="4" t="s">
        <v>142</v>
      </c>
      <c r="D17" s="2" t="s">
        <v>347</v>
      </c>
      <c r="E17" s="2" t="s">
        <v>518</v>
      </c>
      <c r="F17" s="24">
        <v>3636000</v>
      </c>
      <c r="G17" s="24">
        <v>30042.45</v>
      </c>
      <c r="H17" s="24">
        <v>3.3</v>
      </c>
    </row>
    <row r="18" spans="2:8" x14ac:dyDescent="0.25">
      <c r="B18" s="2" t="s">
        <v>2079</v>
      </c>
      <c r="C18" s="4" t="s">
        <v>142</v>
      </c>
      <c r="D18" s="2" t="s">
        <v>347</v>
      </c>
      <c r="E18" s="2" t="s">
        <v>349</v>
      </c>
      <c r="F18" s="24">
        <v>2599825</v>
      </c>
      <c r="G18" s="24">
        <v>29908.39</v>
      </c>
      <c r="H18" s="24">
        <v>3.28</v>
      </c>
    </row>
    <row r="19" spans="2:8" x14ac:dyDescent="0.25">
      <c r="B19" s="2" t="s">
        <v>2773</v>
      </c>
      <c r="C19" s="4" t="s">
        <v>142</v>
      </c>
      <c r="D19" s="2" t="s">
        <v>361</v>
      </c>
      <c r="E19" s="2" t="s">
        <v>362</v>
      </c>
      <c r="F19" s="24">
        <v>773865</v>
      </c>
      <c r="G19" s="24">
        <v>27815.03</v>
      </c>
      <c r="H19" s="24">
        <v>3.05</v>
      </c>
    </row>
    <row r="20" spans="2:8" x14ac:dyDescent="0.25">
      <c r="B20" s="2" t="s">
        <v>2845</v>
      </c>
      <c r="C20" s="4" t="s">
        <v>142</v>
      </c>
      <c r="D20" s="2" t="s">
        <v>412</v>
      </c>
      <c r="E20" s="2" t="s">
        <v>516</v>
      </c>
      <c r="F20" s="24">
        <v>1851626</v>
      </c>
      <c r="G20" s="24">
        <v>24484.05</v>
      </c>
      <c r="H20" s="24">
        <v>2.69</v>
      </c>
    </row>
    <row r="21" spans="2:8" x14ac:dyDescent="0.25">
      <c r="B21" s="2" t="s">
        <v>2772</v>
      </c>
      <c r="C21" s="4" t="s">
        <v>142</v>
      </c>
      <c r="D21" s="2" t="s">
        <v>347</v>
      </c>
      <c r="E21" s="2" t="s">
        <v>358</v>
      </c>
      <c r="F21" s="24">
        <v>1931977</v>
      </c>
      <c r="G21" s="24">
        <v>22524.92</v>
      </c>
      <c r="H21" s="24">
        <v>2.4700000000000002</v>
      </c>
    </row>
    <row r="22" spans="2:8" x14ac:dyDescent="0.25">
      <c r="B22" s="2" t="s">
        <v>2081</v>
      </c>
      <c r="C22" s="4" t="s">
        <v>142</v>
      </c>
      <c r="D22" s="2" t="s">
        <v>352</v>
      </c>
      <c r="E22" s="2" t="s">
        <v>355</v>
      </c>
      <c r="F22" s="24">
        <v>582581</v>
      </c>
      <c r="G22" s="24">
        <v>22258.38</v>
      </c>
      <c r="H22" s="24">
        <v>2.44</v>
      </c>
    </row>
    <row r="23" spans="2:8" x14ac:dyDescent="0.25">
      <c r="B23" s="2" t="s">
        <v>2050</v>
      </c>
      <c r="C23" s="4" t="s">
        <v>142</v>
      </c>
      <c r="D23" s="2" t="s">
        <v>423</v>
      </c>
      <c r="E23" s="2" t="s">
        <v>524</v>
      </c>
      <c r="F23" s="24">
        <v>6006186</v>
      </c>
      <c r="G23" s="24">
        <v>21814.47</v>
      </c>
      <c r="H23" s="24">
        <v>2.4</v>
      </c>
    </row>
    <row r="24" spans="2:8" x14ac:dyDescent="0.25">
      <c r="B24" s="2" t="s">
        <v>2851</v>
      </c>
      <c r="C24" s="4" t="s">
        <v>142</v>
      </c>
      <c r="D24" s="2" t="s">
        <v>423</v>
      </c>
      <c r="E24" s="2" t="s">
        <v>527</v>
      </c>
      <c r="F24" s="24">
        <v>6239532</v>
      </c>
      <c r="G24" s="24">
        <v>18834.03</v>
      </c>
      <c r="H24" s="24">
        <v>2.0699999999999998</v>
      </c>
    </row>
    <row r="25" spans="2:8" x14ac:dyDescent="0.25">
      <c r="B25" s="2" t="s">
        <v>2980</v>
      </c>
      <c r="C25" s="4" t="s">
        <v>142</v>
      </c>
      <c r="D25" s="2" t="s">
        <v>433</v>
      </c>
      <c r="E25" s="2" t="s">
        <v>792</v>
      </c>
      <c r="F25" s="24">
        <v>1930350</v>
      </c>
      <c r="G25" s="24">
        <v>17215.830000000002</v>
      </c>
      <c r="H25" s="24">
        <v>1.89</v>
      </c>
    </row>
    <row r="26" spans="2:8" x14ac:dyDescent="0.25">
      <c r="B26" s="2" t="s">
        <v>2083</v>
      </c>
      <c r="C26" s="4" t="s">
        <v>142</v>
      </c>
      <c r="D26" s="2" t="s">
        <v>356</v>
      </c>
      <c r="E26" s="2" t="s">
        <v>357</v>
      </c>
      <c r="F26" s="24">
        <v>3911000</v>
      </c>
      <c r="G26" s="24">
        <v>17038.27</v>
      </c>
      <c r="H26" s="24">
        <v>1.87</v>
      </c>
    </row>
    <row r="27" spans="2:8" x14ac:dyDescent="0.25">
      <c r="B27" s="2" t="s">
        <v>2854</v>
      </c>
      <c r="C27" s="4" t="s">
        <v>142</v>
      </c>
      <c r="D27" s="2" t="s">
        <v>347</v>
      </c>
      <c r="E27" s="2" t="s">
        <v>530</v>
      </c>
      <c r="F27" s="24">
        <v>942850</v>
      </c>
      <c r="G27" s="24">
        <v>14290.78</v>
      </c>
      <c r="H27" s="24">
        <v>1.57</v>
      </c>
    </row>
    <row r="28" spans="2:8" x14ac:dyDescent="0.25">
      <c r="B28" s="2" t="s">
        <v>2774</v>
      </c>
      <c r="C28" s="4" t="s">
        <v>142</v>
      </c>
      <c r="D28" s="2" t="s">
        <v>347</v>
      </c>
      <c r="E28" s="2" t="s">
        <v>363</v>
      </c>
      <c r="F28" s="24">
        <v>807600</v>
      </c>
      <c r="G28" s="24">
        <v>13115.02</v>
      </c>
      <c r="H28" s="24">
        <v>1.44</v>
      </c>
    </row>
    <row r="29" spans="2:8" x14ac:dyDescent="0.25">
      <c r="B29" s="2" t="s">
        <v>2916</v>
      </c>
      <c r="C29" s="4" t="s">
        <v>142</v>
      </c>
      <c r="D29" s="2" t="s">
        <v>387</v>
      </c>
      <c r="E29" s="2" t="s">
        <v>712</v>
      </c>
      <c r="F29" s="24">
        <v>215575</v>
      </c>
      <c r="G29" s="24">
        <v>12820.46</v>
      </c>
      <c r="H29" s="24">
        <v>1.41</v>
      </c>
    </row>
    <row r="30" spans="2:8" x14ac:dyDescent="0.25">
      <c r="B30" s="2" t="s">
        <v>2875</v>
      </c>
      <c r="C30" s="4" t="s">
        <v>142</v>
      </c>
      <c r="D30" s="2" t="s">
        <v>642</v>
      </c>
      <c r="E30" s="2" t="s">
        <v>643</v>
      </c>
      <c r="F30" s="24">
        <v>1926400</v>
      </c>
      <c r="G30" s="24">
        <v>12413.72</v>
      </c>
      <c r="H30" s="24">
        <v>1.36</v>
      </c>
    </row>
    <row r="31" spans="2:8" x14ac:dyDescent="0.25">
      <c r="B31" s="2" t="s">
        <v>2785</v>
      </c>
      <c r="C31" s="4" t="s">
        <v>142</v>
      </c>
      <c r="D31" s="2" t="s">
        <v>356</v>
      </c>
      <c r="E31" s="2" t="s">
        <v>386</v>
      </c>
      <c r="F31" s="24">
        <v>555900</v>
      </c>
      <c r="G31" s="24">
        <v>12399.07</v>
      </c>
      <c r="H31" s="24">
        <v>1.36</v>
      </c>
    </row>
    <row r="32" spans="2:8" x14ac:dyDescent="0.25">
      <c r="B32" s="2" t="s">
        <v>2848</v>
      </c>
      <c r="C32" s="4" t="s">
        <v>142</v>
      </c>
      <c r="D32" s="2" t="s">
        <v>519</v>
      </c>
      <c r="E32" s="2" t="s">
        <v>522</v>
      </c>
      <c r="F32" s="24">
        <v>1093225</v>
      </c>
      <c r="G32" s="24">
        <v>11018.61</v>
      </c>
      <c r="H32" s="24">
        <v>1.21</v>
      </c>
    </row>
    <row r="33" spans="2:8" x14ac:dyDescent="0.25">
      <c r="B33" s="2" t="s">
        <v>2912</v>
      </c>
      <c r="C33" s="4" t="s">
        <v>142</v>
      </c>
      <c r="D33" s="2" t="s">
        <v>382</v>
      </c>
      <c r="E33" s="2" t="s">
        <v>708</v>
      </c>
      <c r="F33" s="24">
        <v>336350</v>
      </c>
      <c r="G33" s="24">
        <v>11016.98</v>
      </c>
      <c r="H33" s="24">
        <v>1.21</v>
      </c>
    </row>
    <row r="34" spans="2:8" x14ac:dyDescent="0.25">
      <c r="B34" s="2" t="s">
        <v>2070</v>
      </c>
      <c r="C34" s="4" t="s">
        <v>142</v>
      </c>
      <c r="D34" s="2" t="s">
        <v>374</v>
      </c>
      <c r="E34" s="2" t="s">
        <v>400</v>
      </c>
      <c r="F34" s="24">
        <v>422050</v>
      </c>
      <c r="G34" s="24">
        <v>10685.46</v>
      </c>
      <c r="H34" s="24">
        <v>1.17</v>
      </c>
    </row>
    <row r="35" spans="2:8" x14ac:dyDescent="0.25">
      <c r="B35" s="2" t="s">
        <v>2869</v>
      </c>
      <c r="C35" s="4" t="s">
        <v>142</v>
      </c>
      <c r="D35" s="2" t="s">
        <v>374</v>
      </c>
      <c r="E35" s="2" t="s">
        <v>634</v>
      </c>
      <c r="F35" s="24">
        <v>1695600</v>
      </c>
      <c r="G35" s="24">
        <v>10511.02</v>
      </c>
      <c r="H35" s="24">
        <v>1.1499999999999999</v>
      </c>
    </row>
    <row r="36" spans="2:8" x14ac:dyDescent="0.25">
      <c r="B36" s="2" t="s">
        <v>2771</v>
      </c>
      <c r="C36" s="4" t="s">
        <v>142</v>
      </c>
      <c r="D36" s="2" t="s">
        <v>352</v>
      </c>
      <c r="E36" s="2" t="s">
        <v>353</v>
      </c>
      <c r="F36" s="24">
        <v>733300</v>
      </c>
      <c r="G36" s="24">
        <v>10416.89</v>
      </c>
      <c r="H36" s="24">
        <v>1.1399999999999999</v>
      </c>
    </row>
    <row r="37" spans="2:8" x14ac:dyDescent="0.25">
      <c r="B37" s="2" t="s">
        <v>2895</v>
      </c>
      <c r="C37" s="4" t="s">
        <v>142</v>
      </c>
      <c r="D37" s="2" t="s">
        <v>372</v>
      </c>
      <c r="E37" s="2" t="s">
        <v>677</v>
      </c>
      <c r="F37" s="24">
        <v>731746</v>
      </c>
      <c r="G37" s="24">
        <v>10244.44</v>
      </c>
      <c r="H37" s="24">
        <v>1.1200000000000001</v>
      </c>
    </row>
    <row r="38" spans="2:8" x14ac:dyDescent="0.25">
      <c r="B38" s="2" t="s">
        <v>2846</v>
      </c>
      <c r="C38" s="4" t="s">
        <v>142</v>
      </c>
      <c r="D38" s="2" t="s">
        <v>519</v>
      </c>
      <c r="E38" s="2" t="s">
        <v>520</v>
      </c>
      <c r="F38" s="24">
        <v>430800</v>
      </c>
      <c r="G38" s="24">
        <v>9289.56</v>
      </c>
      <c r="H38" s="24">
        <v>1.02</v>
      </c>
    </row>
    <row r="39" spans="2:8" x14ac:dyDescent="0.25">
      <c r="B39" s="2" t="s">
        <v>2072</v>
      </c>
      <c r="C39" s="4" t="s">
        <v>142</v>
      </c>
      <c r="D39" s="2" t="s">
        <v>368</v>
      </c>
      <c r="E39" s="2" t="s">
        <v>547</v>
      </c>
      <c r="F39" s="24">
        <v>691000</v>
      </c>
      <c r="G39" s="24">
        <v>9155.06</v>
      </c>
      <c r="H39" s="24">
        <v>1.01</v>
      </c>
    </row>
    <row r="40" spans="2:8" x14ac:dyDescent="0.25">
      <c r="B40" s="2" t="s">
        <v>2850</v>
      </c>
      <c r="C40" s="4" t="s">
        <v>142</v>
      </c>
      <c r="D40" s="2" t="s">
        <v>352</v>
      </c>
      <c r="E40" s="2" t="s">
        <v>526</v>
      </c>
      <c r="F40" s="24">
        <v>644850</v>
      </c>
      <c r="G40" s="24">
        <v>8812.52</v>
      </c>
      <c r="H40" s="24">
        <v>0.97</v>
      </c>
    </row>
    <row r="41" spans="2:8" x14ac:dyDescent="0.25">
      <c r="B41" s="2" t="s">
        <v>2849</v>
      </c>
      <c r="C41" s="4" t="s">
        <v>142</v>
      </c>
      <c r="D41" s="2" t="s">
        <v>372</v>
      </c>
      <c r="E41" s="2" t="s">
        <v>525</v>
      </c>
      <c r="F41" s="24">
        <v>545550</v>
      </c>
      <c r="G41" s="24">
        <v>8194.7099999999991</v>
      </c>
      <c r="H41" s="24">
        <v>0.9</v>
      </c>
    </row>
    <row r="42" spans="2:8" x14ac:dyDescent="0.25">
      <c r="B42" s="2" t="s">
        <v>2779</v>
      </c>
      <c r="C42" s="4" t="s">
        <v>142</v>
      </c>
      <c r="D42" s="2" t="s">
        <v>374</v>
      </c>
      <c r="E42" s="2" t="s">
        <v>375</v>
      </c>
      <c r="F42" s="24">
        <v>80100</v>
      </c>
      <c r="G42" s="24">
        <v>7987.45</v>
      </c>
      <c r="H42" s="24">
        <v>0.88</v>
      </c>
    </row>
    <row r="43" spans="2:8" x14ac:dyDescent="0.25">
      <c r="B43" s="2" t="s">
        <v>2868</v>
      </c>
      <c r="C43" s="4" t="s">
        <v>142</v>
      </c>
      <c r="D43" s="2" t="s">
        <v>423</v>
      </c>
      <c r="E43" s="2" t="s">
        <v>633</v>
      </c>
      <c r="F43" s="24">
        <v>1512000</v>
      </c>
      <c r="G43" s="24">
        <v>6792.66</v>
      </c>
      <c r="H43" s="24">
        <v>0.75</v>
      </c>
    </row>
    <row r="44" spans="2:8" x14ac:dyDescent="0.25">
      <c r="B44" s="2" t="s">
        <v>2933</v>
      </c>
      <c r="C44" s="4" t="s">
        <v>142</v>
      </c>
      <c r="D44" s="2" t="s">
        <v>364</v>
      </c>
      <c r="E44" s="2" t="s">
        <v>729</v>
      </c>
      <c r="F44" s="24">
        <v>869424</v>
      </c>
      <c r="G44" s="24">
        <v>6510.25</v>
      </c>
      <c r="H44" s="24">
        <v>0.71</v>
      </c>
    </row>
    <row r="45" spans="2:8" x14ac:dyDescent="0.25">
      <c r="B45" s="2" t="s">
        <v>2956</v>
      </c>
      <c r="C45" s="4" t="s">
        <v>142</v>
      </c>
      <c r="D45" s="2" t="s">
        <v>483</v>
      </c>
      <c r="E45" s="2" t="s">
        <v>760</v>
      </c>
      <c r="F45" s="24">
        <v>170526</v>
      </c>
      <c r="G45" s="24">
        <v>6231.19</v>
      </c>
      <c r="H45" s="24">
        <v>0.68</v>
      </c>
    </row>
    <row r="46" spans="2:8" x14ac:dyDescent="0.25">
      <c r="B46" s="2" t="s">
        <v>2859</v>
      </c>
      <c r="C46" s="4" t="s">
        <v>142</v>
      </c>
      <c r="D46" s="2" t="s">
        <v>519</v>
      </c>
      <c r="E46" s="2" t="s">
        <v>559</v>
      </c>
      <c r="F46" s="24">
        <v>133358</v>
      </c>
      <c r="G46" s="24">
        <v>6058.52</v>
      </c>
      <c r="H46" s="24">
        <v>0.67</v>
      </c>
    </row>
    <row r="47" spans="2:8" x14ac:dyDescent="0.25">
      <c r="B47" s="2" t="s">
        <v>2857</v>
      </c>
      <c r="C47" s="4" t="s">
        <v>142</v>
      </c>
      <c r="D47" s="2" t="s">
        <v>352</v>
      </c>
      <c r="E47" s="2" t="s">
        <v>535</v>
      </c>
      <c r="F47" s="24">
        <v>478200</v>
      </c>
      <c r="G47" s="24">
        <v>6042.06</v>
      </c>
      <c r="H47" s="24">
        <v>0.66</v>
      </c>
    </row>
    <row r="48" spans="2:8" x14ac:dyDescent="0.25">
      <c r="B48" s="2" t="s">
        <v>2986</v>
      </c>
      <c r="C48" s="4" t="s">
        <v>142</v>
      </c>
      <c r="D48" s="2" t="s">
        <v>347</v>
      </c>
      <c r="E48" s="2" t="s">
        <v>806</v>
      </c>
      <c r="F48" s="24">
        <v>3634587</v>
      </c>
      <c r="G48" s="24">
        <v>5909.84</v>
      </c>
      <c r="H48" s="24">
        <v>0.65</v>
      </c>
    </row>
    <row r="49" spans="2:8" x14ac:dyDescent="0.25">
      <c r="B49" s="2" t="s">
        <v>2778</v>
      </c>
      <c r="C49" s="4" t="s">
        <v>142</v>
      </c>
      <c r="D49" s="2" t="s">
        <v>372</v>
      </c>
      <c r="E49" s="2" t="s">
        <v>373</v>
      </c>
      <c r="F49" s="24">
        <v>94384</v>
      </c>
      <c r="G49" s="24">
        <v>5855.87</v>
      </c>
      <c r="H49" s="24">
        <v>0.64</v>
      </c>
    </row>
    <row r="50" spans="2:8" x14ac:dyDescent="0.25">
      <c r="B50" s="2" t="s">
        <v>2790</v>
      </c>
      <c r="C50" s="4" t="s">
        <v>142</v>
      </c>
      <c r="D50" s="2" t="s">
        <v>394</v>
      </c>
      <c r="E50" s="2" t="s">
        <v>395</v>
      </c>
      <c r="F50" s="24">
        <v>317018</v>
      </c>
      <c r="G50" s="24">
        <v>5423.07</v>
      </c>
      <c r="H50" s="24">
        <v>0.6</v>
      </c>
    </row>
    <row r="51" spans="2:8" x14ac:dyDescent="0.25">
      <c r="B51" s="2" t="s">
        <v>2915</v>
      </c>
      <c r="C51" s="4" t="s">
        <v>142</v>
      </c>
      <c r="D51" s="2" t="s">
        <v>544</v>
      </c>
      <c r="E51" s="2" t="s">
        <v>711</v>
      </c>
      <c r="F51" s="24">
        <v>2800000</v>
      </c>
      <c r="G51" s="24">
        <v>5394.2</v>
      </c>
      <c r="H51" s="24">
        <v>0.59</v>
      </c>
    </row>
    <row r="52" spans="2:8" x14ac:dyDescent="0.25">
      <c r="B52" s="2" t="s">
        <v>2905</v>
      </c>
      <c r="C52" s="4" t="s">
        <v>142</v>
      </c>
      <c r="D52" s="2" t="s">
        <v>389</v>
      </c>
      <c r="E52" s="2" t="s">
        <v>687</v>
      </c>
      <c r="F52" s="24">
        <v>131780</v>
      </c>
      <c r="G52" s="24">
        <v>5132.37</v>
      </c>
      <c r="H52" s="24">
        <v>0.56000000000000005</v>
      </c>
    </row>
    <row r="53" spans="2:8" x14ac:dyDescent="0.25">
      <c r="B53" s="2" t="s">
        <v>3125</v>
      </c>
      <c r="C53" s="4" t="s">
        <v>142</v>
      </c>
      <c r="D53" s="2" t="s">
        <v>364</v>
      </c>
      <c r="E53" s="2" t="s">
        <v>1066</v>
      </c>
      <c r="F53" s="24">
        <v>85250</v>
      </c>
      <c r="G53" s="24">
        <v>4980.05</v>
      </c>
      <c r="H53" s="24">
        <v>0.55000000000000004</v>
      </c>
    </row>
    <row r="54" spans="2:8" x14ac:dyDescent="0.25">
      <c r="B54" s="2" t="s">
        <v>2874</v>
      </c>
      <c r="C54" s="4" t="s">
        <v>142</v>
      </c>
      <c r="D54" s="2" t="s">
        <v>418</v>
      </c>
      <c r="E54" s="2" t="s">
        <v>641</v>
      </c>
      <c r="F54" s="24">
        <v>2225368</v>
      </c>
      <c r="G54" s="24">
        <v>4653.24</v>
      </c>
      <c r="H54" s="24">
        <v>0.51</v>
      </c>
    </row>
    <row r="55" spans="2:8" x14ac:dyDescent="0.25">
      <c r="B55" s="2" t="s">
        <v>3135</v>
      </c>
      <c r="C55" s="4" t="s">
        <v>142</v>
      </c>
      <c r="D55" s="2" t="s">
        <v>364</v>
      </c>
      <c r="E55" s="2" t="s">
        <v>1098</v>
      </c>
      <c r="F55" s="24">
        <v>69800</v>
      </c>
      <c r="G55" s="24">
        <v>4565.4399999999996</v>
      </c>
      <c r="H55" s="24">
        <v>0.5</v>
      </c>
    </row>
    <row r="56" spans="2:8" x14ac:dyDescent="0.25">
      <c r="B56" s="2" t="s">
        <v>2870</v>
      </c>
      <c r="C56" s="4" t="s">
        <v>142</v>
      </c>
      <c r="D56" s="2" t="s">
        <v>374</v>
      </c>
      <c r="E56" s="2" t="s">
        <v>637</v>
      </c>
      <c r="F56" s="24">
        <v>185402</v>
      </c>
      <c r="G56" s="24">
        <v>4471.25</v>
      </c>
      <c r="H56" s="24">
        <v>0.49</v>
      </c>
    </row>
    <row r="57" spans="2:8" x14ac:dyDescent="0.25">
      <c r="B57" s="2" t="s">
        <v>3042</v>
      </c>
      <c r="C57" s="4" t="s">
        <v>142</v>
      </c>
      <c r="D57" s="2" t="s">
        <v>941</v>
      </c>
      <c r="E57" s="2" t="s">
        <v>942</v>
      </c>
      <c r="F57" s="24">
        <v>826250</v>
      </c>
      <c r="G57" s="24">
        <v>4195.28</v>
      </c>
      <c r="H57" s="24">
        <v>0.46</v>
      </c>
    </row>
    <row r="58" spans="2:8" x14ac:dyDescent="0.25">
      <c r="B58" s="2" t="s">
        <v>2049</v>
      </c>
      <c r="C58" s="4" t="s">
        <v>142</v>
      </c>
      <c r="D58" s="2" t="s">
        <v>370</v>
      </c>
      <c r="E58" s="2" t="s">
        <v>371</v>
      </c>
      <c r="F58" s="24">
        <v>339100</v>
      </c>
      <c r="G58" s="24">
        <v>3991.21</v>
      </c>
      <c r="H58" s="24">
        <v>0.44</v>
      </c>
    </row>
    <row r="59" spans="2:8" x14ac:dyDescent="0.25">
      <c r="B59" s="2" t="s">
        <v>2911</v>
      </c>
      <c r="C59" s="4" t="s">
        <v>142</v>
      </c>
      <c r="D59" s="2" t="s">
        <v>428</v>
      </c>
      <c r="E59" s="2" t="s">
        <v>707</v>
      </c>
      <c r="F59" s="24">
        <v>673262</v>
      </c>
      <c r="G59" s="24">
        <v>3883.04</v>
      </c>
      <c r="H59" s="24">
        <v>0.43</v>
      </c>
    </row>
    <row r="60" spans="2:8" x14ac:dyDescent="0.25">
      <c r="B60" s="2" t="s">
        <v>3133</v>
      </c>
      <c r="C60" s="4" t="s">
        <v>142</v>
      </c>
      <c r="D60" s="2" t="s">
        <v>384</v>
      </c>
      <c r="E60" s="2" t="s">
        <v>1084</v>
      </c>
      <c r="F60" s="24">
        <v>1485000</v>
      </c>
      <c r="G60" s="24">
        <v>3878.08</v>
      </c>
      <c r="H60" s="24">
        <v>0.43</v>
      </c>
    </row>
    <row r="61" spans="2:8" x14ac:dyDescent="0.25">
      <c r="B61" s="2" t="s">
        <v>2903</v>
      </c>
      <c r="C61" s="4" t="s">
        <v>142</v>
      </c>
      <c r="D61" s="2" t="s">
        <v>394</v>
      </c>
      <c r="E61" s="2" t="s">
        <v>685</v>
      </c>
      <c r="F61" s="24">
        <v>579243</v>
      </c>
      <c r="G61" s="24">
        <v>3318.48</v>
      </c>
      <c r="H61" s="24">
        <v>0.36</v>
      </c>
    </row>
    <row r="62" spans="2:8" x14ac:dyDescent="0.25">
      <c r="B62" s="2" t="s">
        <v>3045</v>
      </c>
      <c r="C62" s="4" t="s">
        <v>142</v>
      </c>
      <c r="D62" s="2" t="s">
        <v>402</v>
      </c>
      <c r="E62" s="2" t="s">
        <v>945</v>
      </c>
      <c r="F62" s="24">
        <v>229852</v>
      </c>
      <c r="G62" s="24">
        <v>3128.63</v>
      </c>
      <c r="H62" s="24">
        <v>0.34</v>
      </c>
    </row>
    <row r="63" spans="2:8" x14ac:dyDescent="0.25">
      <c r="B63" s="2" t="s">
        <v>2872</v>
      </c>
      <c r="C63" s="4" t="s">
        <v>142</v>
      </c>
      <c r="D63" s="2" t="s">
        <v>350</v>
      </c>
      <c r="E63" s="2" t="s">
        <v>639</v>
      </c>
      <c r="F63" s="24">
        <v>489600</v>
      </c>
      <c r="G63" s="24">
        <v>2973.59</v>
      </c>
      <c r="H63" s="24">
        <v>0.33</v>
      </c>
    </row>
    <row r="64" spans="2:8" x14ac:dyDescent="0.25">
      <c r="B64" s="2" t="s">
        <v>3132</v>
      </c>
      <c r="C64" s="4" t="s">
        <v>142</v>
      </c>
      <c r="D64" s="2" t="s">
        <v>370</v>
      </c>
      <c r="E64" s="2" t="s">
        <v>1083</v>
      </c>
      <c r="F64" s="24">
        <v>184524</v>
      </c>
      <c r="G64" s="24">
        <v>2729.94</v>
      </c>
      <c r="H64" s="24">
        <v>0.3</v>
      </c>
    </row>
    <row r="65" spans="2:9" x14ac:dyDescent="0.25">
      <c r="B65" s="2" t="s">
        <v>2063</v>
      </c>
      <c r="C65" s="4" t="s">
        <v>142</v>
      </c>
      <c r="D65" s="2" t="s">
        <v>379</v>
      </c>
      <c r="E65" s="2" t="s">
        <v>380</v>
      </c>
      <c r="F65" s="24">
        <v>239452</v>
      </c>
      <c r="G65" s="24">
        <v>2653.97</v>
      </c>
      <c r="H65" s="24">
        <v>0.28999999999999998</v>
      </c>
    </row>
    <row r="66" spans="2:9" x14ac:dyDescent="0.25">
      <c r="B66" s="2" t="s">
        <v>2795</v>
      </c>
      <c r="C66" s="4" t="s">
        <v>142</v>
      </c>
      <c r="D66" s="2" t="s">
        <v>372</v>
      </c>
      <c r="E66" s="2" t="s">
        <v>408</v>
      </c>
      <c r="F66" s="24">
        <v>47600</v>
      </c>
      <c r="G66" s="24">
        <v>1905.14</v>
      </c>
      <c r="H66" s="24">
        <v>0.21</v>
      </c>
    </row>
    <row r="67" spans="2:9" x14ac:dyDescent="0.25">
      <c r="B67" s="2" t="s">
        <v>936</v>
      </c>
      <c r="C67" s="4" t="s">
        <v>142</v>
      </c>
      <c r="D67" s="2" t="s">
        <v>428</v>
      </c>
      <c r="E67" s="2" t="s">
        <v>937</v>
      </c>
      <c r="F67" s="24">
        <v>1195943</v>
      </c>
      <c r="G67" s="24">
        <v>1777.77</v>
      </c>
      <c r="H67" s="24">
        <v>0.2</v>
      </c>
    </row>
    <row r="68" spans="2:9" x14ac:dyDescent="0.25">
      <c r="B68" s="2" t="s">
        <v>2852</v>
      </c>
      <c r="C68" s="4" t="s">
        <v>142</v>
      </c>
      <c r="D68" s="2" t="s">
        <v>492</v>
      </c>
      <c r="E68" s="2" t="s">
        <v>528</v>
      </c>
      <c r="F68" s="24">
        <v>991500</v>
      </c>
      <c r="G68" s="24">
        <v>1635.98</v>
      </c>
      <c r="H68" s="24">
        <v>0.18</v>
      </c>
    </row>
    <row r="69" spans="2:9" x14ac:dyDescent="0.25">
      <c r="B69" s="2" t="s">
        <v>3214</v>
      </c>
      <c r="C69" s="4" t="s">
        <v>142</v>
      </c>
      <c r="D69" s="2" t="s">
        <v>359</v>
      </c>
      <c r="E69" s="2" t="s">
        <v>1409</v>
      </c>
      <c r="F69" s="24">
        <v>118886</v>
      </c>
      <c r="G69" s="24">
        <v>1627.73</v>
      </c>
      <c r="H69" s="24">
        <v>0.18</v>
      </c>
    </row>
    <row r="70" spans="2:9" x14ac:dyDescent="0.25">
      <c r="B70" s="2" t="s">
        <v>2894</v>
      </c>
      <c r="C70" s="4" t="s">
        <v>142</v>
      </c>
      <c r="D70" s="2" t="s">
        <v>394</v>
      </c>
      <c r="E70" s="2" t="s">
        <v>676</v>
      </c>
      <c r="F70" s="24">
        <v>105000</v>
      </c>
      <c r="G70" s="24">
        <v>1508.38</v>
      </c>
      <c r="H70" s="24">
        <v>0.17</v>
      </c>
    </row>
    <row r="71" spans="2:9" x14ac:dyDescent="0.25">
      <c r="B71" s="2" t="s">
        <v>2959</v>
      </c>
      <c r="C71" s="4" t="s">
        <v>142</v>
      </c>
      <c r="D71" s="2" t="s">
        <v>483</v>
      </c>
      <c r="E71" s="2" t="s">
        <v>763</v>
      </c>
      <c r="F71" s="24">
        <v>274300</v>
      </c>
      <c r="G71" s="24">
        <v>1391.11</v>
      </c>
      <c r="H71" s="24">
        <v>0.15</v>
      </c>
    </row>
    <row r="72" spans="2:9" x14ac:dyDescent="0.25">
      <c r="B72" s="2" t="s">
        <v>2856</v>
      </c>
      <c r="C72" s="4" t="s">
        <v>142</v>
      </c>
      <c r="D72" s="2" t="s">
        <v>492</v>
      </c>
      <c r="E72" s="2" t="s">
        <v>534</v>
      </c>
      <c r="F72" s="24">
        <v>132300</v>
      </c>
      <c r="G72" s="24">
        <v>1167.1500000000001</v>
      </c>
      <c r="H72" s="24">
        <v>0.13</v>
      </c>
    </row>
    <row r="73" spans="2:9" x14ac:dyDescent="0.25">
      <c r="B73" s="2" t="s">
        <v>2953</v>
      </c>
      <c r="C73" s="4" t="s">
        <v>142</v>
      </c>
      <c r="D73" s="2" t="s">
        <v>519</v>
      </c>
      <c r="E73" s="2" t="s">
        <v>757</v>
      </c>
      <c r="F73" s="24">
        <v>5160</v>
      </c>
      <c r="G73" s="24">
        <v>237.23</v>
      </c>
      <c r="H73" s="24">
        <v>0.03</v>
      </c>
    </row>
    <row r="74" spans="2:9" x14ac:dyDescent="0.25">
      <c r="B74" s="2" t="s">
        <v>2890</v>
      </c>
      <c r="C74" s="4" t="s">
        <v>142</v>
      </c>
      <c r="D74" s="2" t="s">
        <v>374</v>
      </c>
      <c r="E74" s="2" t="s">
        <v>660</v>
      </c>
      <c r="F74" s="24">
        <v>17975</v>
      </c>
      <c r="G74" s="24">
        <v>208.23</v>
      </c>
      <c r="H74" s="24">
        <v>0.02</v>
      </c>
    </row>
    <row r="75" spans="2:9" x14ac:dyDescent="0.25">
      <c r="B75" s="2" t="s">
        <v>2897</v>
      </c>
      <c r="C75" s="4" t="s">
        <v>142</v>
      </c>
      <c r="D75" s="2" t="s">
        <v>433</v>
      </c>
      <c r="E75" s="2" t="s">
        <v>679</v>
      </c>
      <c r="F75" s="24">
        <v>83</v>
      </c>
      <c r="G75" s="24">
        <v>2.2000000000000002</v>
      </c>
      <c r="H75" s="24">
        <v>0</v>
      </c>
      <c r="I75" s="2" t="s">
        <v>1410</v>
      </c>
    </row>
    <row r="76" spans="2:9" x14ac:dyDescent="0.25">
      <c r="B76" s="7" t="s">
        <v>3215</v>
      </c>
      <c r="C76" s="4" t="s">
        <v>142</v>
      </c>
      <c r="D76" s="2" t="s">
        <v>519</v>
      </c>
      <c r="E76" s="2" t="s">
        <v>757</v>
      </c>
      <c r="F76" s="24">
        <v>-5075</v>
      </c>
      <c r="G76" s="24">
        <v>-235.16</v>
      </c>
      <c r="H76" s="24">
        <v>-0.03</v>
      </c>
    </row>
    <row r="77" spans="2:9" x14ac:dyDescent="0.25">
      <c r="B77" s="2" t="s">
        <v>3216</v>
      </c>
      <c r="C77" s="4" t="s">
        <v>142</v>
      </c>
      <c r="D77" s="2" t="s">
        <v>428</v>
      </c>
      <c r="E77" s="2" t="s">
        <v>707</v>
      </c>
      <c r="F77" s="24">
        <v>-84000</v>
      </c>
      <c r="G77" s="24">
        <v>-488.04</v>
      </c>
      <c r="H77" s="24">
        <v>-0.05</v>
      </c>
    </row>
    <row r="78" spans="2:9" x14ac:dyDescent="0.25">
      <c r="B78" s="2" t="s">
        <v>3173</v>
      </c>
      <c r="C78" s="4" t="s">
        <v>142</v>
      </c>
      <c r="D78" s="2" t="s">
        <v>374</v>
      </c>
      <c r="E78" s="2" t="s">
        <v>400</v>
      </c>
      <c r="F78" s="24">
        <v>-30000</v>
      </c>
      <c r="G78" s="24">
        <v>-762.9</v>
      </c>
      <c r="H78" s="24">
        <v>-0.08</v>
      </c>
    </row>
    <row r="79" spans="2:9" x14ac:dyDescent="0.25">
      <c r="B79" s="2" t="s">
        <v>3217</v>
      </c>
      <c r="C79" s="4" t="s">
        <v>142</v>
      </c>
      <c r="D79" s="2" t="s">
        <v>347</v>
      </c>
      <c r="E79" s="2" t="s">
        <v>806</v>
      </c>
      <c r="F79" s="24">
        <v>-515000</v>
      </c>
      <c r="G79" s="24">
        <v>-842.8</v>
      </c>
      <c r="H79" s="24">
        <v>-0.09</v>
      </c>
    </row>
    <row r="80" spans="2:9" x14ac:dyDescent="0.25">
      <c r="B80" s="2" t="s">
        <v>3218</v>
      </c>
      <c r="C80" s="4" t="s">
        <v>142</v>
      </c>
      <c r="D80" s="2" t="s">
        <v>382</v>
      </c>
      <c r="E80" s="2" t="s">
        <v>708</v>
      </c>
      <c r="F80" s="24">
        <v>-28800</v>
      </c>
      <c r="G80" s="24">
        <v>-946.96</v>
      </c>
      <c r="H80" s="24">
        <v>-0.1</v>
      </c>
    </row>
    <row r="81" spans="2:8" x14ac:dyDescent="0.25">
      <c r="B81" s="2" t="s">
        <v>3219</v>
      </c>
      <c r="C81" s="4" t="s">
        <v>142</v>
      </c>
      <c r="D81" s="2" t="s">
        <v>519</v>
      </c>
      <c r="E81" s="2" t="s">
        <v>559</v>
      </c>
      <c r="F81" s="24">
        <v>-23850</v>
      </c>
      <c r="G81" s="24">
        <v>-1091.76</v>
      </c>
      <c r="H81" s="24">
        <v>-0.12</v>
      </c>
    </row>
    <row r="82" spans="2:8" x14ac:dyDescent="0.25">
      <c r="B82" s="2" t="s">
        <v>3220</v>
      </c>
      <c r="C82" s="4" t="s">
        <v>142</v>
      </c>
      <c r="D82" s="2" t="s">
        <v>492</v>
      </c>
      <c r="E82" s="2" t="s">
        <v>534</v>
      </c>
      <c r="F82" s="24">
        <v>-132300</v>
      </c>
      <c r="G82" s="24">
        <v>-1175.6199999999999</v>
      </c>
      <c r="H82" s="24">
        <v>-0.13</v>
      </c>
    </row>
    <row r="83" spans="2:8" x14ac:dyDescent="0.25">
      <c r="B83" s="2" t="s">
        <v>3065</v>
      </c>
      <c r="C83" s="4" t="s">
        <v>142</v>
      </c>
      <c r="D83" s="2" t="s">
        <v>352</v>
      </c>
      <c r="E83" s="2" t="s">
        <v>353</v>
      </c>
      <c r="F83" s="24">
        <v>-82400</v>
      </c>
      <c r="G83" s="24">
        <v>-1179.23</v>
      </c>
      <c r="H83" s="24">
        <v>-0.13</v>
      </c>
    </row>
    <row r="84" spans="2:8" x14ac:dyDescent="0.25">
      <c r="B84" s="2" t="s">
        <v>3221</v>
      </c>
      <c r="C84" s="4" t="s">
        <v>142</v>
      </c>
      <c r="D84" s="2" t="s">
        <v>352</v>
      </c>
      <c r="E84" s="2" t="s">
        <v>526</v>
      </c>
      <c r="F84" s="24">
        <v>-87850</v>
      </c>
      <c r="G84" s="24">
        <v>-1193.75</v>
      </c>
      <c r="H84" s="24">
        <v>-0.13</v>
      </c>
    </row>
    <row r="85" spans="2:8" x14ac:dyDescent="0.25">
      <c r="B85" s="2" t="s">
        <v>3222</v>
      </c>
      <c r="C85" s="4" t="s">
        <v>142</v>
      </c>
      <c r="D85" s="2" t="s">
        <v>483</v>
      </c>
      <c r="E85" s="2" t="s">
        <v>763</v>
      </c>
      <c r="F85" s="24">
        <v>-274300</v>
      </c>
      <c r="G85" s="24">
        <v>-1401.95</v>
      </c>
      <c r="H85" s="24">
        <v>-0.15</v>
      </c>
    </row>
    <row r="86" spans="2:8" x14ac:dyDescent="0.25">
      <c r="B86" s="2" t="s">
        <v>3075</v>
      </c>
      <c r="C86" s="4" t="s">
        <v>142</v>
      </c>
      <c r="D86" s="2" t="s">
        <v>347</v>
      </c>
      <c r="E86" s="2" t="s">
        <v>348</v>
      </c>
      <c r="F86" s="24">
        <v>-95150</v>
      </c>
      <c r="G86" s="24">
        <v>-1439.81</v>
      </c>
      <c r="H86" s="24">
        <v>-0.16</v>
      </c>
    </row>
    <row r="87" spans="2:8" x14ac:dyDescent="0.25">
      <c r="B87" s="2" t="s">
        <v>3074</v>
      </c>
      <c r="C87" s="4" t="s">
        <v>142</v>
      </c>
      <c r="D87" s="2" t="s">
        <v>394</v>
      </c>
      <c r="E87" s="2" t="s">
        <v>676</v>
      </c>
      <c r="F87" s="24">
        <v>-105000</v>
      </c>
      <c r="G87" s="24">
        <v>-1519.35</v>
      </c>
      <c r="H87" s="24">
        <v>-0.17</v>
      </c>
    </row>
    <row r="88" spans="2:8" x14ac:dyDescent="0.25">
      <c r="B88" s="2" t="s">
        <v>3223</v>
      </c>
      <c r="C88" s="4" t="s">
        <v>142</v>
      </c>
      <c r="D88" s="2" t="s">
        <v>372</v>
      </c>
      <c r="E88" s="2" t="s">
        <v>677</v>
      </c>
      <c r="F88" s="24">
        <v>-114400</v>
      </c>
      <c r="G88" s="24">
        <v>-1613.84</v>
      </c>
      <c r="H88" s="24">
        <v>-0.18</v>
      </c>
    </row>
    <row r="89" spans="2:8" x14ac:dyDescent="0.25">
      <c r="B89" s="2" t="s">
        <v>3224</v>
      </c>
      <c r="C89" s="4" t="s">
        <v>142</v>
      </c>
      <c r="D89" s="2" t="s">
        <v>492</v>
      </c>
      <c r="E89" s="2" t="s">
        <v>528</v>
      </c>
      <c r="F89" s="24">
        <v>-990000</v>
      </c>
      <c r="G89" s="24">
        <v>-1645.38</v>
      </c>
      <c r="H89" s="24">
        <v>-0.18</v>
      </c>
    </row>
    <row r="90" spans="2:8" x14ac:dyDescent="0.25">
      <c r="B90" s="2" t="s">
        <v>3225</v>
      </c>
      <c r="C90" s="4" t="s">
        <v>142</v>
      </c>
      <c r="D90" s="2" t="s">
        <v>519</v>
      </c>
      <c r="E90" s="2" t="s">
        <v>522</v>
      </c>
      <c r="F90" s="24">
        <v>-176700</v>
      </c>
      <c r="G90" s="24">
        <v>-1794.74</v>
      </c>
      <c r="H90" s="24">
        <v>-0.2</v>
      </c>
    </row>
    <row r="91" spans="2:8" x14ac:dyDescent="0.25">
      <c r="B91" s="2" t="s">
        <v>3071</v>
      </c>
      <c r="C91" s="4" t="s">
        <v>142</v>
      </c>
      <c r="D91" s="2" t="s">
        <v>372</v>
      </c>
      <c r="E91" s="2" t="s">
        <v>408</v>
      </c>
      <c r="F91" s="24">
        <v>-47600</v>
      </c>
      <c r="G91" s="24">
        <v>-1919.73</v>
      </c>
      <c r="H91" s="24">
        <v>-0.21</v>
      </c>
    </row>
    <row r="92" spans="2:8" x14ac:dyDescent="0.25">
      <c r="B92" s="2" t="s">
        <v>3068</v>
      </c>
      <c r="C92" s="4" t="s">
        <v>142</v>
      </c>
      <c r="D92" s="2" t="s">
        <v>368</v>
      </c>
      <c r="E92" s="2" t="s">
        <v>547</v>
      </c>
      <c r="F92" s="24">
        <v>-148000</v>
      </c>
      <c r="G92" s="24">
        <v>-1970.47</v>
      </c>
      <c r="H92" s="24">
        <v>-0.22</v>
      </c>
    </row>
    <row r="93" spans="2:8" x14ac:dyDescent="0.25">
      <c r="B93" s="2" t="s">
        <v>3062</v>
      </c>
      <c r="C93" s="4" t="s">
        <v>142</v>
      </c>
      <c r="D93" s="2" t="s">
        <v>374</v>
      </c>
      <c r="E93" s="2" t="s">
        <v>375</v>
      </c>
      <c r="F93" s="24">
        <v>-25600</v>
      </c>
      <c r="G93" s="24">
        <v>-2564.1</v>
      </c>
      <c r="H93" s="24">
        <v>-0.28000000000000003</v>
      </c>
    </row>
    <row r="94" spans="2:8" x14ac:dyDescent="0.25">
      <c r="B94" s="2" t="s">
        <v>3226</v>
      </c>
      <c r="C94" s="4" t="s">
        <v>142</v>
      </c>
      <c r="D94" s="2" t="s">
        <v>387</v>
      </c>
      <c r="E94" s="2" t="s">
        <v>712</v>
      </c>
      <c r="F94" s="24">
        <v>-56000</v>
      </c>
      <c r="G94" s="24">
        <v>-3356.61</v>
      </c>
      <c r="H94" s="24">
        <v>-0.37</v>
      </c>
    </row>
    <row r="95" spans="2:8" x14ac:dyDescent="0.25">
      <c r="B95" s="2" t="s">
        <v>3227</v>
      </c>
      <c r="C95" s="4" t="s">
        <v>142</v>
      </c>
      <c r="D95" s="2" t="s">
        <v>370</v>
      </c>
      <c r="E95" s="2" t="s">
        <v>371</v>
      </c>
      <c r="F95" s="24">
        <v>-338800</v>
      </c>
      <c r="G95" s="24">
        <v>-4014.95</v>
      </c>
      <c r="H95" s="24">
        <v>-0.44</v>
      </c>
    </row>
    <row r="96" spans="2:8" x14ac:dyDescent="0.25">
      <c r="B96" s="2" t="s">
        <v>3228</v>
      </c>
      <c r="C96" s="4" t="s">
        <v>142</v>
      </c>
      <c r="D96" s="2" t="s">
        <v>941</v>
      </c>
      <c r="E96" s="2" t="s">
        <v>942</v>
      </c>
      <c r="F96" s="24">
        <v>-826250</v>
      </c>
      <c r="G96" s="24">
        <v>-4225.03</v>
      </c>
      <c r="H96" s="24">
        <v>-0.46</v>
      </c>
    </row>
    <row r="97" spans="2:8" x14ac:dyDescent="0.25">
      <c r="B97" s="2" t="s">
        <v>3229</v>
      </c>
      <c r="C97" s="4" t="s">
        <v>142</v>
      </c>
      <c r="D97" s="2" t="s">
        <v>423</v>
      </c>
      <c r="E97" s="2" t="s">
        <v>524</v>
      </c>
      <c r="F97" s="24">
        <v>-1470000</v>
      </c>
      <c r="G97" s="24">
        <v>-5365.5</v>
      </c>
      <c r="H97" s="24">
        <v>-0.59</v>
      </c>
    </row>
    <row r="98" spans="2:8" x14ac:dyDescent="0.25">
      <c r="B98" s="2" t="s">
        <v>3230</v>
      </c>
      <c r="C98" s="4" t="s">
        <v>142</v>
      </c>
      <c r="D98" s="2" t="s">
        <v>423</v>
      </c>
      <c r="E98" s="2" t="s">
        <v>527</v>
      </c>
      <c r="F98" s="24">
        <v>-1800000</v>
      </c>
      <c r="G98" s="24">
        <v>-5460.3</v>
      </c>
      <c r="H98" s="24">
        <v>-0.6</v>
      </c>
    </row>
    <row r="99" spans="2:8" x14ac:dyDescent="0.25">
      <c r="B99" s="2" t="s">
        <v>3176</v>
      </c>
      <c r="C99" s="4" t="s">
        <v>142</v>
      </c>
      <c r="D99" s="2" t="s">
        <v>374</v>
      </c>
      <c r="E99" s="2" t="s">
        <v>634</v>
      </c>
      <c r="F99" s="24">
        <v>-887400</v>
      </c>
      <c r="G99" s="24">
        <v>-5524.07</v>
      </c>
      <c r="H99" s="24">
        <v>-0.61</v>
      </c>
    </row>
    <row r="100" spans="2:8" x14ac:dyDescent="0.25">
      <c r="B100" s="2" t="s">
        <v>3063</v>
      </c>
      <c r="C100" s="4" t="s">
        <v>142</v>
      </c>
      <c r="D100" s="2" t="s">
        <v>352</v>
      </c>
      <c r="E100" s="2" t="s">
        <v>535</v>
      </c>
      <c r="F100" s="24">
        <v>-478200</v>
      </c>
      <c r="G100" s="24">
        <v>-6088.2</v>
      </c>
      <c r="H100" s="24">
        <v>-0.67</v>
      </c>
    </row>
    <row r="101" spans="2:8" x14ac:dyDescent="0.25">
      <c r="B101" s="2" t="s">
        <v>3070</v>
      </c>
      <c r="C101" s="4" t="s">
        <v>142</v>
      </c>
      <c r="D101" s="2" t="s">
        <v>352</v>
      </c>
      <c r="E101" s="2" t="s">
        <v>355</v>
      </c>
      <c r="F101" s="24">
        <v>-164500</v>
      </c>
      <c r="G101" s="24">
        <v>-6288.92</v>
      </c>
      <c r="H101" s="24">
        <v>-0.69</v>
      </c>
    </row>
    <row r="102" spans="2:8" x14ac:dyDescent="0.25">
      <c r="B102" s="2" t="s">
        <v>3231</v>
      </c>
      <c r="C102" s="4" t="s">
        <v>142</v>
      </c>
      <c r="D102" s="2" t="s">
        <v>347</v>
      </c>
      <c r="E102" s="2" t="s">
        <v>363</v>
      </c>
      <c r="F102" s="24">
        <v>-409600</v>
      </c>
      <c r="G102" s="24">
        <v>-6702.69</v>
      </c>
      <c r="H102" s="24">
        <v>-0.74</v>
      </c>
    </row>
    <row r="103" spans="2:8" x14ac:dyDescent="0.25">
      <c r="B103" s="2" t="s">
        <v>3232</v>
      </c>
      <c r="C103" s="4" t="s">
        <v>142</v>
      </c>
      <c r="D103" s="2" t="s">
        <v>423</v>
      </c>
      <c r="E103" s="2" t="s">
        <v>633</v>
      </c>
      <c r="F103" s="24">
        <v>-1512000</v>
      </c>
      <c r="G103" s="24">
        <v>-6825.17</v>
      </c>
      <c r="H103" s="24">
        <v>-0.75</v>
      </c>
    </row>
    <row r="104" spans="2:8" x14ac:dyDescent="0.25">
      <c r="B104" s="2" t="s">
        <v>3067</v>
      </c>
      <c r="C104" s="4" t="s">
        <v>142</v>
      </c>
      <c r="D104" s="2" t="s">
        <v>347</v>
      </c>
      <c r="E104" s="2" t="s">
        <v>530</v>
      </c>
      <c r="F104" s="24">
        <v>-462000</v>
      </c>
      <c r="G104" s="24">
        <v>-7047.35</v>
      </c>
      <c r="H104" s="24">
        <v>-0.77</v>
      </c>
    </row>
    <row r="105" spans="2:8" x14ac:dyDescent="0.25">
      <c r="B105" s="2" t="s">
        <v>3073</v>
      </c>
      <c r="C105" s="4" t="s">
        <v>142</v>
      </c>
      <c r="D105" s="2" t="s">
        <v>356</v>
      </c>
      <c r="E105" s="2" t="s">
        <v>386</v>
      </c>
      <c r="F105" s="24">
        <v>-325800</v>
      </c>
      <c r="G105" s="24">
        <v>-7318.28</v>
      </c>
      <c r="H105" s="24">
        <v>-0.8</v>
      </c>
    </row>
    <row r="106" spans="2:8" x14ac:dyDescent="0.25">
      <c r="B106" s="2" t="s">
        <v>3174</v>
      </c>
      <c r="C106" s="4" t="s">
        <v>142</v>
      </c>
      <c r="D106" s="2" t="s">
        <v>412</v>
      </c>
      <c r="E106" s="2" t="s">
        <v>516</v>
      </c>
      <c r="F106" s="24">
        <v>-634125</v>
      </c>
      <c r="G106" s="24">
        <v>-8450.67</v>
      </c>
      <c r="H106" s="24">
        <v>-0.93</v>
      </c>
    </row>
    <row r="107" spans="2:8" x14ac:dyDescent="0.25">
      <c r="B107" s="2" t="s">
        <v>3079</v>
      </c>
      <c r="C107" s="4" t="s">
        <v>142</v>
      </c>
      <c r="D107" s="2" t="s">
        <v>347</v>
      </c>
      <c r="E107" s="2" t="s">
        <v>358</v>
      </c>
      <c r="F107" s="24">
        <v>-814375</v>
      </c>
      <c r="G107" s="24">
        <v>-9550.99</v>
      </c>
      <c r="H107" s="24">
        <v>-1.05</v>
      </c>
    </row>
    <row r="108" spans="2:8" x14ac:dyDescent="0.25">
      <c r="B108" s="2" t="s">
        <v>3078</v>
      </c>
      <c r="C108" s="4" t="s">
        <v>142</v>
      </c>
      <c r="D108" s="2" t="s">
        <v>361</v>
      </c>
      <c r="E108" s="2" t="s">
        <v>362</v>
      </c>
      <c r="F108" s="24">
        <v>-272400</v>
      </c>
      <c r="G108" s="24">
        <v>-9854.2099999999991</v>
      </c>
      <c r="H108" s="24">
        <v>-1.08</v>
      </c>
    </row>
    <row r="109" spans="2:8" x14ac:dyDescent="0.25">
      <c r="B109" s="2" t="s">
        <v>3066</v>
      </c>
      <c r="C109" s="4" t="s">
        <v>142</v>
      </c>
      <c r="D109" s="2" t="s">
        <v>350</v>
      </c>
      <c r="E109" s="2" t="s">
        <v>351</v>
      </c>
      <c r="F109" s="24">
        <v>-350500</v>
      </c>
      <c r="G109" s="24">
        <v>-10353.24</v>
      </c>
      <c r="H109" s="24">
        <v>-1.1399999999999999</v>
      </c>
    </row>
    <row r="110" spans="2:8" x14ac:dyDescent="0.25">
      <c r="B110" s="2" t="s">
        <v>996</v>
      </c>
      <c r="C110" s="4" t="s">
        <v>142</v>
      </c>
      <c r="D110" s="2" t="s">
        <v>347</v>
      </c>
      <c r="E110" s="2" t="s">
        <v>518</v>
      </c>
      <c r="F110" s="24">
        <v>-1294500</v>
      </c>
      <c r="G110" s="24">
        <v>-10673.15</v>
      </c>
      <c r="H110" s="24">
        <v>-1.17</v>
      </c>
    </row>
    <row r="111" spans="2:8" x14ac:dyDescent="0.25">
      <c r="B111" s="2" t="s">
        <v>3072</v>
      </c>
      <c r="C111" s="4" t="s">
        <v>142</v>
      </c>
      <c r="D111" s="2" t="s">
        <v>433</v>
      </c>
      <c r="E111" s="2" t="s">
        <v>792</v>
      </c>
      <c r="F111" s="24">
        <v>-1202850</v>
      </c>
      <c r="G111" s="24">
        <v>-10783.55</v>
      </c>
      <c r="H111" s="24">
        <v>-1.18</v>
      </c>
    </row>
    <row r="112" spans="2:8" x14ac:dyDescent="0.25">
      <c r="B112" s="2" t="s">
        <v>3172</v>
      </c>
      <c r="C112" s="4" t="s">
        <v>142</v>
      </c>
      <c r="D112" s="2" t="s">
        <v>356</v>
      </c>
      <c r="E112" s="2" t="s">
        <v>357</v>
      </c>
      <c r="F112" s="24">
        <v>-2625600</v>
      </c>
      <c r="G112" s="24">
        <v>-11484.37</v>
      </c>
      <c r="H112" s="24">
        <v>-1.26</v>
      </c>
    </row>
    <row r="113" spans="2:8" x14ac:dyDescent="0.25">
      <c r="B113" s="2" t="s">
        <v>3076</v>
      </c>
      <c r="C113" s="4" t="s">
        <v>142</v>
      </c>
      <c r="D113" s="2" t="s">
        <v>642</v>
      </c>
      <c r="E113" s="2" t="s">
        <v>643</v>
      </c>
      <c r="F113" s="24">
        <v>-1926400</v>
      </c>
      <c r="G113" s="24">
        <v>-12502.34</v>
      </c>
      <c r="H113" s="24">
        <v>-1.37</v>
      </c>
    </row>
    <row r="114" spans="2:8" x14ac:dyDescent="0.25">
      <c r="B114" s="2" t="s">
        <v>1411</v>
      </c>
      <c r="C114" s="4" t="s">
        <v>142</v>
      </c>
      <c r="F114" s="24">
        <v>-149400</v>
      </c>
      <c r="G114" s="24">
        <v>-33941.14</v>
      </c>
      <c r="H114" s="24">
        <v>-3.73</v>
      </c>
    </row>
    <row r="115" spans="2:8" x14ac:dyDescent="0.25">
      <c r="B115" s="7" t="s">
        <v>431</v>
      </c>
      <c r="G115" s="31">
        <f>SUM(G15:G75)</f>
        <v>599949.64999999979</v>
      </c>
      <c r="H115" s="31">
        <f>SUM(H15:H75)</f>
        <v>65.870000000000019</v>
      </c>
    </row>
    <row r="116" spans="2:8" x14ac:dyDescent="0.25">
      <c r="B116" s="2" t="s">
        <v>432</v>
      </c>
      <c r="C116" s="4" t="s">
        <v>142</v>
      </c>
      <c r="D116" s="2" t="s">
        <v>433</v>
      </c>
      <c r="E116" s="2" t="s">
        <v>434</v>
      </c>
      <c r="F116" s="24">
        <v>2029969</v>
      </c>
      <c r="G116" s="24">
        <v>5131.76</v>
      </c>
      <c r="H116" s="24">
        <v>0.56000000000000005</v>
      </c>
    </row>
    <row r="117" spans="2:8" x14ac:dyDescent="0.25">
      <c r="B117" s="2" t="s">
        <v>1412</v>
      </c>
      <c r="C117" s="4" t="s">
        <v>142</v>
      </c>
      <c r="D117" s="2" t="s">
        <v>412</v>
      </c>
      <c r="E117" s="2" t="s">
        <v>1413</v>
      </c>
      <c r="F117" s="24">
        <v>5000000</v>
      </c>
      <c r="G117" s="24">
        <v>5000</v>
      </c>
      <c r="H117" s="24">
        <v>0.55000000000000004</v>
      </c>
    </row>
    <row r="118" spans="2:8" x14ac:dyDescent="0.25">
      <c r="B118" s="7" t="s">
        <v>145</v>
      </c>
      <c r="C118" s="8"/>
      <c r="D118" s="7"/>
      <c r="E118" s="7"/>
      <c r="F118" s="31"/>
      <c r="G118" s="31">
        <f>SUM(G116:G117)</f>
        <v>10131.76</v>
      </c>
      <c r="H118" s="31">
        <f>SUM(H116:H117)</f>
        <v>1.1100000000000001</v>
      </c>
    </row>
    <row r="119" spans="2:8" x14ac:dyDescent="0.25">
      <c r="B119" s="7" t="s">
        <v>888</v>
      </c>
    </row>
    <row r="120" spans="2:8" x14ac:dyDescent="0.25">
      <c r="B120" s="2" t="s">
        <v>20</v>
      </c>
      <c r="C120" s="4" t="s">
        <v>142</v>
      </c>
      <c r="D120" s="2" t="s">
        <v>889</v>
      </c>
      <c r="E120" s="2" t="s">
        <v>1414</v>
      </c>
      <c r="F120" s="24">
        <v>14999250.037</v>
      </c>
      <c r="G120" s="24">
        <v>1638.59</v>
      </c>
      <c r="H120" s="24">
        <v>0.18</v>
      </c>
    </row>
    <row r="121" spans="2:8" x14ac:dyDescent="0.25">
      <c r="B121" s="7" t="s">
        <v>145</v>
      </c>
      <c r="C121" s="8"/>
      <c r="D121" s="7"/>
      <c r="E121" s="7"/>
      <c r="F121" s="31"/>
      <c r="G121" s="31">
        <f>SUM(G119:G120)</f>
        <v>1638.59</v>
      </c>
      <c r="H121" s="31">
        <f>SUM(H119:H120)</f>
        <v>0.18</v>
      </c>
    </row>
    <row r="122" spans="2:8" x14ac:dyDescent="0.25">
      <c r="B122" s="5" t="s">
        <v>136</v>
      </c>
      <c r="C122" s="6" t="s">
        <v>137</v>
      </c>
      <c r="D122" s="5" t="s">
        <v>238</v>
      </c>
      <c r="E122" s="5" t="s">
        <v>139</v>
      </c>
      <c r="F122" s="46" t="s">
        <v>149</v>
      </c>
      <c r="G122" s="46" t="s">
        <v>150</v>
      </c>
      <c r="H122" s="46" t="s">
        <v>151</v>
      </c>
    </row>
    <row r="123" spans="2:8" x14ac:dyDescent="0.25">
      <c r="B123" s="7" t="s">
        <v>239</v>
      </c>
    </row>
    <row r="124" spans="2:8" x14ac:dyDescent="0.25">
      <c r="B124" s="7" t="s">
        <v>141</v>
      </c>
    </row>
    <row r="125" spans="2:8" x14ac:dyDescent="0.25">
      <c r="B125" s="7" t="s">
        <v>240</v>
      </c>
    </row>
    <row r="126" spans="2:8" x14ac:dyDescent="0.25">
      <c r="B126" s="2" t="s">
        <v>1572</v>
      </c>
      <c r="C126" s="4">
        <v>7.14</v>
      </c>
      <c r="D126" s="2" t="s">
        <v>242</v>
      </c>
      <c r="E126" s="2" t="s">
        <v>1001</v>
      </c>
      <c r="F126" s="24">
        <v>16000000</v>
      </c>
      <c r="G126" s="24">
        <v>15567.44</v>
      </c>
      <c r="H126" s="24">
        <v>1.71</v>
      </c>
    </row>
    <row r="127" spans="2:8" x14ac:dyDescent="0.25">
      <c r="B127" s="2" t="s">
        <v>1573</v>
      </c>
      <c r="C127" s="4">
        <v>7.15</v>
      </c>
      <c r="D127" s="2" t="s">
        <v>242</v>
      </c>
      <c r="E127" s="2" t="s">
        <v>1296</v>
      </c>
      <c r="F127" s="24">
        <v>8000000</v>
      </c>
      <c r="G127" s="24">
        <v>7742.11</v>
      </c>
      <c r="H127" s="24">
        <v>0.85</v>
      </c>
    </row>
    <row r="128" spans="2:8" x14ac:dyDescent="0.25">
      <c r="B128" s="2" t="s">
        <v>1574</v>
      </c>
      <c r="C128" s="4">
        <v>6.92</v>
      </c>
      <c r="D128" s="2" t="s">
        <v>242</v>
      </c>
      <c r="E128" s="2" t="s">
        <v>243</v>
      </c>
      <c r="F128" s="24">
        <v>7500000</v>
      </c>
      <c r="G128" s="24">
        <v>7495.21</v>
      </c>
      <c r="H128" s="24">
        <v>0.82</v>
      </c>
    </row>
    <row r="129" spans="2:8" x14ac:dyDescent="0.25">
      <c r="B129" s="2" t="s">
        <v>1571</v>
      </c>
      <c r="C129" s="4">
        <v>7.04</v>
      </c>
      <c r="D129" s="2" t="s">
        <v>242</v>
      </c>
      <c r="E129" s="2" t="s">
        <v>1415</v>
      </c>
      <c r="F129" s="24">
        <v>6500000</v>
      </c>
      <c r="G129" s="24">
        <v>6373.82</v>
      </c>
      <c r="H129" s="24">
        <v>0.7</v>
      </c>
    </row>
    <row r="130" spans="2:8" x14ac:dyDescent="0.25">
      <c r="B130" s="2" t="s">
        <v>1416</v>
      </c>
      <c r="C130" s="4">
        <v>7.5</v>
      </c>
      <c r="D130" s="2" t="s">
        <v>242</v>
      </c>
      <c r="E130" s="2" t="s">
        <v>1417</v>
      </c>
      <c r="F130" s="24">
        <v>5000000</v>
      </c>
      <c r="G130" s="24">
        <v>4978.6499999999996</v>
      </c>
      <c r="H130" s="24">
        <v>0.55000000000000004</v>
      </c>
    </row>
    <row r="131" spans="2:8" x14ac:dyDescent="0.25">
      <c r="B131" s="2" t="s">
        <v>1418</v>
      </c>
      <c r="C131" s="4">
        <v>7.46</v>
      </c>
      <c r="D131" s="2" t="s">
        <v>242</v>
      </c>
      <c r="E131" s="2" t="s">
        <v>1419</v>
      </c>
      <c r="F131" s="24">
        <v>5000000</v>
      </c>
      <c r="G131" s="24">
        <v>4957.7299999999996</v>
      </c>
      <c r="H131" s="24">
        <v>0.54</v>
      </c>
    </row>
    <row r="132" spans="2:8" x14ac:dyDescent="0.25">
      <c r="B132" s="2" t="s">
        <v>1173</v>
      </c>
      <c r="C132" s="4">
        <v>7.49</v>
      </c>
      <c r="D132" s="2" t="s">
        <v>242</v>
      </c>
      <c r="E132" s="2" t="s">
        <v>1174</v>
      </c>
      <c r="F132" s="24">
        <v>4000000</v>
      </c>
      <c r="G132" s="24">
        <v>3986.42</v>
      </c>
      <c r="H132" s="24">
        <v>0.44</v>
      </c>
    </row>
    <row r="133" spans="2:8" x14ac:dyDescent="0.25">
      <c r="B133" s="2" t="s">
        <v>1420</v>
      </c>
      <c r="C133" s="4">
        <v>7.49</v>
      </c>
      <c r="D133" s="2" t="s">
        <v>242</v>
      </c>
      <c r="E133" s="2" t="s">
        <v>1421</v>
      </c>
      <c r="F133" s="24">
        <v>4000000</v>
      </c>
      <c r="G133" s="24">
        <v>3980.14</v>
      </c>
      <c r="H133" s="24">
        <v>0.44</v>
      </c>
    </row>
    <row r="134" spans="2:8" x14ac:dyDescent="0.25">
      <c r="B134" s="2" t="s">
        <v>1576</v>
      </c>
      <c r="C134" s="4">
        <v>7.2</v>
      </c>
      <c r="D134" s="2" t="s">
        <v>242</v>
      </c>
      <c r="E134" s="2" t="s">
        <v>1005</v>
      </c>
      <c r="F134" s="24">
        <v>3500000</v>
      </c>
      <c r="G134" s="24">
        <v>3495.92</v>
      </c>
      <c r="H134" s="24">
        <v>0.38</v>
      </c>
    </row>
    <row r="135" spans="2:8" x14ac:dyDescent="0.25">
      <c r="B135" s="2" t="s">
        <v>1422</v>
      </c>
      <c r="C135" s="4">
        <v>7.52</v>
      </c>
      <c r="D135" s="2" t="s">
        <v>242</v>
      </c>
      <c r="E135" s="2" t="s">
        <v>1423</v>
      </c>
      <c r="F135" s="24">
        <v>2500000</v>
      </c>
      <c r="G135" s="24">
        <v>2497.39</v>
      </c>
      <c r="H135" s="24">
        <v>0.27</v>
      </c>
    </row>
    <row r="136" spans="2:8" x14ac:dyDescent="0.25">
      <c r="B136" s="2" t="s">
        <v>1424</v>
      </c>
      <c r="C136" s="4">
        <v>7.49</v>
      </c>
      <c r="D136" s="2" t="s">
        <v>242</v>
      </c>
      <c r="E136" s="2" t="s">
        <v>1425</v>
      </c>
      <c r="F136" s="24">
        <v>2500000</v>
      </c>
      <c r="G136" s="24">
        <v>2492.75</v>
      </c>
      <c r="H136" s="24">
        <v>0.27</v>
      </c>
    </row>
    <row r="137" spans="2:8" x14ac:dyDescent="0.25">
      <c r="B137" s="2" t="s">
        <v>1426</v>
      </c>
      <c r="C137" s="4">
        <v>7.49</v>
      </c>
      <c r="D137" s="2" t="s">
        <v>242</v>
      </c>
      <c r="E137" s="2" t="s">
        <v>1427</v>
      </c>
      <c r="F137" s="24">
        <v>2500000</v>
      </c>
      <c r="G137" s="24">
        <v>2492.04</v>
      </c>
      <c r="H137" s="24">
        <v>0.27</v>
      </c>
    </row>
    <row r="138" spans="2:8" x14ac:dyDescent="0.25">
      <c r="B138" s="2" t="s">
        <v>1428</v>
      </c>
      <c r="C138" s="4">
        <v>7.16</v>
      </c>
      <c r="D138" s="2" t="s">
        <v>242</v>
      </c>
      <c r="E138" s="2" t="s">
        <v>1429</v>
      </c>
      <c r="F138" s="24">
        <v>2500000</v>
      </c>
      <c r="G138" s="24">
        <v>2489.9899999999998</v>
      </c>
      <c r="H138" s="24">
        <v>0.27</v>
      </c>
    </row>
    <row r="139" spans="2:8" x14ac:dyDescent="0.25">
      <c r="B139" s="2" t="s">
        <v>1570</v>
      </c>
      <c r="C139" s="4">
        <v>7.07</v>
      </c>
      <c r="D139" s="2" t="s">
        <v>242</v>
      </c>
      <c r="E139" s="2" t="s">
        <v>1430</v>
      </c>
      <c r="F139" s="24">
        <v>2500000</v>
      </c>
      <c r="G139" s="24">
        <v>2431.8200000000002</v>
      </c>
      <c r="H139" s="24">
        <v>0.27</v>
      </c>
    </row>
    <row r="140" spans="2:8" x14ac:dyDescent="0.25">
      <c r="B140" s="2" t="s">
        <v>1431</v>
      </c>
      <c r="C140" s="4">
        <v>7.48</v>
      </c>
      <c r="D140" s="2" t="s">
        <v>242</v>
      </c>
      <c r="E140" s="2" t="s">
        <v>1432</v>
      </c>
      <c r="F140" s="24">
        <v>2500000</v>
      </c>
      <c r="G140" s="24">
        <v>2376.9299999999998</v>
      </c>
      <c r="H140" s="24">
        <v>0.26</v>
      </c>
    </row>
    <row r="141" spans="2:8" x14ac:dyDescent="0.25">
      <c r="B141" s="2" t="s">
        <v>1433</v>
      </c>
      <c r="C141" s="4">
        <v>7.49</v>
      </c>
      <c r="D141" s="2" t="s">
        <v>242</v>
      </c>
      <c r="E141" s="2" t="s">
        <v>1434</v>
      </c>
      <c r="F141" s="24">
        <v>2000000</v>
      </c>
      <c r="G141" s="24">
        <v>1924.27</v>
      </c>
      <c r="H141" s="24">
        <v>0.21</v>
      </c>
    </row>
    <row r="142" spans="2:8" x14ac:dyDescent="0.25">
      <c r="B142" s="2" t="s">
        <v>1575</v>
      </c>
      <c r="C142" s="4">
        <v>7.18</v>
      </c>
      <c r="D142" s="2" t="s">
        <v>242</v>
      </c>
      <c r="E142" s="2" t="s">
        <v>1435</v>
      </c>
      <c r="F142" s="24">
        <v>500000</v>
      </c>
      <c r="G142" s="24">
        <v>497.74</v>
      </c>
      <c r="H142" s="24">
        <v>0.05</v>
      </c>
    </row>
    <row r="143" spans="2:8" x14ac:dyDescent="0.25">
      <c r="B143" s="2" t="s">
        <v>1436</v>
      </c>
      <c r="C143" s="4">
        <v>7.48</v>
      </c>
      <c r="D143" s="2" t="s">
        <v>242</v>
      </c>
      <c r="E143" s="2" t="s">
        <v>1437</v>
      </c>
      <c r="F143" s="24">
        <v>500000</v>
      </c>
      <c r="G143" s="24">
        <v>485.49</v>
      </c>
      <c r="H143" s="24">
        <v>0.05</v>
      </c>
    </row>
    <row r="144" spans="2:8" x14ac:dyDescent="0.25">
      <c r="B144" s="2" t="s">
        <v>1438</v>
      </c>
      <c r="C144" s="4">
        <v>7.5</v>
      </c>
      <c r="D144" s="2" t="s">
        <v>242</v>
      </c>
      <c r="E144" s="2" t="s">
        <v>1439</v>
      </c>
      <c r="F144" s="24">
        <v>221900</v>
      </c>
      <c r="G144" s="24">
        <v>221.75</v>
      </c>
      <c r="H144" s="24">
        <v>0.02</v>
      </c>
    </row>
    <row r="145" spans="2:8" x14ac:dyDescent="0.25">
      <c r="B145" s="2" t="s">
        <v>1440</v>
      </c>
      <c r="C145" s="4">
        <v>7.5</v>
      </c>
      <c r="D145" s="2" t="s">
        <v>242</v>
      </c>
      <c r="E145" s="2" t="s">
        <v>1441</v>
      </c>
      <c r="F145" s="24">
        <v>14900</v>
      </c>
      <c r="G145" s="24">
        <v>15.15</v>
      </c>
      <c r="H145" s="24">
        <v>0</v>
      </c>
    </row>
    <row r="146" spans="2:8" x14ac:dyDescent="0.25">
      <c r="B146" s="2" t="s">
        <v>1442</v>
      </c>
      <c r="C146" s="4">
        <v>7.53</v>
      </c>
      <c r="D146" s="2" t="s">
        <v>242</v>
      </c>
      <c r="E146" s="2" t="s">
        <v>1443</v>
      </c>
      <c r="F146" s="24">
        <v>3400</v>
      </c>
      <c r="G146" s="24">
        <v>3.44</v>
      </c>
      <c r="H146" s="24">
        <v>0</v>
      </c>
    </row>
    <row r="147" spans="2:8" x14ac:dyDescent="0.25">
      <c r="B147" s="2" t="s">
        <v>1020</v>
      </c>
      <c r="C147" s="4">
        <v>7.2</v>
      </c>
      <c r="D147" s="2" t="s">
        <v>242</v>
      </c>
      <c r="E147" s="2" t="s">
        <v>1021</v>
      </c>
      <c r="F147" s="24">
        <v>1700</v>
      </c>
      <c r="G147" s="24">
        <v>1.58</v>
      </c>
      <c r="H147" s="24">
        <v>0</v>
      </c>
    </row>
    <row r="148" spans="2:8" x14ac:dyDescent="0.25">
      <c r="B148" s="7" t="s">
        <v>244</v>
      </c>
      <c r="C148" s="8"/>
      <c r="D148" s="7"/>
      <c r="E148" s="7"/>
      <c r="F148" s="31"/>
      <c r="G148" s="31">
        <f>SUM(G122:G147)</f>
        <v>76507.780000000013</v>
      </c>
      <c r="H148" s="31">
        <f>SUM(H122:H147)</f>
        <v>8.370000000000001</v>
      </c>
    </row>
    <row r="149" spans="2:8" x14ac:dyDescent="0.25">
      <c r="B149" s="7" t="s">
        <v>1444</v>
      </c>
    </row>
    <row r="150" spans="2:8" x14ac:dyDescent="0.25">
      <c r="B150" s="2" t="s">
        <v>1445</v>
      </c>
      <c r="C150" s="4">
        <v>7.76</v>
      </c>
      <c r="D150" s="2" t="s">
        <v>603</v>
      </c>
      <c r="E150" s="2" t="s">
        <v>1446</v>
      </c>
      <c r="F150" s="24">
        <v>12500</v>
      </c>
      <c r="G150" s="24">
        <v>12461.94</v>
      </c>
      <c r="H150" s="24">
        <v>1.37</v>
      </c>
    </row>
    <row r="151" spans="2:8" x14ac:dyDescent="0.25">
      <c r="B151" s="2" t="s">
        <v>2496</v>
      </c>
      <c r="C151" s="4">
        <v>7.92</v>
      </c>
      <c r="D151" s="2" t="s">
        <v>603</v>
      </c>
      <c r="E151" s="2" t="s">
        <v>1205</v>
      </c>
      <c r="F151" s="24">
        <v>1000</v>
      </c>
      <c r="G151" s="24">
        <v>9793.7800000000007</v>
      </c>
      <c r="H151" s="24">
        <v>1.08</v>
      </c>
    </row>
    <row r="152" spans="2:8" x14ac:dyDescent="0.25">
      <c r="B152" s="2" t="s">
        <v>1447</v>
      </c>
      <c r="C152" s="4">
        <v>7.67</v>
      </c>
      <c r="D152" s="2" t="s">
        <v>603</v>
      </c>
      <c r="E152" s="2" t="s">
        <v>1448</v>
      </c>
      <c r="F152" s="24">
        <v>750</v>
      </c>
      <c r="G152" s="24">
        <v>7477.23</v>
      </c>
      <c r="H152" s="24">
        <v>0.82</v>
      </c>
    </row>
    <row r="153" spans="2:8" x14ac:dyDescent="0.25">
      <c r="B153" s="2" t="s">
        <v>2536</v>
      </c>
      <c r="C153" s="4">
        <v>8.35</v>
      </c>
      <c r="D153" s="2" t="s">
        <v>1213</v>
      </c>
      <c r="E153" s="2" t="s">
        <v>1214</v>
      </c>
      <c r="F153" s="24">
        <v>7500</v>
      </c>
      <c r="G153" s="24">
        <v>7467.77</v>
      </c>
      <c r="H153" s="24">
        <v>0.82</v>
      </c>
    </row>
    <row r="154" spans="2:8" x14ac:dyDescent="0.25">
      <c r="B154" s="2" t="s">
        <v>3233</v>
      </c>
      <c r="C154" s="4">
        <v>8</v>
      </c>
      <c r="D154" s="2" t="s">
        <v>603</v>
      </c>
      <c r="E154" s="2" t="s">
        <v>1449</v>
      </c>
      <c r="F154" s="24">
        <v>571</v>
      </c>
      <c r="G154" s="24">
        <v>6440.02</v>
      </c>
      <c r="H154" s="24">
        <v>0.71</v>
      </c>
    </row>
    <row r="155" spans="2:8" x14ac:dyDescent="0.25">
      <c r="B155" s="2" t="s">
        <v>1029</v>
      </c>
      <c r="C155" s="4">
        <v>8.43</v>
      </c>
      <c r="D155" s="2" t="s">
        <v>616</v>
      </c>
      <c r="E155" s="2" t="s">
        <v>1030</v>
      </c>
      <c r="F155" s="24">
        <v>6000</v>
      </c>
      <c r="G155" s="24">
        <v>5858.95</v>
      </c>
      <c r="H155" s="24">
        <v>0.64</v>
      </c>
    </row>
    <row r="156" spans="2:8" x14ac:dyDescent="0.25">
      <c r="B156" s="2" t="s">
        <v>2535</v>
      </c>
      <c r="C156" s="4">
        <v>8.7899999999999991</v>
      </c>
      <c r="D156" s="2" t="s">
        <v>614</v>
      </c>
      <c r="E156" s="2" t="s">
        <v>1450</v>
      </c>
      <c r="F156" s="24">
        <v>5000</v>
      </c>
      <c r="G156" s="24">
        <v>5028.8</v>
      </c>
      <c r="H156" s="24">
        <v>0.55000000000000004</v>
      </c>
    </row>
    <row r="157" spans="2:8" x14ac:dyDescent="0.25">
      <c r="B157" s="2" t="s">
        <v>3234</v>
      </c>
      <c r="C157" s="4">
        <v>8.69</v>
      </c>
      <c r="D157" s="2" t="s">
        <v>614</v>
      </c>
      <c r="E157" s="2" t="s">
        <v>1451</v>
      </c>
      <c r="F157" s="24">
        <v>5000</v>
      </c>
      <c r="G157" s="24">
        <v>5010.5600000000004</v>
      </c>
      <c r="H157" s="24">
        <v>0.55000000000000004</v>
      </c>
    </row>
    <row r="158" spans="2:8" x14ac:dyDescent="0.25">
      <c r="B158" s="2" t="s">
        <v>1452</v>
      </c>
      <c r="C158" s="4">
        <v>7.61</v>
      </c>
      <c r="D158" s="2" t="s">
        <v>603</v>
      </c>
      <c r="E158" s="2" t="s">
        <v>1453</v>
      </c>
      <c r="F158" s="24">
        <v>500</v>
      </c>
      <c r="G158" s="24">
        <v>4978.29</v>
      </c>
      <c r="H158" s="24">
        <v>0.55000000000000004</v>
      </c>
    </row>
    <row r="159" spans="2:8" x14ac:dyDescent="0.25">
      <c r="B159" s="2" t="s">
        <v>1454</v>
      </c>
      <c r="C159" s="4">
        <v>7.74</v>
      </c>
      <c r="D159" s="2" t="s">
        <v>603</v>
      </c>
      <c r="E159" s="2" t="s">
        <v>1455</v>
      </c>
      <c r="F159" s="24">
        <v>5000</v>
      </c>
      <c r="G159" s="24">
        <v>4976.05</v>
      </c>
      <c r="H159" s="24">
        <v>0.55000000000000004</v>
      </c>
    </row>
    <row r="160" spans="2:8" x14ac:dyDescent="0.25">
      <c r="B160" s="2" t="s">
        <v>1456</v>
      </c>
      <c r="C160" s="4">
        <v>7.79</v>
      </c>
      <c r="D160" s="2" t="s">
        <v>603</v>
      </c>
      <c r="E160" s="2" t="s">
        <v>1457</v>
      </c>
      <c r="F160" s="24">
        <v>500</v>
      </c>
      <c r="G160" s="24">
        <v>4966.55</v>
      </c>
      <c r="H160" s="24">
        <v>0.55000000000000004</v>
      </c>
    </row>
    <row r="161" spans="2:8" x14ac:dyDescent="0.25">
      <c r="B161" s="2" t="s">
        <v>1458</v>
      </c>
      <c r="C161" s="4">
        <v>7.82</v>
      </c>
      <c r="D161" s="2" t="s">
        <v>603</v>
      </c>
      <c r="E161" s="2" t="s">
        <v>1459</v>
      </c>
      <c r="F161" s="24">
        <v>500</v>
      </c>
      <c r="G161" s="24">
        <v>4957.3</v>
      </c>
      <c r="H161" s="24">
        <v>0.54</v>
      </c>
    </row>
    <row r="162" spans="2:8" x14ac:dyDescent="0.25">
      <c r="B162" s="2" t="s">
        <v>1858</v>
      </c>
      <c r="C162" s="4">
        <v>7.58</v>
      </c>
      <c r="D162" s="2" t="s">
        <v>616</v>
      </c>
      <c r="E162" s="2" t="s">
        <v>1460</v>
      </c>
      <c r="F162" s="24">
        <v>500</v>
      </c>
      <c r="G162" s="24">
        <v>4920.67</v>
      </c>
      <c r="H162" s="24">
        <v>0.54</v>
      </c>
    </row>
    <row r="163" spans="2:8" x14ac:dyDescent="0.25">
      <c r="B163" s="2" t="s">
        <v>1993</v>
      </c>
      <c r="C163" s="4">
        <v>8</v>
      </c>
      <c r="D163" s="2" t="s">
        <v>603</v>
      </c>
      <c r="E163" s="2" t="s">
        <v>608</v>
      </c>
      <c r="F163" s="24">
        <v>500</v>
      </c>
      <c r="G163" s="24">
        <v>4827.5600000000004</v>
      </c>
      <c r="H163" s="24">
        <v>0.53</v>
      </c>
    </row>
    <row r="164" spans="2:8" x14ac:dyDescent="0.25">
      <c r="B164" s="2" t="s">
        <v>1461</v>
      </c>
      <c r="C164" s="4">
        <v>7.81</v>
      </c>
      <c r="D164" s="2" t="s">
        <v>603</v>
      </c>
      <c r="E164" s="2" t="s">
        <v>1462</v>
      </c>
      <c r="F164" s="24">
        <v>450</v>
      </c>
      <c r="G164" s="24">
        <v>4476.1400000000003</v>
      </c>
      <c r="H164" s="24">
        <v>0.49</v>
      </c>
    </row>
    <row r="165" spans="2:8" x14ac:dyDescent="0.25">
      <c r="B165" s="2" t="s">
        <v>3235</v>
      </c>
      <c r="C165" s="4">
        <v>8.56</v>
      </c>
      <c r="D165" s="2" t="s">
        <v>1213</v>
      </c>
      <c r="E165" s="2" t="s">
        <v>1463</v>
      </c>
      <c r="F165" s="24">
        <v>400</v>
      </c>
      <c r="G165" s="24">
        <v>3981.55</v>
      </c>
      <c r="H165" s="24">
        <v>0.44</v>
      </c>
    </row>
    <row r="166" spans="2:8" x14ac:dyDescent="0.25">
      <c r="B166" s="2" t="s">
        <v>3236</v>
      </c>
      <c r="C166" s="4">
        <v>7.73</v>
      </c>
      <c r="D166" s="2" t="s">
        <v>603</v>
      </c>
      <c r="E166" s="2" t="s">
        <v>1464</v>
      </c>
      <c r="F166" s="24">
        <v>343</v>
      </c>
      <c r="G166" s="24">
        <v>3446.7</v>
      </c>
      <c r="H166" s="24">
        <v>0.38</v>
      </c>
    </row>
    <row r="167" spans="2:8" x14ac:dyDescent="0.25">
      <c r="B167" s="2" t="s">
        <v>3237</v>
      </c>
      <c r="C167" s="4">
        <v>7.59</v>
      </c>
      <c r="D167" s="2" t="s">
        <v>603</v>
      </c>
      <c r="E167" s="2" t="s">
        <v>1465</v>
      </c>
      <c r="F167" s="24">
        <v>3000</v>
      </c>
      <c r="G167" s="24">
        <v>2989.98</v>
      </c>
      <c r="H167" s="24">
        <v>0.33</v>
      </c>
    </row>
    <row r="168" spans="2:8" x14ac:dyDescent="0.25">
      <c r="B168" s="2" t="s">
        <v>2542</v>
      </c>
      <c r="C168" s="4">
        <v>7.77</v>
      </c>
      <c r="D168" s="2" t="s">
        <v>603</v>
      </c>
      <c r="E168" s="2" t="s">
        <v>1466</v>
      </c>
      <c r="F168" s="24">
        <v>2500</v>
      </c>
      <c r="G168" s="24">
        <v>2509.9699999999998</v>
      </c>
      <c r="H168" s="24">
        <v>0.28000000000000003</v>
      </c>
    </row>
    <row r="169" spans="2:8" x14ac:dyDescent="0.25">
      <c r="B169" s="2" t="s">
        <v>1467</v>
      </c>
      <c r="C169" s="4">
        <v>7.54</v>
      </c>
      <c r="D169" s="2" t="s">
        <v>603</v>
      </c>
      <c r="E169" s="2" t="s">
        <v>1468</v>
      </c>
      <c r="F169" s="24">
        <v>2500</v>
      </c>
      <c r="G169" s="24">
        <v>2503.7600000000002</v>
      </c>
      <c r="H169" s="24">
        <v>0.27</v>
      </c>
    </row>
    <row r="170" spans="2:8" x14ac:dyDescent="0.25">
      <c r="B170" s="2" t="s">
        <v>3238</v>
      </c>
      <c r="C170" s="4">
        <v>8.69</v>
      </c>
      <c r="D170" s="2" t="s">
        <v>614</v>
      </c>
      <c r="E170" s="2" t="s">
        <v>1469</v>
      </c>
      <c r="F170" s="24">
        <v>250</v>
      </c>
      <c r="G170" s="24">
        <v>2498.1799999999998</v>
      </c>
      <c r="H170" s="24">
        <v>0.27</v>
      </c>
    </row>
    <row r="171" spans="2:8" x14ac:dyDescent="0.25">
      <c r="B171" s="2" t="s">
        <v>3156</v>
      </c>
      <c r="C171" s="4">
        <v>8.26</v>
      </c>
      <c r="D171" s="2" t="s">
        <v>603</v>
      </c>
      <c r="E171" s="2" t="s">
        <v>1206</v>
      </c>
      <c r="F171" s="24">
        <v>2500</v>
      </c>
      <c r="G171" s="24">
        <v>2497.9899999999998</v>
      </c>
      <c r="H171" s="24">
        <v>0.27</v>
      </c>
    </row>
    <row r="172" spans="2:8" x14ac:dyDescent="0.25">
      <c r="B172" s="2" t="s">
        <v>3239</v>
      </c>
      <c r="C172" s="4">
        <v>7.99</v>
      </c>
      <c r="D172" s="2" t="s">
        <v>1470</v>
      </c>
      <c r="E172" s="2" t="s">
        <v>1471</v>
      </c>
      <c r="F172" s="24">
        <v>250</v>
      </c>
      <c r="G172" s="24">
        <v>2496.29</v>
      </c>
      <c r="H172" s="24">
        <v>0.27</v>
      </c>
    </row>
    <row r="173" spans="2:8" x14ac:dyDescent="0.25">
      <c r="B173" s="2" t="s">
        <v>3240</v>
      </c>
      <c r="C173" s="4">
        <v>7.8</v>
      </c>
      <c r="D173" s="2" t="s">
        <v>603</v>
      </c>
      <c r="E173" s="2" t="s">
        <v>1472</v>
      </c>
      <c r="F173" s="24">
        <v>2500</v>
      </c>
      <c r="G173" s="24">
        <v>2494.3000000000002</v>
      </c>
      <c r="H173" s="24">
        <v>0.27</v>
      </c>
    </row>
    <row r="174" spans="2:8" x14ac:dyDescent="0.25">
      <c r="B174" s="2" t="s">
        <v>1982</v>
      </c>
      <c r="C174" s="4">
        <v>7.98</v>
      </c>
      <c r="D174" s="2" t="s">
        <v>603</v>
      </c>
      <c r="E174" s="2" t="s">
        <v>1473</v>
      </c>
      <c r="F174" s="24">
        <v>250</v>
      </c>
      <c r="G174" s="24">
        <v>2488.21</v>
      </c>
      <c r="H174" s="24">
        <v>0.27</v>
      </c>
    </row>
    <row r="175" spans="2:8" x14ac:dyDescent="0.25">
      <c r="B175" s="2" t="s">
        <v>3241</v>
      </c>
      <c r="C175" s="4">
        <v>8.8699999999999992</v>
      </c>
      <c r="D175" s="2" t="s">
        <v>614</v>
      </c>
      <c r="E175" s="2" t="s">
        <v>1474</v>
      </c>
      <c r="F175" s="24">
        <v>2500</v>
      </c>
      <c r="G175" s="24">
        <v>2483.92</v>
      </c>
      <c r="H175" s="24">
        <v>0.27</v>
      </c>
    </row>
    <row r="176" spans="2:8" x14ac:dyDescent="0.25">
      <c r="B176" s="2" t="s">
        <v>3242</v>
      </c>
      <c r="C176" s="4">
        <v>7.71</v>
      </c>
      <c r="D176" s="2" t="s">
        <v>603</v>
      </c>
      <c r="E176" s="2" t="s">
        <v>1475</v>
      </c>
      <c r="F176" s="24">
        <v>250</v>
      </c>
      <c r="G176" s="24">
        <v>2482.33</v>
      </c>
      <c r="H176" s="24">
        <v>0.27</v>
      </c>
    </row>
    <row r="177" spans="2:8" x14ac:dyDescent="0.25">
      <c r="B177" s="2" t="s">
        <v>1476</v>
      </c>
      <c r="C177" s="4">
        <v>7.82</v>
      </c>
      <c r="D177" s="2" t="s">
        <v>603</v>
      </c>
      <c r="E177" s="2" t="s">
        <v>1477</v>
      </c>
      <c r="F177" s="24">
        <v>2500</v>
      </c>
      <c r="G177" s="24">
        <v>2482.0700000000002</v>
      </c>
      <c r="H177" s="24">
        <v>0.27</v>
      </c>
    </row>
    <row r="178" spans="2:8" x14ac:dyDescent="0.25">
      <c r="B178" s="2" t="s">
        <v>2526</v>
      </c>
      <c r="C178" s="4">
        <v>8.11</v>
      </c>
      <c r="D178" s="2" t="s">
        <v>603</v>
      </c>
      <c r="E178" s="2" t="s">
        <v>1478</v>
      </c>
      <c r="F178" s="24">
        <v>250</v>
      </c>
      <c r="G178" s="24">
        <v>2476.1999999999998</v>
      </c>
      <c r="H178" s="24">
        <v>0.27</v>
      </c>
    </row>
    <row r="179" spans="2:8" x14ac:dyDescent="0.25">
      <c r="B179" s="2" t="s">
        <v>1823</v>
      </c>
      <c r="C179" s="4">
        <v>8.2100000000000009</v>
      </c>
      <c r="D179" s="2" t="s">
        <v>603</v>
      </c>
      <c r="E179" s="2" t="s">
        <v>1479</v>
      </c>
      <c r="F179" s="24">
        <v>250</v>
      </c>
      <c r="G179" s="24">
        <v>2470.04</v>
      </c>
      <c r="H179" s="24">
        <v>0.27</v>
      </c>
    </row>
    <row r="180" spans="2:8" x14ac:dyDescent="0.25">
      <c r="B180" s="2" t="s">
        <v>3243</v>
      </c>
      <c r="C180" s="4">
        <v>7.98</v>
      </c>
      <c r="D180" s="2" t="s">
        <v>603</v>
      </c>
      <c r="E180" s="2" t="s">
        <v>1480</v>
      </c>
      <c r="F180" s="24">
        <v>250</v>
      </c>
      <c r="G180" s="24">
        <v>2454.13</v>
      </c>
      <c r="H180" s="24">
        <v>0.27</v>
      </c>
    </row>
    <row r="181" spans="2:8" x14ac:dyDescent="0.25">
      <c r="B181" s="2" t="s">
        <v>3244</v>
      </c>
      <c r="C181" s="4">
        <v>7.99</v>
      </c>
      <c r="D181" s="2" t="s">
        <v>603</v>
      </c>
      <c r="E181" s="2" t="s">
        <v>1481</v>
      </c>
      <c r="F181" s="24">
        <v>250</v>
      </c>
      <c r="G181" s="24">
        <v>2408.9499999999998</v>
      </c>
      <c r="H181" s="24">
        <v>0.26</v>
      </c>
    </row>
    <row r="182" spans="2:8" x14ac:dyDescent="0.25">
      <c r="B182" s="2" t="s">
        <v>1482</v>
      </c>
      <c r="C182" s="4">
        <v>7.63</v>
      </c>
      <c r="D182" s="2" t="s">
        <v>603</v>
      </c>
      <c r="E182" s="2" t="s">
        <v>1483</v>
      </c>
      <c r="F182" s="24">
        <v>250</v>
      </c>
      <c r="G182" s="24">
        <v>2397</v>
      </c>
      <c r="H182" s="24">
        <v>0.26</v>
      </c>
    </row>
    <row r="183" spans="2:8" x14ac:dyDescent="0.25">
      <c r="B183" s="2" t="s">
        <v>1814</v>
      </c>
      <c r="C183" s="4">
        <v>7.99</v>
      </c>
      <c r="D183" s="2" t="s">
        <v>603</v>
      </c>
      <c r="E183" s="2" t="s">
        <v>1484</v>
      </c>
      <c r="F183" s="24">
        <v>200</v>
      </c>
      <c r="G183" s="24">
        <v>2017.38</v>
      </c>
      <c r="H183" s="24">
        <v>0.22</v>
      </c>
    </row>
    <row r="184" spans="2:8" x14ac:dyDescent="0.25">
      <c r="B184" s="2" t="s">
        <v>3245</v>
      </c>
      <c r="C184" s="4">
        <v>8.49</v>
      </c>
      <c r="D184" s="2" t="s">
        <v>1485</v>
      </c>
      <c r="E184" s="2" t="s">
        <v>1486</v>
      </c>
      <c r="F184" s="24">
        <v>200</v>
      </c>
      <c r="G184" s="24">
        <v>1980.89</v>
      </c>
      <c r="H184" s="24">
        <v>0.22</v>
      </c>
    </row>
    <row r="185" spans="2:8" x14ac:dyDescent="0.25">
      <c r="B185" s="2" t="s">
        <v>1859</v>
      </c>
      <c r="C185" s="4">
        <v>8.35</v>
      </c>
      <c r="D185" s="2" t="s">
        <v>603</v>
      </c>
      <c r="E185" s="2" t="s">
        <v>1487</v>
      </c>
      <c r="F185" s="24">
        <v>200</v>
      </c>
      <c r="G185" s="24">
        <v>1976.32</v>
      </c>
      <c r="H185" s="24">
        <v>0.22</v>
      </c>
    </row>
    <row r="186" spans="2:8" x14ac:dyDescent="0.25">
      <c r="B186" s="2" t="s">
        <v>3246</v>
      </c>
      <c r="C186" s="4">
        <v>7.86</v>
      </c>
      <c r="D186" s="2" t="s">
        <v>603</v>
      </c>
      <c r="E186" s="2" t="s">
        <v>1488</v>
      </c>
      <c r="F186" s="24">
        <v>150</v>
      </c>
      <c r="G186" s="24">
        <v>1506.59</v>
      </c>
      <c r="H186" s="24">
        <v>0.17</v>
      </c>
    </row>
    <row r="187" spans="2:8" x14ac:dyDescent="0.25">
      <c r="B187" s="2" t="s">
        <v>1489</v>
      </c>
      <c r="C187" s="4">
        <v>7.82</v>
      </c>
      <c r="D187" s="2" t="s">
        <v>603</v>
      </c>
      <c r="E187" s="2" t="s">
        <v>1490</v>
      </c>
      <c r="F187" s="24">
        <v>150</v>
      </c>
      <c r="G187" s="24">
        <v>1491.5</v>
      </c>
      <c r="H187" s="24">
        <v>0.16</v>
      </c>
    </row>
    <row r="188" spans="2:8" x14ac:dyDescent="0.25">
      <c r="B188" s="2" t="s">
        <v>3247</v>
      </c>
      <c r="C188" s="4">
        <v>8.5500000000000007</v>
      </c>
      <c r="D188" s="2" t="s">
        <v>1213</v>
      </c>
      <c r="E188" s="2" t="s">
        <v>1491</v>
      </c>
      <c r="F188" s="24">
        <v>150</v>
      </c>
      <c r="G188" s="24">
        <v>1488.97</v>
      </c>
      <c r="H188" s="24">
        <v>0.16</v>
      </c>
    </row>
    <row r="189" spans="2:8" x14ac:dyDescent="0.25">
      <c r="B189" s="2" t="s">
        <v>1022</v>
      </c>
      <c r="C189" s="4">
        <v>7.82</v>
      </c>
      <c r="D189" s="2" t="s">
        <v>603</v>
      </c>
      <c r="E189" s="2" t="s">
        <v>1023</v>
      </c>
      <c r="F189" s="24">
        <v>1000</v>
      </c>
      <c r="G189" s="24">
        <v>991.39</v>
      </c>
      <c r="H189" s="24">
        <v>0.11</v>
      </c>
    </row>
    <row r="190" spans="2:8" x14ac:dyDescent="0.25">
      <c r="B190" s="2" t="s">
        <v>1746</v>
      </c>
      <c r="C190" s="4">
        <v>7.85</v>
      </c>
      <c r="D190" s="2" t="s">
        <v>603</v>
      </c>
      <c r="E190" s="2" t="s">
        <v>610</v>
      </c>
      <c r="F190" s="24">
        <v>100</v>
      </c>
      <c r="G190" s="24">
        <v>863.28</v>
      </c>
      <c r="H190" s="24">
        <v>0.09</v>
      </c>
    </row>
    <row r="191" spans="2:8" x14ac:dyDescent="0.25">
      <c r="B191" s="2" t="s">
        <v>1822</v>
      </c>
      <c r="C191" s="4">
        <v>8.25</v>
      </c>
      <c r="D191" s="2" t="s">
        <v>603</v>
      </c>
      <c r="E191" s="2" t="s">
        <v>1492</v>
      </c>
      <c r="F191" s="24">
        <v>50</v>
      </c>
      <c r="G191" s="24">
        <v>560.79</v>
      </c>
      <c r="H191" s="24">
        <v>0.06</v>
      </c>
    </row>
    <row r="192" spans="2:8" x14ac:dyDescent="0.25">
      <c r="B192" s="2" t="s">
        <v>1819</v>
      </c>
      <c r="C192" s="4">
        <v>7.48</v>
      </c>
      <c r="D192" s="2" t="s">
        <v>603</v>
      </c>
      <c r="E192" s="2" t="s">
        <v>1493</v>
      </c>
      <c r="F192" s="24">
        <v>50</v>
      </c>
      <c r="G192" s="24">
        <v>506.32</v>
      </c>
      <c r="H192" s="24">
        <v>0.06</v>
      </c>
    </row>
    <row r="193" spans="2:8" x14ac:dyDescent="0.25">
      <c r="B193" s="2" t="s">
        <v>1811</v>
      </c>
      <c r="C193" s="4">
        <v>7.62</v>
      </c>
      <c r="D193" s="2" t="s">
        <v>603</v>
      </c>
      <c r="E193" s="2" t="s">
        <v>1494</v>
      </c>
      <c r="F193" s="24">
        <v>50</v>
      </c>
      <c r="G193" s="24">
        <v>506.02</v>
      </c>
      <c r="H193" s="24">
        <v>0.06</v>
      </c>
    </row>
    <row r="194" spans="2:8" x14ac:dyDescent="0.25">
      <c r="B194" s="2" t="s">
        <v>2029</v>
      </c>
      <c r="C194" s="4">
        <v>8.69</v>
      </c>
      <c r="D194" s="2" t="s">
        <v>614</v>
      </c>
      <c r="E194" s="2" t="s">
        <v>615</v>
      </c>
      <c r="F194" s="24">
        <v>50</v>
      </c>
      <c r="G194" s="24">
        <v>498.93</v>
      </c>
      <c r="H194" s="24">
        <v>0.05</v>
      </c>
    </row>
    <row r="195" spans="2:8" x14ac:dyDescent="0.25">
      <c r="B195" s="2" t="s">
        <v>3248</v>
      </c>
      <c r="C195" s="4">
        <v>7.62</v>
      </c>
      <c r="D195" s="2" t="s">
        <v>616</v>
      </c>
      <c r="E195" s="2" t="s">
        <v>1495</v>
      </c>
      <c r="F195" s="24">
        <v>250</v>
      </c>
      <c r="G195" s="24">
        <v>492.06</v>
      </c>
      <c r="H195" s="24">
        <v>0.05</v>
      </c>
    </row>
    <row r="196" spans="2:8" x14ac:dyDescent="0.25">
      <c r="B196" s="2" t="s">
        <v>2505</v>
      </c>
      <c r="C196" s="4">
        <v>7.85</v>
      </c>
      <c r="D196" s="2" t="s">
        <v>603</v>
      </c>
      <c r="E196" s="2" t="s">
        <v>611</v>
      </c>
      <c r="F196" s="24">
        <v>30</v>
      </c>
      <c r="G196" s="24">
        <v>252.83</v>
      </c>
      <c r="H196" s="24">
        <v>0.03</v>
      </c>
    </row>
    <row r="197" spans="2:8" x14ac:dyDescent="0.25">
      <c r="B197" s="2" t="s">
        <v>3249</v>
      </c>
      <c r="C197" s="4">
        <v>7.85</v>
      </c>
      <c r="D197" s="2" t="s">
        <v>603</v>
      </c>
      <c r="E197" s="2" t="s">
        <v>1496</v>
      </c>
      <c r="F197" s="24">
        <v>20</v>
      </c>
      <c r="G197" s="24">
        <v>153.44</v>
      </c>
      <c r="H197" s="24">
        <v>0.02</v>
      </c>
    </row>
    <row r="198" spans="2:8" x14ac:dyDescent="0.25">
      <c r="B198" s="7" t="s">
        <v>620</v>
      </c>
      <c r="C198" s="8"/>
      <c r="D198" s="7"/>
      <c r="E198" s="7"/>
      <c r="F198" s="31"/>
      <c r="G198" s="31">
        <f>SUM(G149:G197)</f>
        <v>156489.89000000004</v>
      </c>
      <c r="H198" s="31">
        <f>SUM(H149:H197)</f>
        <v>17.159999999999993</v>
      </c>
    </row>
    <row r="199" spans="2:8" x14ac:dyDescent="0.25">
      <c r="B199" s="7" t="s">
        <v>245</v>
      </c>
    </row>
    <row r="200" spans="2:8" x14ac:dyDescent="0.25">
      <c r="B200" s="2" t="s">
        <v>1497</v>
      </c>
      <c r="C200" s="4">
        <v>6.98</v>
      </c>
      <c r="D200" s="2" t="s">
        <v>242</v>
      </c>
      <c r="E200" s="2" t="s">
        <v>1498</v>
      </c>
      <c r="F200" s="24">
        <v>5000000</v>
      </c>
      <c r="G200" s="24">
        <v>4913.54</v>
      </c>
      <c r="H200" s="24">
        <v>0.54</v>
      </c>
    </row>
    <row r="201" spans="2:8" x14ac:dyDescent="0.25">
      <c r="B201" s="2" t="s">
        <v>1804</v>
      </c>
      <c r="C201" s="4">
        <v>8.09</v>
      </c>
      <c r="D201" s="2" t="s">
        <v>253</v>
      </c>
      <c r="E201" s="2" t="s">
        <v>1499</v>
      </c>
      <c r="F201" s="24">
        <v>1000</v>
      </c>
      <c r="G201" s="24">
        <v>4756.55</v>
      </c>
      <c r="H201" s="24">
        <v>0.52</v>
      </c>
    </row>
    <row r="202" spans="2:8" x14ac:dyDescent="0.25">
      <c r="B202" s="2" t="s">
        <v>1621</v>
      </c>
      <c r="C202" s="4">
        <v>7.17</v>
      </c>
      <c r="D202" s="2" t="s">
        <v>253</v>
      </c>
      <c r="E202" s="2" t="s">
        <v>1500</v>
      </c>
      <c r="F202" s="24">
        <v>300</v>
      </c>
      <c r="G202" s="24">
        <v>1488.02</v>
      </c>
      <c r="H202" s="24">
        <v>0.16</v>
      </c>
    </row>
    <row r="203" spans="2:8" x14ac:dyDescent="0.25">
      <c r="B203" s="7" t="s">
        <v>308</v>
      </c>
      <c r="C203" s="8"/>
      <c r="D203" s="7"/>
      <c r="E203" s="7"/>
      <c r="F203" s="31"/>
      <c r="G203" s="31">
        <f>SUM(G199:G202)</f>
        <v>11158.11</v>
      </c>
      <c r="H203" s="31">
        <f>SUM(H199:H202)</f>
        <v>1.22</v>
      </c>
    </row>
    <row r="204" spans="2:8" x14ac:dyDescent="0.25">
      <c r="B204" s="7" t="s">
        <v>313</v>
      </c>
      <c r="C204" s="8"/>
      <c r="D204" s="7"/>
      <c r="E204" s="7"/>
      <c r="F204" s="31"/>
      <c r="G204" s="31">
        <v>14272.4</v>
      </c>
      <c r="H204" s="31">
        <v>1.57</v>
      </c>
    </row>
    <row r="205" spans="2:8" x14ac:dyDescent="0.25">
      <c r="B205" s="7" t="s">
        <v>1501</v>
      </c>
      <c r="C205" s="8"/>
      <c r="D205" s="7"/>
      <c r="E205" s="7"/>
      <c r="F205" s="31"/>
      <c r="G205" s="31">
        <v>33393.730000000003</v>
      </c>
      <c r="H205" s="31">
        <v>3.67</v>
      </c>
    </row>
    <row r="206" spans="2:8" x14ac:dyDescent="0.25">
      <c r="B206" s="7" t="s">
        <v>147</v>
      </c>
      <c r="C206" s="8"/>
      <c r="D206" s="7"/>
      <c r="E206" s="7"/>
      <c r="F206" s="31"/>
      <c r="G206" s="31">
        <f>G205+G204+G203+G198+G148+G121+G118+G115</f>
        <v>903541.90999999992</v>
      </c>
      <c r="H206" s="31">
        <f>H205+H204+H203+H198+H148+H121+H118+H115</f>
        <v>99.15</v>
      </c>
    </row>
    <row r="207" spans="2:8" x14ac:dyDescent="0.25">
      <c r="B207" s="7" t="s">
        <v>326</v>
      </c>
      <c r="C207" s="8"/>
      <c r="D207" s="7"/>
      <c r="E207" s="7"/>
      <c r="F207" s="31"/>
      <c r="G207" s="31">
        <f>G208-G206</f>
        <v>7160.1674227800686</v>
      </c>
      <c r="H207" s="31">
        <f>H208-H206</f>
        <v>0.84999999999999432</v>
      </c>
    </row>
    <row r="208" spans="2:8" x14ac:dyDescent="0.25">
      <c r="B208" s="7" t="s">
        <v>155</v>
      </c>
      <c r="C208" s="8"/>
      <c r="D208" s="7"/>
      <c r="E208" s="7"/>
      <c r="F208" s="31"/>
      <c r="G208" s="31">
        <v>910702.07742277998</v>
      </c>
      <c r="H208" s="31">
        <v>100</v>
      </c>
    </row>
    <row r="209" spans="2:3" x14ac:dyDescent="0.25">
      <c r="B209" s="2" t="s">
        <v>156</v>
      </c>
    </row>
    <row r="210" spans="2:3" x14ac:dyDescent="0.25">
      <c r="B210" s="7" t="s">
        <v>1569</v>
      </c>
    </row>
    <row r="211" spans="2:3" x14ac:dyDescent="0.25">
      <c r="B211" s="7" t="s">
        <v>157</v>
      </c>
    </row>
    <row r="212" spans="2:3" x14ac:dyDescent="0.25">
      <c r="B212" s="7" t="s">
        <v>158</v>
      </c>
      <c r="C212" s="4" t="s">
        <v>159</v>
      </c>
    </row>
    <row r="213" spans="2:3" x14ac:dyDescent="0.25">
      <c r="B213" s="7" t="s">
        <v>162</v>
      </c>
      <c r="C213" s="4" t="s">
        <v>161</v>
      </c>
    </row>
    <row r="214" spans="2:3" x14ac:dyDescent="0.25">
      <c r="B214" s="7" t="s">
        <v>163</v>
      </c>
      <c r="C214" s="4" t="s">
        <v>161</v>
      </c>
    </row>
    <row r="215" spans="2:3" x14ac:dyDescent="0.25">
      <c r="B215" s="7" t="s">
        <v>164</v>
      </c>
      <c r="C215" s="4" t="s">
        <v>165</v>
      </c>
    </row>
    <row r="216" spans="2:3" x14ac:dyDescent="0.25">
      <c r="B216" s="7" t="s">
        <v>1502</v>
      </c>
      <c r="C216" s="8"/>
    </row>
    <row r="217" spans="2:3" x14ac:dyDescent="0.25">
      <c r="B217" s="7" t="s">
        <v>1503</v>
      </c>
      <c r="C217" s="8"/>
    </row>
    <row r="218" spans="2:3" x14ac:dyDescent="0.25">
      <c r="B218" s="7" t="s">
        <v>1504</v>
      </c>
      <c r="C218" s="8"/>
    </row>
    <row r="219" spans="2:3" x14ac:dyDescent="0.25">
      <c r="B219" s="7" t="s">
        <v>1505</v>
      </c>
      <c r="C219" s="8"/>
    </row>
    <row r="220" spans="2:3" x14ac:dyDescent="0.25">
      <c r="B220" s="7" t="s">
        <v>1506</v>
      </c>
      <c r="C220" s="8"/>
    </row>
    <row r="221" spans="2:3" x14ac:dyDescent="0.25">
      <c r="B221" s="7" t="s">
        <v>1507</v>
      </c>
      <c r="C221" s="8"/>
    </row>
    <row r="222" spans="2:3" x14ac:dyDescent="0.25">
      <c r="B222" s="7" t="s">
        <v>1508</v>
      </c>
      <c r="C222" s="8"/>
    </row>
    <row r="223" spans="2:3" x14ac:dyDescent="0.25">
      <c r="B223" s="7" t="s">
        <v>1509</v>
      </c>
      <c r="C223" s="8"/>
    </row>
    <row r="224" spans="2:3" x14ac:dyDescent="0.25">
      <c r="B224" s="7" t="s">
        <v>705</v>
      </c>
      <c r="C224" s="8"/>
    </row>
    <row r="225" spans="2:4" x14ac:dyDescent="0.25">
      <c r="B225" s="2" t="s">
        <v>170</v>
      </c>
    </row>
    <row r="226" spans="2:4" x14ac:dyDescent="0.25">
      <c r="B226" s="2" t="s">
        <v>328</v>
      </c>
    </row>
    <row r="227" spans="2:4" x14ac:dyDescent="0.25">
      <c r="B227" s="7" t="s">
        <v>2746</v>
      </c>
    </row>
    <row r="229" spans="2:4" x14ac:dyDescent="0.25">
      <c r="B229" s="17" t="s">
        <v>3741</v>
      </c>
      <c r="C229" s="18"/>
    </row>
    <row r="230" spans="2:4" ht="30" x14ac:dyDescent="0.25">
      <c r="B230" s="17" t="s">
        <v>329</v>
      </c>
      <c r="C230" s="19" t="s">
        <v>330</v>
      </c>
    </row>
    <row r="231" spans="2:4" x14ac:dyDescent="0.25">
      <c r="B231" s="139" t="s">
        <v>331</v>
      </c>
      <c r="C231" s="170">
        <v>0</v>
      </c>
    </row>
    <row r="232" spans="2:4" x14ac:dyDescent="0.25">
      <c r="B232" s="139" t="s">
        <v>332</v>
      </c>
      <c r="C232" s="170">
        <v>0</v>
      </c>
    </row>
    <row r="233" spans="2:4" x14ac:dyDescent="0.25">
      <c r="B233" s="139" t="s">
        <v>333</v>
      </c>
      <c r="C233" s="170">
        <v>44500</v>
      </c>
    </row>
    <row r="234" spans="2:4" x14ac:dyDescent="0.25">
      <c r="B234" s="139" t="s">
        <v>334</v>
      </c>
      <c r="C234" s="170">
        <v>0</v>
      </c>
    </row>
    <row r="235" spans="2:4" x14ac:dyDescent="0.25">
      <c r="B235" s="139" t="s">
        <v>335</v>
      </c>
      <c r="C235" s="170">
        <v>0</v>
      </c>
    </row>
    <row r="236" spans="2:4" x14ac:dyDescent="0.25">
      <c r="B236" s="139" t="s">
        <v>336</v>
      </c>
      <c r="C236" s="170">
        <v>0</v>
      </c>
    </row>
    <row r="237" spans="2:4" x14ac:dyDescent="0.25">
      <c r="B237" s="17" t="s">
        <v>337</v>
      </c>
      <c r="C237" s="170">
        <v>44500</v>
      </c>
    </row>
    <row r="239" spans="2:4" x14ac:dyDescent="0.25">
      <c r="B239" s="139" t="s">
        <v>179</v>
      </c>
      <c r="C239" s="9"/>
      <c r="D239" s="139"/>
    </row>
    <row r="240" spans="2:4" ht="30" x14ac:dyDescent="0.25">
      <c r="B240" s="11" t="s">
        <v>180</v>
      </c>
      <c r="C240" s="10" t="s">
        <v>181</v>
      </c>
      <c r="D240" s="11" t="s">
        <v>182</v>
      </c>
    </row>
    <row r="241" spans="2:7" x14ac:dyDescent="0.25">
      <c r="B241" s="139" t="s">
        <v>161</v>
      </c>
      <c r="C241" s="9" t="s">
        <v>161</v>
      </c>
      <c r="D241" s="139" t="s">
        <v>161</v>
      </c>
    </row>
    <row r="243" spans="2:7" x14ac:dyDescent="0.25">
      <c r="B243" s="7" t="s">
        <v>183</v>
      </c>
      <c r="C243" s="171">
        <v>45412</v>
      </c>
    </row>
    <row r="244" spans="2:7" x14ac:dyDescent="0.25">
      <c r="B244" s="17" t="s">
        <v>184</v>
      </c>
      <c r="C244" s="18" t="s">
        <v>185</v>
      </c>
      <c r="D244" s="17" t="s">
        <v>186</v>
      </c>
      <c r="E244" s="34" t="s">
        <v>187</v>
      </c>
      <c r="F244" s="172" t="s">
        <v>188</v>
      </c>
      <c r="G244" s="31"/>
    </row>
    <row r="245" spans="2:7" x14ac:dyDescent="0.25">
      <c r="B245" s="139" t="s">
        <v>3177</v>
      </c>
      <c r="C245" s="9">
        <v>-30000</v>
      </c>
      <c r="D245" s="139">
        <v>2392.33</v>
      </c>
      <c r="E245" s="33">
        <v>2543</v>
      </c>
      <c r="F245" s="39">
        <f>C237</f>
        <v>44500</v>
      </c>
    </row>
    <row r="246" spans="2:7" x14ac:dyDescent="0.25">
      <c r="B246" s="139" t="s">
        <v>3081</v>
      </c>
      <c r="C246" s="9">
        <v>-148000</v>
      </c>
      <c r="D246" s="139">
        <v>1333.39</v>
      </c>
      <c r="E246" s="33">
        <v>1331.4</v>
      </c>
      <c r="F246" s="173"/>
    </row>
    <row r="247" spans="2:7" x14ac:dyDescent="0.25">
      <c r="B247" s="139" t="s">
        <v>3178</v>
      </c>
      <c r="C247" s="9">
        <v>-887400</v>
      </c>
      <c r="D247" s="139">
        <v>633.02</v>
      </c>
      <c r="E247" s="33">
        <v>622.5</v>
      </c>
      <c r="F247" s="173"/>
    </row>
    <row r="248" spans="2:7" x14ac:dyDescent="0.25">
      <c r="B248" s="139" t="s">
        <v>3250</v>
      </c>
      <c r="C248" s="9">
        <v>-56000</v>
      </c>
      <c r="D248" s="139">
        <v>6254.72</v>
      </c>
      <c r="E248" s="33">
        <v>5993.95</v>
      </c>
      <c r="F248" s="173"/>
    </row>
    <row r="249" spans="2:7" x14ac:dyDescent="0.25">
      <c r="B249" s="139" t="s">
        <v>3082</v>
      </c>
      <c r="C249" s="9">
        <v>-814375</v>
      </c>
      <c r="D249" s="139">
        <v>1062.49</v>
      </c>
      <c r="E249" s="33">
        <v>1172.8</v>
      </c>
      <c r="F249" s="173"/>
    </row>
    <row r="250" spans="2:7" x14ac:dyDescent="0.25">
      <c r="B250" s="139" t="s">
        <v>3180</v>
      </c>
      <c r="C250" s="9">
        <v>-634125</v>
      </c>
      <c r="D250" s="139">
        <v>1305.1199999999999</v>
      </c>
      <c r="E250" s="33">
        <v>1332.65</v>
      </c>
      <c r="F250" s="173"/>
    </row>
    <row r="251" spans="2:7" x14ac:dyDescent="0.25">
      <c r="B251" s="139" t="s">
        <v>3251</v>
      </c>
      <c r="C251" s="9">
        <v>-114400</v>
      </c>
      <c r="D251" s="139">
        <v>1376.07</v>
      </c>
      <c r="E251" s="33">
        <v>1410.7</v>
      </c>
      <c r="F251" s="173"/>
    </row>
    <row r="252" spans="2:7" x14ac:dyDescent="0.25">
      <c r="B252" s="139" t="s">
        <v>3252</v>
      </c>
      <c r="C252" s="9">
        <v>-28800</v>
      </c>
      <c r="D252" s="139">
        <v>3105.36</v>
      </c>
      <c r="E252" s="33">
        <v>3288.05</v>
      </c>
      <c r="F252" s="173"/>
    </row>
    <row r="253" spans="2:7" x14ac:dyDescent="0.25">
      <c r="B253" s="139" t="s">
        <v>3253</v>
      </c>
      <c r="C253" s="9">
        <v>-826250</v>
      </c>
      <c r="D253" s="139">
        <v>510.92</v>
      </c>
      <c r="E253" s="33">
        <v>511.35</v>
      </c>
      <c r="F253" s="173"/>
    </row>
    <row r="254" spans="2:7" x14ac:dyDescent="0.25">
      <c r="B254" s="139" t="s">
        <v>3083</v>
      </c>
      <c r="C254" s="9">
        <v>-47600</v>
      </c>
      <c r="D254" s="139">
        <v>3770.67</v>
      </c>
      <c r="E254" s="33">
        <v>4033.05</v>
      </c>
      <c r="F254" s="173"/>
    </row>
    <row r="255" spans="2:7" x14ac:dyDescent="0.25">
      <c r="B255" s="139" t="s">
        <v>3084</v>
      </c>
      <c r="C255" s="9">
        <v>-1202850</v>
      </c>
      <c r="D255" s="139">
        <v>893.48</v>
      </c>
      <c r="E255" s="33">
        <v>896.5</v>
      </c>
      <c r="F255" s="173"/>
    </row>
    <row r="256" spans="2:7" x14ac:dyDescent="0.25">
      <c r="B256" s="139" t="s">
        <v>3254</v>
      </c>
      <c r="C256" s="9">
        <v>-5075</v>
      </c>
      <c r="D256" s="139">
        <v>4539.26</v>
      </c>
      <c r="E256" s="33">
        <v>4633.6000000000004</v>
      </c>
      <c r="F256" s="173"/>
    </row>
    <row r="257" spans="2:6" x14ac:dyDescent="0.25">
      <c r="B257" s="139" t="s">
        <v>3255</v>
      </c>
      <c r="C257" s="9">
        <v>-515000</v>
      </c>
      <c r="D257" s="139">
        <v>154.32</v>
      </c>
      <c r="E257" s="33">
        <v>163.65</v>
      </c>
      <c r="F257" s="173"/>
    </row>
    <row r="258" spans="2:6" x14ac:dyDescent="0.25">
      <c r="B258" s="139" t="s">
        <v>3256</v>
      </c>
      <c r="C258" s="9">
        <v>-87850</v>
      </c>
      <c r="D258" s="139">
        <v>1367.38</v>
      </c>
      <c r="E258" s="33">
        <v>1358.85</v>
      </c>
      <c r="F258" s="173"/>
    </row>
    <row r="259" spans="2:6" x14ac:dyDescent="0.25">
      <c r="B259" s="139" t="s">
        <v>3085</v>
      </c>
      <c r="C259" s="9">
        <v>-95150</v>
      </c>
      <c r="D259" s="139">
        <v>1509.44</v>
      </c>
      <c r="E259" s="33">
        <v>1513.2</v>
      </c>
      <c r="F259" s="173"/>
    </row>
    <row r="260" spans="2:6" x14ac:dyDescent="0.25">
      <c r="B260" s="139" t="s">
        <v>3257</v>
      </c>
      <c r="C260" s="9">
        <v>-23850</v>
      </c>
      <c r="D260" s="139">
        <v>4364.1099999999997</v>
      </c>
      <c r="E260" s="33">
        <v>4577.6000000000004</v>
      </c>
      <c r="F260" s="173"/>
    </row>
    <row r="261" spans="2:6" x14ac:dyDescent="0.25">
      <c r="B261" s="139" t="s">
        <v>3086</v>
      </c>
      <c r="C261" s="9">
        <v>-1926400</v>
      </c>
      <c r="D261" s="139">
        <v>621.14</v>
      </c>
      <c r="E261" s="33">
        <v>649</v>
      </c>
      <c r="F261" s="173"/>
    </row>
    <row r="262" spans="2:6" x14ac:dyDescent="0.25">
      <c r="B262" s="139" t="s">
        <v>3087</v>
      </c>
      <c r="C262" s="9">
        <v>-325800</v>
      </c>
      <c r="D262" s="139">
        <v>2268.1999999999998</v>
      </c>
      <c r="E262" s="33">
        <v>2246.25</v>
      </c>
      <c r="F262" s="173"/>
    </row>
    <row r="263" spans="2:6" x14ac:dyDescent="0.25">
      <c r="B263" s="139" t="s">
        <v>3258</v>
      </c>
      <c r="C263" s="9">
        <v>-84000</v>
      </c>
      <c r="D263" s="139">
        <v>594.86</v>
      </c>
      <c r="E263" s="33">
        <v>581</v>
      </c>
      <c r="F263" s="173"/>
    </row>
    <row r="264" spans="2:6" x14ac:dyDescent="0.25">
      <c r="B264" s="139" t="s">
        <v>3089</v>
      </c>
      <c r="C264" s="9">
        <v>-462000</v>
      </c>
      <c r="D264" s="139">
        <v>1488.15</v>
      </c>
      <c r="E264" s="33">
        <v>1525.4</v>
      </c>
      <c r="F264" s="173"/>
    </row>
    <row r="265" spans="2:6" x14ac:dyDescent="0.25">
      <c r="B265" s="139" t="s">
        <v>3090</v>
      </c>
      <c r="C265" s="9">
        <v>-82400</v>
      </c>
      <c r="D265" s="139">
        <v>1450.95</v>
      </c>
      <c r="E265" s="33">
        <v>1431.1</v>
      </c>
      <c r="F265" s="173"/>
    </row>
    <row r="266" spans="2:6" x14ac:dyDescent="0.25">
      <c r="B266" s="139" t="s">
        <v>3181</v>
      </c>
      <c r="C266" s="9">
        <v>-2625600</v>
      </c>
      <c r="D266" s="139">
        <v>430.61</v>
      </c>
      <c r="E266" s="33">
        <v>437.4</v>
      </c>
      <c r="F266" s="173"/>
    </row>
    <row r="267" spans="2:6" x14ac:dyDescent="0.25">
      <c r="B267" s="139" t="s">
        <v>3259</v>
      </c>
      <c r="C267" s="9">
        <v>-132300</v>
      </c>
      <c r="D267" s="139">
        <v>862.89</v>
      </c>
      <c r="E267" s="33">
        <v>888.6</v>
      </c>
      <c r="F267" s="173"/>
    </row>
    <row r="268" spans="2:6" x14ac:dyDescent="0.25">
      <c r="B268" s="139" t="s">
        <v>3260</v>
      </c>
      <c r="C268" s="9">
        <v>-409600</v>
      </c>
      <c r="D268" s="139">
        <v>1828.94</v>
      </c>
      <c r="E268" s="33">
        <v>1636.4</v>
      </c>
      <c r="F268" s="173"/>
    </row>
    <row r="269" spans="2:6" x14ac:dyDescent="0.25">
      <c r="B269" s="139" t="s">
        <v>3091</v>
      </c>
      <c r="C269" s="9">
        <v>-272400</v>
      </c>
      <c r="D269" s="139">
        <v>3626.95</v>
      </c>
      <c r="E269" s="33">
        <v>3617.55</v>
      </c>
      <c r="F269" s="173"/>
    </row>
    <row r="270" spans="2:6" x14ac:dyDescent="0.25">
      <c r="B270" s="139" t="s">
        <v>3261</v>
      </c>
      <c r="C270" s="9">
        <v>-1470000</v>
      </c>
      <c r="D270" s="139">
        <v>346.11</v>
      </c>
      <c r="E270" s="33">
        <v>365</v>
      </c>
      <c r="F270" s="173"/>
    </row>
    <row r="271" spans="2:6" x14ac:dyDescent="0.25">
      <c r="B271" s="139" t="s">
        <v>3262</v>
      </c>
      <c r="C271" s="9">
        <v>-1800000</v>
      </c>
      <c r="D271" s="139">
        <v>285.89999999999998</v>
      </c>
      <c r="E271" s="33">
        <v>303.35000000000002</v>
      </c>
      <c r="F271" s="173"/>
    </row>
    <row r="272" spans="2:6" x14ac:dyDescent="0.25">
      <c r="B272" s="139" t="s">
        <v>3093</v>
      </c>
      <c r="C272" s="9">
        <v>-350500</v>
      </c>
      <c r="D272" s="139">
        <v>2964.4</v>
      </c>
      <c r="E272" s="33">
        <v>2953.85</v>
      </c>
      <c r="F272" s="173"/>
    </row>
    <row r="273" spans="2:6" x14ac:dyDescent="0.25">
      <c r="B273" s="139" t="s">
        <v>3094</v>
      </c>
      <c r="C273" s="9">
        <v>-105000</v>
      </c>
      <c r="D273" s="139">
        <v>1480.5</v>
      </c>
      <c r="E273" s="33">
        <v>1447</v>
      </c>
      <c r="F273" s="173"/>
    </row>
    <row r="274" spans="2:6" x14ac:dyDescent="0.25">
      <c r="B274" s="139" t="s">
        <v>1039</v>
      </c>
      <c r="C274" s="9">
        <v>-1294500</v>
      </c>
      <c r="D274" s="139">
        <v>774.57</v>
      </c>
      <c r="E274" s="33">
        <v>824.5</v>
      </c>
      <c r="F274" s="173"/>
    </row>
    <row r="275" spans="2:6" x14ac:dyDescent="0.25">
      <c r="B275" s="139" t="s">
        <v>3095</v>
      </c>
      <c r="C275" s="9">
        <v>-164500</v>
      </c>
      <c r="D275" s="139">
        <v>3858.76</v>
      </c>
      <c r="E275" s="33">
        <v>3823.05</v>
      </c>
      <c r="F275" s="173"/>
    </row>
    <row r="276" spans="2:6" x14ac:dyDescent="0.25">
      <c r="B276" s="139" t="s">
        <v>3263</v>
      </c>
      <c r="C276" s="9">
        <v>-176700</v>
      </c>
      <c r="D276" s="139">
        <v>993.47</v>
      </c>
      <c r="E276" s="33">
        <v>1015.7</v>
      </c>
      <c r="F276" s="173"/>
    </row>
    <row r="277" spans="2:6" x14ac:dyDescent="0.25">
      <c r="B277" s="139" t="s">
        <v>3264</v>
      </c>
      <c r="C277" s="9">
        <v>-1512000</v>
      </c>
      <c r="D277" s="139">
        <v>433.36</v>
      </c>
      <c r="E277" s="33">
        <v>451.4</v>
      </c>
      <c r="F277" s="173"/>
    </row>
    <row r="278" spans="2:6" x14ac:dyDescent="0.25">
      <c r="B278" s="139" t="s">
        <v>3265</v>
      </c>
      <c r="C278" s="9">
        <v>-990000</v>
      </c>
      <c r="D278" s="139">
        <v>162.93</v>
      </c>
      <c r="E278" s="33">
        <v>166.2</v>
      </c>
      <c r="F278" s="173"/>
    </row>
    <row r="279" spans="2:6" x14ac:dyDescent="0.25">
      <c r="B279" s="139" t="s">
        <v>3096</v>
      </c>
      <c r="C279" s="9">
        <v>-478200</v>
      </c>
      <c r="D279" s="139">
        <v>1213.83</v>
      </c>
      <c r="E279" s="33">
        <v>1273.1500000000001</v>
      </c>
      <c r="F279" s="173"/>
    </row>
    <row r="280" spans="2:6" x14ac:dyDescent="0.25">
      <c r="B280" s="139" t="s">
        <v>3098</v>
      </c>
      <c r="C280" s="9">
        <v>-25600</v>
      </c>
      <c r="D280" s="139">
        <v>9607.84</v>
      </c>
      <c r="E280" s="33">
        <v>10016</v>
      </c>
      <c r="F280" s="173"/>
    </row>
    <row r="281" spans="2:6" x14ac:dyDescent="0.25">
      <c r="B281" s="139" t="s">
        <v>3266</v>
      </c>
      <c r="C281" s="9">
        <v>-338800</v>
      </c>
      <c r="D281" s="139">
        <v>1171.1300000000001</v>
      </c>
      <c r="E281" s="33">
        <v>1185.05</v>
      </c>
      <c r="F281" s="173"/>
    </row>
    <row r="282" spans="2:6" x14ac:dyDescent="0.25">
      <c r="B282" s="139" t="s">
        <v>3267</v>
      </c>
      <c r="C282" s="9">
        <v>-274300</v>
      </c>
      <c r="D282" s="139">
        <v>498.64</v>
      </c>
      <c r="E282" s="33">
        <v>511.1</v>
      </c>
      <c r="F282" s="35"/>
    </row>
    <row r="285" spans="2:6" x14ac:dyDescent="0.25">
      <c r="B285" s="7" t="s">
        <v>189</v>
      </c>
      <c r="C285" s="174">
        <v>0.2301</v>
      </c>
    </row>
    <row r="286" spans="2:6" x14ac:dyDescent="0.25">
      <c r="B286" s="7"/>
    </row>
    <row r="287" spans="2:6" x14ac:dyDescent="0.25">
      <c r="B287" s="7" t="s">
        <v>190</v>
      </c>
    </row>
    <row r="288" spans="2:6" x14ac:dyDescent="0.25">
      <c r="B288" s="34" t="s">
        <v>191</v>
      </c>
      <c r="C288" s="18" t="s">
        <v>192</v>
      </c>
      <c r="D288" s="7"/>
    </row>
    <row r="289" spans="2:3" x14ac:dyDescent="0.25">
      <c r="B289" s="155" t="s">
        <v>3268</v>
      </c>
      <c r="C289" s="156">
        <v>923</v>
      </c>
    </row>
    <row r="290" spans="2:3" x14ac:dyDescent="0.25">
      <c r="B290" s="155" t="s">
        <v>3100</v>
      </c>
      <c r="C290" s="156">
        <v>236</v>
      </c>
    </row>
    <row r="291" spans="2:3" x14ac:dyDescent="0.25">
      <c r="B291" s="155" t="s">
        <v>3269</v>
      </c>
      <c r="C291" s="156">
        <v>70</v>
      </c>
    </row>
    <row r="292" spans="2:3" x14ac:dyDescent="0.25">
      <c r="B292" s="155" t="s">
        <v>3101</v>
      </c>
      <c r="C292" s="156">
        <v>1282</v>
      </c>
    </row>
    <row r="293" spans="2:3" x14ac:dyDescent="0.25">
      <c r="B293" s="155" t="s">
        <v>3270</v>
      </c>
      <c r="C293" s="156">
        <v>103</v>
      </c>
    </row>
    <row r="294" spans="2:3" x14ac:dyDescent="0.25">
      <c r="B294" s="155" t="s">
        <v>3102</v>
      </c>
      <c r="C294" s="156">
        <v>171</v>
      </c>
    </row>
    <row r="295" spans="2:3" x14ac:dyDescent="0.25">
      <c r="B295" s="155" t="s">
        <v>3103</v>
      </c>
      <c r="C295" s="156">
        <v>342</v>
      </c>
    </row>
    <row r="296" spans="2:3" x14ac:dyDescent="0.25">
      <c r="B296" s="155" t="s">
        <v>3271</v>
      </c>
      <c r="C296" s="156">
        <v>483</v>
      </c>
    </row>
    <row r="297" spans="2:3" x14ac:dyDescent="0.25">
      <c r="B297" s="155" t="s">
        <v>3104</v>
      </c>
      <c r="C297" s="156">
        <v>427</v>
      </c>
    </row>
    <row r="298" spans="2:3" x14ac:dyDescent="0.25">
      <c r="B298" s="155" t="s">
        <v>3272</v>
      </c>
      <c r="C298" s="156">
        <v>528</v>
      </c>
    </row>
    <row r="299" spans="2:3" x14ac:dyDescent="0.25">
      <c r="B299" s="155" t="s">
        <v>3183</v>
      </c>
      <c r="C299" s="156">
        <v>517</v>
      </c>
    </row>
    <row r="300" spans="2:3" x14ac:dyDescent="0.25">
      <c r="B300" s="155" t="s">
        <v>2623</v>
      </c>
      <c r="C300" s="156">
        <v>865</v>
      </c>
    </row>
    <row r="301" spans="2:3" x14ac:dyDescent="0.25">
      <c r="B301" s="155" t="s">
        <v>3273</v>
      </c>
      <c r="C301" s="156">
        <v>484</v>
      </c>
    </row>
    <row r="302" spans="2:3" x14ac:dyDescent="0.25">
      <c r="B302" s="155" t="s">
        <v>3105</v>
      </c>
      <c r="C302" s="156">
        <v>729</v>
      </c>
    </row>
    <row r="303" spans="2:3" x14ac:dyDescent="0.25">
      <c r="B303" s="155" t="s">
        <v>3274</v>
      </c>
      <c r="C303" s="156">
        <v>42</v>
      </c>
    </row>
    <row r="304" spans="2:3" x14ac:dyDescent="0.25">
      <c r="B304" s="155" t="s">
        <v>3275</v>
      </c>
      <c r="C304" s="156">
        <v>1299</v>
      </c>
    </row>
    <row r="305" spans="2:3" x14ac:dyDescent="0.25">
      <c r="B305" s="155" t="s">
        <v>3106</v>
      </c>
      <c r="C305" s="156">
        <v>908</v>
      </c>
    </row>
    <row r="306" spans="2:3" x14ac:dyDescent="0.25">
      <c r="B306" s="155" t="s">
        <v>3276</v>
      </c>
      <c r="C306" s="156">
        <v>172</v>
      </c>
    </row>
    <row r="307" spans="2:3" x14ac:dyDescent="0.25">
      <c r="B307" s="155" t="s">
        <v>3107</v>
      </c>
      <c r="C307" s="156">
        <v>244</v>
      </c>
    </row>
    <row r="308" spans="2:3" x14ac:dyDescent="0.25">
      <c r="B308" s="155" t="s">
        <v>3108</v>
      </c>
      <c r="C308" s="156">
        <v>1086</v>
      </c>
    </row>
    <row r="309" spans="2:3" x14ac:dyDescent="0.25">
      <c r="B309" s="155" t="s">
        <v>3277</v>
      </c>
      <c r="C309" s="156">
        <v>987</v>
      </c>
    </row>
    <row r="310" spans="2:3" x14ac:dyDescent="0.25">
      <c r="B310" s="155" t="s">
        <v>3278</v>
      </c>
      <c r="C310" s="156">
        <v>450</v>
      </c>
    </row>
    <row r="311" spans="2:3" x14ac:dyDescent="0.25">
      <c r="B311" s="155" t="s">
        <v>3279</v>
      </c>
      <c r="C311" s="156">
        <v>180</v>
      </c>
    </row>
    <row r="312" spans="2:3" x14ac:dyDescent="0.25">
      <c r="B312" s="155" t="s">
        <v>3280</v>
      </c>
      <c r="C312" s="156">
        <v>76</v>
      </c>
    </row>
    <row r="313" spans="2:3" x14ac:dyDescent="0.25">
      <c r="B313" s="155" t="s">
        <v>3281</v>
      </c>
      <c r="C313" s="156">
        <v>170</v>
      </c>
    </row>
    <row r="314" spans="2:3" x14ac:dyDescent="0.25">
      <c r="B314" s="155" t="s">
        <v>3185</v>
      </c>
      <c r="C314" s="156">
        <v>1641</v>
      </c>
    </row>
    <row r="315" spans="2:3" x14ac:dyDescent="0.25">
      <c r="B315" s="155" t="s">
        <v>3109</v>
      </c>
      <c r="C315" s="156">
        <v>185</v>
      </c>
    </row>
    <row r="316" spans="2:3" x14ac:dyDescent="0.25">
      <c r="B316" s="155" t="s">
        <v>3282</v>
      </c>
      <c r="C316" s="156">
        <v>144</v>
      </c>
    </row>
    <row r="317" spans="2:3" x14ac:dyDescent="0.25">
      <c r="B317" s="155" t="s">
        <v>3283</v>
      </c>
      <c r="C317" s="156">
        <v>196</v>
      </c>
    </row>
    <row r="318" spans="2:3" x14ac:dyDescent="0.25">
      <c r="B318" s="155" t="s">
        <v>3110</v>
      </c>
      <c r="C318" s="156">
        <v>807</v>
      </c>
    </row>
    <row r="319" spans="2:3" x14ac:dyDescent="0.25">
      <c r="B319" s="155" t="s">
        <v>3187</v>
      </c>
      <c r="C319" s="156">
        <v>632</v>
      </c>
    </row>
    <row r="320" spans="2:3" x14ac:dyDescent="0.25">
      <c r="B320" s="155" t="s">
        <v>3284</v>
      </c>
      <c r="C320" s="156">
        <v>448</v>
      </c>
    </row>
    <row r="321" spans="2:3" x14ac:dyDescent="0.25">
      <c r="B321" s="155" t="s">
        <v>3111</v>
      </c>
      <c r="C321" s="156">
        <v>954</v>
      </c>
    </row>
    <row r="322" spans="2:3" x14ac:dyDescent="0.25">
      <c r="B322" s="155" t="s">
        <v>3285</v>
      </c>
      <c r="C322" s="156">
        <v>211</v>
      </c>
    </row>
    <row r="323" spans="2:3" x14ac:dyDescent="0.25">
      <c r="B323" s="155" t="s">
        <v>3286</v>
      </c>
      <c r="C323" s="156">
        <v>661</v>
      </c>
    </row>
    <row r="324" spans="2:3" x14ac:dyDescent="0.25">
      <c r="B324" s="155" t="s">
        <v>3112</v>
      </c>
      <c r="C324" s="156">
        <v>138</v>
      </c>
    </row>
    <row r="325" spans="2:3" x14ac:dyDescent="0.25">
      <c r="B325" s="155" t="s">
        <v>3114</v>
      </c>
      <c r="C325" s="156">
        <v>1377</v>
      </c>
    </row>
    <row r="326" spans="2:3" x14ac:dyDescent="0.25">
      <c r="B326" s="155" t="s">
        <v>3287</v>
      </c>
      <c r="C326" s="156">
        <v>80</v>
      </c>
    </row>
    <row r="327" spans="2:3" x14ac:dyDescent="0.25">
      <c r="B327" s="155" t="s">
        <v>3288</v>
      </c>
      <c r="C327" s="156">
        <v>20</v>
      </c>
    </row>
    <row r="328" spans="2:3" x14ac:dyDescent="0.25">
      <c r="B328" s="155" t="s">
        <v>3289</v>
      </c>
      <c r="C328" s="156">
        <v>312</v>
      </c>
    </row>
    <row r="329" spans="2:3" x14ac:dyDescent="0.25">
      <c r="B329" s="155" t="s">
        <v>3290</v>
      </c>
      <c r="C329" s="156">
        <v>70</v>
      </c>
    </row>
    <row r="331" spans="2:3" x14ac:dyDescent="0.25">
      <c r="B331" s="34" t="s">
        <v>193</v>
      </c>
      <c r="C331" s="18" t="s">
        <v>192</v>
      </c>
    </row>
    <row r="332" spans="2:3" x14ac:dyDescent="0.25">
      <c r="B332" s="155" t="s">
        <v>3268</v>
      </c>
      <c r="C332" s="156">
        <v>923</v>
      </c>
    </row>
    <row r="333" spans="2:3" x14ac:dyDescent="0.25">
      <c r="B333" s="155" t="s">
        <v>3100</v>
      </c>
      <c r="C333" s="156">
        <v>236</v>
      </c>
    </row>
    <row r="334" spans="2:3" x14ac:dyDescent="0.25">
      <c r="B334" s="155" t="s">
        <v>3269</v>
      </c>
      <c r="C334" s="156">
        <v>70</v>
      </c>
    </row>
    <row r="335" spans="2:3" x14ac:dyDescent="0.25">
      <c r="B335" s="155" t="s">
        <v>3101</v>
      </c>
      <c r="C335" s="156">
        <v>1282</v>
      </c>
    </row>
    <row r="336" spans="2:3" x14ac:dyDescent="0.25">
      <c r="B336" s="155" t="s">
        <v>3270</v>
      </c>
      <c r="C336" s="156">
        <v>103</v>
      </c>
    </row>
    <row r="337" spans="2:3" x14ac:dyDescent="0.25">
      <c r="B337" s="155" t="s">
        <v>3102</v>
      </c>
      <c r="C337" s="156">
        <v>171</v>
      </c>
    </row>
    <row r="338" spans="2:3" x14ac:dyDescent="0.25">
      <c r="B338" s="155" t="s">
        <v>3103</v>
      </c>
      <c r="C338" s="156">
        <v>342</v>
      </c>
    </row>
    <row r="339" spans="2:3" x14ac:dyDescent="0.25">
      <c r="B339" s="155" t="s">
        <v>3271</v>
      </c>
      <c r="C339" s="156">
        <v>483</v>
      </c>
    </row>
    <row r="340" spans="2:3" x14ac:dyDescent="0.25">
      <c r="B340" s="155" t="s">
        <v>3104</v>
      </c>
      <c r="C340" s="156">
        <v>427</v>
      </c>
    </row>
    <row r="341" spans="2:3" x14ac:dyDescent="0.25">
      <c r="B341" s="155" t="s">
        <v>3272</v>
      </c>
      <c r="C341" s="156">
        <v>528</v>
      </c>
    </row>
    <row r="342" spans="2:3" x14ac:dyDescent="0.25">
      <c r="B342" s="155" t="s">
        <v>3183</v>
      </c>
      <c r="C342" s="156">
        <v>517</v>
      </c>
    </row>
    <row r="343" spans="2:3" x14ac:dyDescent="0.25">
      <c r="B343" s="155" t="s">
        <v>2623</v>
      </c>
      <c r="C343" s="156">
        <v>865</v>
      </c>
    </row>
    <row r="344" spans="2:3" x14ac:dyDescent="0.25">
      <c r="B344" s="155" t="s">
        <v>3273</v>
      </c>
      <c r="C344" s="156">
        <v>484</v>
      </c>
    </row>
    <row r="345" spans="2:3" x14ac:dyDescent="0.25">
      <c r="B345" s="155" t="s">
        <v>3105</v>
      </c>
      <c r="C345" s="156">
        <v>729</v>
      </c>
    </row>
    <row r="346" spans="2:3" x14ac:dyDescent="0.25">
      <c r="B346" s="155" t="s">
        <v>3274</v>
      </c>
      <c r="C346" s="156">
        <v>42</v>
      </c>
    </row>
    <row r="347" spans="2:3" x14ac:dyDescent="0.25">
      <c r="B347" s="155" t="s">
        <v>3275</v>
      </c>
      <c r="C347" s="156">
        <v>1299</v>
      </c>
    </row>
    <row r="348" spans="2:3" x14ac:dyDescent="0.25">
      <c r="B348" s="155" t="s">
        <v>3106</v>
      </c>
      <c r="C348" s="156">
        <v>908</v>
      </c>
    </row>
    <row r="349" spans="2:3" x14ac:dyDescent="0.25">
      <c r="B349" s="155" t="s">
        <v>3276</v>
      </c>
      <c r="C349" s="156">
        <v>172</v>
      </c>
    </row>
    <row r="350" spans="2:3" x14ac:dyDescent="0.25">
      <c r="B350" s="155" t="s">
        <v>3107</v>
      </c>
      <c r="C350" s="156">
        <v>244</v>
      </c>
    </row>
    <row r="351" spans="2:3" x14ac:dyDescent="0.25">
      <c r="B351" s="155" t="s">
        <v>3108</v>
      </c>
      <c r="C351" s="156">
        <v>1086</v>
      </c>
    </row>
    <row r="352" spans="2:3" x14ac:dyDescent="0.25">
      <c r="B352" s="155" t="s">
        <v>3277</v>
      </c>
      <c r="C352" s="156">
        <v>987</v>
      </c>
    </row>
    <row r="353" spans="2:3" x14ac:dyDescent="0.25">
      <c r="B353" s="155" t="s">
        <v>3278</v>
      </c>
      <c r="C353" s="156">
        <v>450</v>
      </c>
    </row>
    <row r="354" spans="2:3" x14ac:dyDescent="0.25">
      <c r="B354" s="155" t="s">
        <v>3279</v>
      </c>
      <c r="C354" s="156">
        <v>180</v>
      </c>
    </row>
    <row r="355" spans="2:3" x14ac:dyDescent="0.25">
      <c r="B355" s="155" t="s">
        <v>3280</v>
      </c>
      <c r="C355" s="156">
        <v>76</v>
      </c>
    </row>
    <row r="356" spans="2:3" x14ac:dyDescent="0.25">
      <c r="B356" s="155" t="s">
        <v>3281</v>
      </c>
      <c r="C356" s="156">
        <v>170</v>
      </c>
    </row>
    <row r="357" spans="2:3" x14ac:dyDescent="0.25">
      <c r="B357" s="155" t="s">
        <v>3185</v>
      </c>
      <c r="C357" s="156">
        <v>1641</v>
      </c>
    </row>
    <row r="358" spans="2:3" x14ac:dyDescent="0.25">
      <c r="B358" s="155" t="s">
        <v>3109</v>
      </c>
      <c r="C358" s="156">
        <v>185</v>
      </c>
    </row>
    <row r="359" spans="2:3" x14ac:dyDescent="0.25">
      <c r="B359" s="155" t="s">
        <v>3282</v>
      </c>
      <c r="C359" s="156">
        <v>144</v>
      </c>
    </row>
    <row r="360" spans="2:3" x14ac:dyDescent="0.25">
      <c r="B360" s="155" t="s">
        <v>3283</v>
      </c>
      <c r="C360" s="156">
        <v>196</v>
      </c>
    </row>
    <row r="361" spans="2:3" x14ac:dyDescent="0.25">
      <c r="B361" s="155" t="s">
        <v>3110</v>
      </c>
      <c r="C361" s="156">
        <v>807</v>
      </c>
    </row>
    <row r="362" spans="2:3" x14ac:dyDescent="0.25">
      <c r="B362" s="155" t="s">
        <v>3187</v>
      </c>
      <c r="C362" s="156">
        <v>632</v>
      </c>
    </row>
    <row r="363" spans="2:3" x14ac:dyDescent="0.25">
      <c r="B363" s="155" t="s">
        <v>3284</v>
      </c>
      <c r="C363" s="156">
        <v>448</v>
      </c>
    </row>
    <row r="364" spans="2:3" x14ac:dyDescent="0.25">
      <c r="B364" s="155" t="s">
        <v>3111</v>
      </c>
      <c r="C364" s="156">
        <v>954</v>
      </c>
    </row>
    <row r="365" spans="2:3" x14ac:dyDescent="0.25">
      <c r="B365" s="155" t="s">
        <v>3285</v>
      </c>
      <c r="C365" s="156">
        <v>211</v>
      </c>
    </row>
    <row r="366" spans="2:3" x14ac:dyDescent="0.25">
      <c r="B366" s="155" t="s">
        <v>3286</v>
      </c>
      <c r="C366" s="156">
        <v>661</v>
      </c>
    </row>
    <row r="367" spans="2:3" x14ac:dyDescent="0.25">
      <c r="B367" s="155" t="s">
        <v>3112</v>
      </c>
      <c r="C367" s="156">
        <v>138</v>
      </c>
    </row>
    <row r="368" spans="2:3" x14ac:dyDescent="0.25">
      <c r="B368" s="155" t="s">
        <v>3114</v>
      </c>
      <c r="C368" s="156">
        <v>1377</v>
      </c>
    </row>
    <row r="369" spans="2:3" x14ac:dyDescent="0.25">
      <c r="B369" s="155" t="s">
        <v>3287</v>
      </c>
      <c r="C369" s="156">
        <v>80</v>
      </c>
    </row>
    <row r="370" spans="2:3" x14ac:dyDescent="0.25">
      <c r="B370" s="155" t="s">
        <v>3288</v>
      </c>
      <c r="C370" s="156">
        <v>20</v>
      </c>
    </row>
    <row r="371" spans="2:3" x14ac:dyDescent="0.25">
      <c r="B371" s="155" t="s">
        <v>3289</v>
      </c>
      <c r="C371" s="156">
        <v>312</v>
      </c>
    </row>
    <row r="372" spans="2:3" x14ac:dyDescent="0.25">
      <c r="B372" s="155" t="s">
        <v>3290</v>
      </c>
      <c r="C372" s="156">
        <v>70</v>
      </c>
    </row>
    <row r="375" spans="2:3" x14ac:dyDescent="0.25">
      <c r="B375" s="34" t="s">
        <v>669</v>
      </c>
      <c r="C375" s="18" t="s">
        <v>195</v>
      </c>
    </row>
    <row r="376" spans="2:3" x14ac:dyDescent="0.25">
      <c r="B376" s="155" t="s">
        <v>3268</v>
      </c>
      <c r="C376" s="157">
        <v>682118754.94999993</v>
      </c>
    </row>
    <row r="377" spans="2:3" x14ac:dyDescent="0.25">
      <c r="B377" s="155" t="s">
        <v>3100</v>
      </c>
      <c r="C377" s="157">
        <v>137754183.63999999</v>
      </c>
    </row>
    <row r="378" spans="2:3" x14ac:dyDescent="0.25">
      <c r="B378" s="155" t="s">
        <v>3269</v>
      </c>
      <c r="C378" s="157">
        <v>79619400</v>
      </c>
    </row>
    <row r="379" spans="2:3" x14ac:dyDescent="0.25">
      <c r="B379" s="155" t="s">
        <v>3101</v>
      </c>
      <c r="C379" s="157">
        <v>849288454.13</v>
      </c>
    </row>
    <row r="380" spans="2:3" x14ac:dyDescent="0.25">
      <c r="B380" s="155" t="s">
        <v>3270</v>
      </c>
      <c r="C380" s="157">
        <v>78909999.5</v>
      </c>
    </row>
    <row r="381" spans="2:3" x14ac:dyDescent="0.25">
      <c r="B381" s="155" t="s">
        <v>3102</v>
      </c>
      <c r="C381" s="157">
        <v>142712156.56999999</v>
      </c>
    </row>
    <row r="382" spans="2:3" x14ac:dyDescent="0.25">
      <c r="B382" s="155" t="s">
        <v>3103</v>
      </c>
      <c r="C382" s="157">
        <v>243402407.29999998</v>
      </c>
    </row>
    <row r="383" spans="2:3" x14ac:dyDescent="0.25">
      <c r="B383" s="155" t="s">
        <v>3271</v>
      </c>
      <c r="C383" s="157">
        <v>497656731.60000002</v>
      </c>
    </row>
    <row r="384" spans="2:3" x14ac:dyDescent="0.25">
      <c r="B384" s="155" t="s">
        <v>3104</v>
      </c>
      <c r="C384" s="157">
        <v>269179488.34000003</v>
      </c>
    </row>
    <row r="385" spans="2:3" x14ac:dyDescent="0.25">
      <c r="B385" s="155" t="s">
        <v>3272</v>
      </c>
      <c r="C385" s="157">
        <v>409853612.11000001</v>
      </c>
    </row>
    <row r="386" spans="2:3" x14ac:dyDescent="0.25">
      <c r="B386" s="155" t="s">
        <v>3183</v>
      </c>
      <c r="C386" s="157">
        <v>584832003.48000002</v>
      </c>
    </row>
    <row r="387" spans="2:3" x14ac:dyDescent="0.25">
      <c r="B387" s="155" t="s">
        <v>2623</v>
      </c>
      <c r="C387" s="157">
        <v>1003524517.2</v>
      </c>
    </row>
    <row r="388" spans="2:3" x14ac:dyDescent="0.25">
      <c r="B388" s="155" t="s">
        <v>3273</v>
      </c>
      <c r="C388" s="157">
        <v>394011762.75999999</v>
      </c>
    </row>
    <row r="389" spans="2:3" x14ac:dyDescent="0.25">
      <c r="B389" s="155" t="s">
        <v>3105</v>
      </c>
      <c r="C389" s="157">
        <v>1067438559.83</v>
      </c>
    </row>
    <row r="390" spans="2:3" x14ac:dyDescent="0.25">
      <c r="B390" s="155" t="s">
        <v>3274</v>
      </c>
      <c r="C390" s="157">
        <v>49614798.600000001</v>
      </c>
    </row>
    <row r="391" spans="2:3" x14ac:dyDescent="0.25">
      <c r="B391" s="155" t="s">
        <v>3275</v>
      </c>
      <c r="C391" s="157">
        <v>955499823.02999997</v>
      </c>
    </row>
    <row r="392" spans="2:3" x14ac:dyDescent="0.25">
      <c r="B392" s="155" t="s">
        <v>3106</v>
      </c>
      <c r="C392" s="157">
        <v>980994051.89999998</v>
      </c>
    </row>
    <row r="393" spans="2:3" x14ac:dyDescent="0.25">
      <c r="B393" s="155" t="s">
        <v>3276</v>
      </c>
      <c r="C393" s="157">
        <v>164122214.36000001</v>
      </c>
    </row>
    <row r="394" spans="2:3" x14ac:dyDescent="0.25">
      <c r="B394" s="155" t="s">
        <v>3107</v>
      </c>
      <c r="C394" s="157">
        <v>182705508.72</v>
      </c>
    </row>
    <row r="395" spans="2:3" x14ac:dyDescent="0.25">
      <c r="B395" s="155" t="s">
        <v>3108</v>
      </c>
      <c r="C395" s="157">
        <v>733737552.02999997</v>
      </c>
    </row>
    <row r="396" spans="2:3" x14ac:dyDescent="0.25">
      <c r="B396" s="155" t="s">
        <v>3277</v>
      </c>
      <c r="C396" s="157">
        <v>717021950.24000001</v>
      </c>
    </row>
    <row r="397" spans="2:3" x14ac:dyDescent="0.25">
      <c r="B397" s="155" t="s">
        <v>3278</v>
      </c>
      <c r="C397" s="157">
        <v>460033749</v>
      </c>
    </row>
    <row r="398" spans="2:3" x14ac:dyDescent="0.25">
      <c r="B398" s="155" t="s">
        <v>3279</v>
      </c>
      <c r="C398" s="157">
        <v>160195167</v>
      </c>
    </row>
    <row r="399" spans="2:3" x14ac:dyDescent="0.25">
      <c r="B399" s="155" t="s">
        <v>3280</v>
      </c>
      <c r="C399" s="157">
        <v>58517121.379999995</v>
      </c>
    </row>
    <row r="400" spans="2:3" x14ac:dyDescent="0.25">
      <c r="B400" s="155" t="s">
        <v>3281</v>
      </c>
      <c r="C400" s="157">
        <v>237295415.36000001</v>
      </c>
    </row>
    <row r="401" spans="2:3" x14ac:dyDescent="0.25">
      <c r="B401" s="155" t="s">
        <v>3185</v>
      </c>
      <c r="C401" s="157">
        <v>1125710460</v>
      </c>
    </row>
    <row r="402" spans="2:3" x14ac:dyDescent="0.25">
      <c r="B402" s="155" t="s">
        <v>3109</v>
      </c>
      <c r="C402" s="157">
        <v>195907883.35999998</v>
      </c>
    </row>
    <row r="403" spans="2:3" x14ac:dyDescent="0.25">
      <c r="B403" s="155" t="s">
        <v>3282</v>
      </c>
      <c r="C403" s="157">
        <v>126958682.11</v>
      </c>
    </row>
    <row r="404" spans="2:3" x14ac:dyDescent="0.25">
      <c r="B404" s="155" t="s">
        <v>3283</v>
      </c>
      <c r="C404" s="157">
        <v>113339213.81999999</v>
      </c>
    </row>
    <row r="405" spans="2:3" x14ac:dyDescent="0.25">
      <c r="B405" s="155" t="s">
        <v>3110</v>
      </c>
      <c r="C405" s="157">
        <v>584073060.89999998</v>
      </c>
    </row>
    <row r="406" spans="2:3" x14ac:dyDescent="0.25">
      <c r="B406" s="155" t="s">
        <v>3187</v>
      </c>
      <c r="C406" s="157">
        <v>774931533.80000007</v>
      </c>
    </row>
    <row r="407" spans="2:3" x14ac:dyDescent="0.25">
      <c r="B407" s="155" t="s">
        <v>3284</v>
      </c>
      <c r="C407" s="157">
        <v>650621400.29999995</v>
      </c>
    </row>
    <row r="408" spans="2:3" x14ac:dyDescent="0.25">
      <c r="B408" s="155" t="s">
        <v>3111</v>
      </c>
      <c r="C408" s="157">
        <v>644144501.36000001</v>
      </c>
    </row>
    <row r="409" spans="2:3" x14ac:dyDescent="0.25">
      <c r="B409" s="155" t="s">
        <v>3285</v>
      </c>
      <c r="C409" s="157">
        <v>136157966.62</v>
      </c>
    </row>
    <row r="410" spans="2:3" x14ac:dyDescent="0.25">
      <c r="B410" s="155" t="s">
        <v>3286</v>
      </c>
      <c r="C410" s="157">
        <v>419148644.63</v>
      </c>
    </row>
    <row r="411" spans="2:3" x14ac:dyDescent="0.25">
      <c r="B411" s="155" t="s">
        <v>3112</v>
      </c>
      <c r="C411" s="157">
        <v>153564711.90000001</v>
      </c>
    </row>
    <row r="412" spans="2:3" x14ac:dyDescent="0.25">
      <c r="B412" s="155" t="s">
        <v>3114</v>
      </c>
      <c r="C412" s="157">
        <v>1188849944.8</v>
      </c>
    </row>
    <row r="413" spans="2:3" x14ac:dyDescent="0.25">
      <c r="B413" s="155" t="s">
        <v>3287</v>
      </c>
      <c r="C413" s="157">
        <v>60098056</v>
      </c>
    </row>
    <row r="414" spans="2:3" x14ac:dyDescent="0.25">
      <c r="B414" s="155" t="s">
        <v>3288</v>
      </c>
      <c r="C414" s="157">
        <v>22446765</v>
      </c>
    </row>
    <row r="415" spans="2:3" x14ac:dyDescent="0.25">
      <c r="B415" s="155" t="s">
        <v>3289</v>
      </c>
      <c r="C415" s="157">
        <v>197412337.78</v>
      </c>
    </row>
    <row r="416" spans="2:3" x14ac:dyDescent="0.25">
      <c r="B416" s="155" t="s">
        <v>3290</v>
      </c>
      <c r="C416" s="157">
        <v>102378203.03</v>
      </c>
    </row>
    <row r="417" spans="2:3" x14ac:dyDescent="0.25">
      <c r="C417" s="18">
        <f>SUM(C375:C416)</f>
        <v>17635782748.439995</v>
      </c>
    </row>
    <row r="419" spans="2:3" x14ac:dyDescent="0.25">
      <c r="B419" s="34" t="s">
        <v>194</v>
      </c>
      <c r="C419" s="18" t="s">
        <v>195</v>
      </c>
    </row>
    <row r="420" spans="2:3" x14ac:dyDescent="0.25">
      <c r="B420" s="155" t="s">
        <v>3268</v>
      </c>
      <c r="C420" s="158">
        <v>703707385.14999998</v>
      </c>
    </row>
    <row r="421" spans="2:3" x14ac:dyDescent="0.25">
      <c r="B421" s="155" t="s">
        <v>3100</v>
      </c>
      <c r="C421" s="158">
        <v>140813857.63999999</v>
      </c>
    </row>
    <row r="422" spans="2:3" x14ac:dyDescent="0.25">
      <c r="B422" s="155" t="s">
        <v>3269</v>
      </c>
      <c r="C422" s="158">
        <v>79882495</v>
      </c>
    </row>
    <row r="423" spans="2:3" x14ac:dyDescent="0.25">
      <c r="B423" s="155" t="s">
        <v>3101</v>
      </c>
      <c r="C423" s="158">
        <v>840869053.80999994</v>
      </c>
    </row>
    <row r="424" spans="2:3" x14ac:dyDescent="0.25">
      <c r="B424" s="155" t="s">
        <v>3270</v>
      </c>
      <c r="C424" s="158">
        <v>78359249.5</v>
      </c>
    </row>
    <row r="425" spans="2:3" x14ac:dyDescent="0.25">
      <c r="B425" s="155" t="s">
        <v>3102</v>
      </c>
      <c r="C425" s="158">
        <v>136174388.13999999</v>
      </c>
    </row>
    <row r="426" spans="2:3" x14ac:dyDescent="0.25">
      <c r="B426" s="155" t="s">
        <v>3103</v>
      </c>
      <c r="C426" s="158">
        <v>233242749.74000001</v>
      </c>
    </row>
    <row r="427" spans="2:3" x14ac:dyDescent="0.25">
      <c r="B427" s="155" t="s">
        <v>3271</v>
      </c>
      <c r="C427" s="158">
        <v>485956370.40000004</v>
      </c>
    </row>
    <row r="428" spans="2:3" x14ac:dyDescent="0.25">
      <c r="B428" s="155" t="s">
        <v>3104</v>
      </c>
      <c r="C428" s="158">
        <v>279426321.26999998</v>
      </c>
    </row>
    <row r="429" spans="2:3" x14ac:dyDescent="0.25">
      <c r="B429" s="155" t="s">
        <v>3272</v>
      </c>
      <c r="C429" s="158">
        <v>423211452.67000002</v>
      </c>
    </row>
    <row r="430" spans="2:3" x14ac:dyDescent="0.25">
      <c r="B430" s="155" t="s">
        <v>3183</v>
      </c>
      <c r="C430" s="158">
        <v>556973457.84000003</v>
      </c>
    </row>
    <row r="431" spans="2:3" x14ac:dyDescent="0.25">
      <c r="B431" s="155" t="s">
        <v>2623</v>
      </c>
      <c r="C431" s="158">
        <v>972465165.89999998</v>
      </c>
    </row>
    <row r="432" spans="2:3" x14ac:dyDescent="0.25">
      <c r="B432" s="155" t="s">
        <v>3273</v>
      </c>
      <c r="C432" s="158">
        <v>386520933.95999998</v>
      </c>
    </row>
    <row r="433" spans="2:3" x14ac:dyDescent="0.25">
      <c r="B433" s="155" t="s">
        <v>3105</v>
      </c>
      <c r="C433" s="158">
        <v>1060913860.22</v>
      </c>
    </row>
    <row r="434" spans="2:3" x14ac:dyDescent="0.25">
      <c r="B434" s="155" t="s">
        <v>3274</v>
      </c>
      <c r="C434" s="158">
        <v>47948199.599999994</v>
      </c>
    </row>
    <row r="435" spans="2:3" x14ac:dyDescent="0.25">
      <c r="B435" s="155" t="s">
        <v>3275</v>
      </c>
      <c r="C435" s="158">
        <v>948204528.14999998</v>
      </c>
    </row>
    <row r="436" spans="2:3" x14ac:dyDescent="0.25">
      <c r="B436" s="155" t="s">
        <v>3106</v>
      </c>
      <c r="C436" s="158">
        <v>1003821990.6</v>
      </c>
    </row>
    <row r="437" spans="2:3" x14ac:dyDescent="0.25">
      <c r="B437" s="155" t="s">
        <v>3276</v>
      </c>
      <c r="C437" s="158">
        <v>168184465.60000002</v>
      </c>
    </row>
    <row r="438" spans="2:3" x14ac:dyDescent="0.25">
      <c r="B438" s="155" t="s">
        <v>3107</v>
      </c>
      <c r="C438" s="158">
        <v>183910218.63999999</v>
      </c>
    </row>
    <row r="439" spans="2:3" x14ac:dyDescent="0.25">
      <c r="B439" s="155" t="s">
        <v>3108</v>
      </c>
      <c r="C439" s="158">
        <v>740084878.17000008</v>
      </c>
    </row>
    <row r="440" spans="2:3" x14ac:dyDescent="0.25">
      <c r="B440" s="155" t="s">
        <v>3277</v>
      </c>
      <c r="C440" s="158">
        <v>705584453.07999992</v>
      </c>
    </row>
    <row r="441" spans="2:3" x14ac:dyDescent="0.25">
      <c r="B441" s="155" t="s">
        <v>3278</v>
      </c>
      <c r="C441" s="158">
        <v>444059807.75999999</v>
      </c>
    </row>
    <row r="442" spans="2:3" x14ac:dyDescent="0.25">
      <c r="B442" s="155" t="s">
        <v>3279</v>
      </c>
      <c r="C442" s="158">
        <v>149927274.19999999</v>
      </c>
    </row>
    <row r="443" spans="2:3" x14ac:dyDescent="0.25">
      <c r="B443" s="155" t="s">
        <v>3280</v>
      </c>
      <c r="C443" s="158">
        <v>52781583.859999999</v>
      </c>
    </row>
    <row r="444" spans="2:3" x14ac:dyDescent="0.25">
      <c r="B444" s="155" t="s">
        <v>3281</v>
      </c>
      <c r="C444" s="158">
        <v>242010457.09000003</v>
      </c>
    </row>
    <row r="445" spans="2:3" x14ac:dyDescent="0.25">
      <c r="B445" s="155" t="s">
        <v>3185</v>
      </c>
      <c r="C445" s="158">
        <v>1131541842.24</v>
      </c>
    </row>
    <row r="446" spans="2:3" x14ac:dyDescent="0.25">
      <c r="B446" s="155" t="s">
        <v>3109</v>
      </c>
      <c r="C446" s="158">
        <v>194541124.96000001</v>
      </c>
    </row>
    <row r="447" spans="2:3" x14ac:dyDescent="0.25">
      <c r="B447" s="155" t="s">
        <v>3282</v>
      </c>
      <c r="C447" s="158">
        <v>139429096.96000001</v>
      </c>
    </row>
    <row r="448" spans="2:3" x14ac:dyDescent="0.25">
      <c r="B448" s="155" t="s">
        <v>3283</v>
      </c>
      <c r="C448" s="158">
        <v>109791042.70999999</v>
      </c>
    </row>
    <row r="449" spans="2:3" x14ac:dyDescent="0.25">
      <c r="B449" s="155" t="s">
        <v>3110</v>
      </c>
      <c r="C449" s="158">
        <v>614483783.39999998</v>
      </c>
    </row>
    <row r="450" spans="2:3" x14ac:dyDescent="0.25">
      <c r="B450" s="155" t="s">
        <v>3187</v>
      </c>
      <c r="C450" s="158">
        <v>741287790.1500001</v>
      </c>
    </row>
    <row r="451" spans="2:3" x14ac:dyDescent="0.25">
      <c r="B451" s="155" t="s">
        <v>3284</v>
      </c>
      <c r="C451" s="158">
        <v>624248263.36999989</v>
      </c>
    </row>
    <row r="452" spans="2:3" x14ac:dyDescent="0.25">
      <c r="B452" s="155" t="s">
        <v>3111</v>
      </c>
      <c r="C452" s="158">
        <v>656663854.49000001</v>
      </c>
    </row>
    <row r="453" spans="2:3" x14ac:dyDescent="0.25">
      <c r="B453" s="155" t="s">
        <v>3285</v>
      </c>
      <c r="C453" s="158">
        <v>128628177.73</v>
      </c>
    </row>
    <row r="454" spans="2:3" x14ac:dyDescent="0.25">
      <c r="B454" s="155" t="s">
        <v>3286</v>
      </c>
      <c r="C454" s="158">
        <v>433313115.5</v>
      </c>
    </row>
    <row r="455" spans="2:3" x14ac:dyDescent="0.25">
      <c r="B455" s="155" t="s">
        <v>3112</v>
      </c>
      <c r="C455" s="158">
        <v>155247487.13</v>
      </c>
    </row>
    <row r="456" spans="2:3" x14ac:dyDescent="0.25">
      <c r="B456" s="155" t="s">
        <v>3114</v>
      </c>
      <c r="C456" s="158">
        <v>1113084477.8199999</v>
      </c>
    </row>
    <row r="457" spans="2:3" x14ac:dyDescent="0.25">
      <c r="B457" s="155" t="s">
        <v>3287</v>
      </c>
      <c r="C457" s="158">
        <v>62547162.649999999</v>
      </c>
    </row>
    <row r="458" spans="2:3" x14ac:dyDescent="0.25">
      <c r="B458" s="155" t="s">
        <v>3288</v>
      </c>
      <c r="C458" s="158">
        <v>22788748.739999998</v>
      </c>
    </row>
    <row r="459" spans="2:3" x14ac:dyDescent="0.25">
      <c r="B459" s="155" t="s">
        <v>3289</v>
      </c>
      <c r="C459" s="158">
        <v>198249229.30000001</v>
      </c>
    </row>
    <row r="460" spans="2:3" x14ac:dyDescent="0.25">
      <c r="B460" s="155" t="s">
        <v>3290</v>
      </c>
      <c r="C460" s="158">
        <v>98383748.25</v>
      </c>
    </row>
    <row r="461" spans="2:3" x14ac:dyDescent="0.25">
      <c r="C461" s="18">
        <f>SUM(C419:C460)</f>
        <v>17489263543.389996</v>
      </c>
    </row>
    <row r="464" spans="2:3" x14ac:dyDescent="0.25">
      <c r="B464" s="17" t="s">
        <v>196</v>
      </c>
      <c r="C464" s="18">
        <f xml:space="preserve"> C461-C417</f>
        <v>-146519205.04999924</v>
      </c>
    </row>
    <row r="466" spans="2:7" x14ac:dyDescent="0.25">
      <c r="B466" s="7" t="s">
        <v>197</v>
      </c>
      <c r="C466" s="171">
        <v>45412</v>
      </c>
    </row>
    <row r="467" spans="2:7" x14ac:dyDescent="0.25">
      <c r="B467" s="17" t="s">
        <v>184</v>
      </c>
      <c r="C467" s="18" t="s">
        <v>185</v>
      </c>
      <c r="D467" s="17" t="s">
        <v>186</v>
      </c>
      <c r="E467" s="34" t="s">
        <v>187</v>
      </c>
      <c r="F467" s="172" t="s">
        <v>188</v>
      </c>
      <c r="G467" s="31"/>
    </row>
    <row r="468" spans="2:7" x14ac:dyDescent="0.25">
      <c r="B468" s="139" t="s">
        <v>1510</v>
      </c>
      <c r="C468" s="9">
        <v>-149400</v>
      </c>
      <c r="D468" s="139">
        <v>22424.720000000001</v>
      </c>
      <c r="E468" s="33">
        <v>22718.3</v>
      </c>
      <c r="F468" s="30"/>
    </row>
    <row r="471" spans="2:7" x14ac:dyDescent="0.25">
      <c r="B471" s="7" t="s">
        <v>189</v>
      </c>
      <c r="C471" s="174">
        <v>3.73E-2</v>
      </c>
    </row>
    <row r="472" spans="2:7" x14ac:dyDescent="0.25">
      <c r="B472" s="7"/>
    </row>
    <row r="473" spans="2:7" x14ac:dyDescent="0.25">
      <c r="B473" s="7" t="s">
        <v>190</v>
      </c>
    </row>
    <row r="474" spans="2:7" x14ac:dyDescent="0.25">
      <c r="B474" s="34" t="s">
        <v>191</v>
      </c>
      <c r="C474" s="18" t="s">
        <v>192</v>
      </c>
      <c r="D474" s="7"/>
    </row>
    <row r="475" spans="2:7" x14ac:dyDescent="0.25">
      <c r="B475" s="155" t="s">
        <v>2628</v>
      </c>
      <c r="C475" s="156">
        <v>67900</v>
      </c>
    </row>
    <row r="477" spans="2:7" x14ac:dyDescent="0.25">
      <c r="B477" s="34" t="s">
        <v>193</v>
      </c>
      <c r="C477" s="18" t="s">
        <v>192</v>
      </c>
    </row>
    <row r="478" spans="2:7" x14ac:dyDescent="0.25">
      <c r="B478" s="155" t="s">
        <v>2628</v>
      </c>
      <c r="C478" s="156">
        <v>67900</v>
      </c>
    </row>
    <row r="481" spans="2:6" x14ac:dyDescent="0.25">
      <c r="B481" s="34" t="s">
        <v>669</v>
      </c>
      <c r="C481" s="18" t="s">
        <v>195</v>
      </c>
    </row>
    <row r="482" spans="2:6" x14ac:dyDescent="0.25">
      <c r="B482" s="155" t="s">
        <v>2628</v>
      </c>
      <c r="C482" s="157">
        <v>1509195121.27</v>
      </c>
    </row>
    <row r="483" spans="2:6" x14ac:dyDescent="0.25">
      <c r="C483" s="18">
        <f>SUM(C481:C482)</f>
        <v>1509195121.27</v>
      </c>
    </row>
    <row r="485" spans="2:6" x14ac:dyDescent="0.25">
      <c r="B485" s="34" t="s">
        <v>194</v>
      </c>
      <c r="C485" s="18" t="s">
        <v>195</v>
      </c>
    </row>
    <row r="486" spans="2:6" x14ac:dyDescent="0.25">
      <c r="B486" s="155" t="s">
        <v>2628</v>
      </c>
      <c r="C486" s="158">
        <v>1512443588.4000001</v>
      </c>
    </row>
    <row r="487" spans="2:6" x14ac:dyDescent="0.25">
      <c r="C487" s="18">
        <f>SUM(C485:C486)</f>
        <v>1512443588.4000001</v>
      </c>
    </row>
    <row r="490" spans="2:6" x14ac:dyDescent="0.25">
      <c r="B490" s="17" t="s">
        <v>196</v>
      </c>
      <c r="C490" s="18">
        <f xml:space="preserve"> C487-C483</f>
        <v>3248467.1300001144</v>
      </c>
    </row>
    <row r="493" spans="2:6" x14ac:dyDescent="0.25">
      <c r="B493" s="7" t="s">
        <v>198</v>
      </c>
    </row>
    <row r="495" spans="2:6" x14ac:dyDescent="0.25">
      <c r="B495" s="17" t="s">
        <v>184</v>
      </c>
      <c r="C495" s="18" t="s">
        <v>199</v>
      </c>
      <c r="D495" s="17" t="s">
        <v>200</v>
      </c>
      <c r="E495" s="17" t="s">
        <v>201</v>
      </c>
      <c r="F495" s="31"/>
    </row>
    <row r="496" spans="2:6" x14ac:dyDescent="0.25">
      <c r="B496" s="139" t="s">
        <v>161</v>
      </c>
      <c r="C496" s="9" t="s">
        <v>161</v>
      </c>
      <c r="D496" s="139" t="s">
        <v>161</v>
      </c>
      <c r="E496" s="139" t="s">
        <v>161</v>
      </c>
    </row>
    <row r="499" spans="2:80" x14ac:dyDescent="0.25">
      <c r="B499" s="7" t="s">
        <v>202</v>
      </c>
      <c r="C499" s="8" t="s">
        <v>161</v>
      </c>
      <c r="D499" s="7"/>
      <c r="E499" s="7"/>
      <c r="F499" s="31"/>
      <c r="G499" s="31"/>
      <c r="H499" s="31"/>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row>
    <row r="501" spans="2:80" x14ac:dyDescent="0.25">
      <c r="B501" s="7" t="s">
        <v>203</v>
      </c>
    </row>
    <row r="503" spans="2:80" x14ac:dyDescent="0.25">
      <c r="B503" s="17" t="s">
        <v>204</v>
      </c>
      <c r="C503" s="18" t="s">
        <v>192</v>
      </c>
      <c r="D503" s="7"/>
    </row>
    <row r="504" spans="2:80" x14ac:dyDescent="0.25">
      <c r="B504" s="139" t="s">
        <v>161</v>
      </c>
      <c r="C504" s="9" t="s">
        <v>161</v>
      </c>
    </row>
    <row r="507" spans="2:80" x14ac:dyDescent="0.25">
      <c r="B507" s="17" t="s">
        <v>205</v>
      </c>
      <c r="C507" s="18" t="s">
        <v>206</v>
      </c>
      <c r="D507" s="7"/>
    </row>
    <row r="508" spans="2:80" x14ac:dyDescent="0.25">
      <c r="B508" s="139" t="s">
        <v>161</v>
      </c>
      <c r="C508" s="9" t="s">
        <v>161</v>
      </c>
    </row>
    <row r="511" spans="2:80" x14ac:dyDescent="0.25">
      <c r="B511" s="7" t="s">
        <v>207</v>
      </c>
    </row>
    <row r="514" spans="2:80" x14ac:dyDescent="0.25">
      <c r="B514" s="7" t="s">
        <v>208</v>
      </c>
    </row>
    <row r="516" spans="2:80" x14ac:dyDescent="0.25">
      <c r="B516" s="17" t="s">
        <v>184</v>
      </c>
      <c r="C516" s="18" t="s">
        <v>209</v>
      </c>
      <c r="D516" s="17" t="s">
        <v>199</v>
      </c>
      <c r="E516" s="17" t="s">
        <v>200</v>
      </c>
      <c r="F516" s="32" t="s">
        <v>201</v>
      </c>
      <c r="G516" s="31"/>
    </row>
    <row r="517" spans="2:80" x14ac:dyDescent="0.25">
      <c r="B517" s="139" t="s">
        <v>161</v>
      </c>
      <c r="C517" s="9" t="s">
        <v>161</v>
      </c>
      <c r="D517" s="139" t="s">
        <v>161</v>
      </c>
      <c r="E517" s="139" t="s">
        <v>161</v>
      </c>
      <c r="F517" s="30" t="s">
        <v>161</v>
      </c>
    </row>
    <row r="520" spans="2:80" x14ac:dyDescent="0.25">
      <c r="B520" s="7" t="s">
        <v>202</v>
      </c>
      <c r="C520" s="8" t="s">
        <v>161</v>
      </c>
      <c r="D520" s="7"/>
      <c r="E520" s="7"/>
      <c r="F520" s="31"/>
      <c r="G520" s="31"/>
      <c r="H520" s="31"/>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7"/>
      <c r="CA520" s="7"/>
      <c r="CB520" s="7"/>
    </row>
    <row r="522" spans="2:80" x14ac:dyDescent="0.25">
      <c r="B522" s="7" t="s">
        <v>203</v>
      </c>
    </row>
    <row r="524" spans="2:80" x14ac:dyDescent="0.25">
      <c r="B524" s="17" t="s">
        <v>204</v>
      </c>
      <c r="C524" s="18" t="s">
        <v>192</v>
      </c>
      <c r="D524" s="7"/>
    </row>
    <row r="525" spans="2:80" x14ac:dyDescent="0.25">
      <c r="B525" s="139" t="s">
        <v>161</v>
      </c>
      <c r="C525" s="9" t="s">
        <v>161</v>
      </c>
    </row>
    <row r="528" spans="2:80" x14ac:dyDescent="0.25">
      <c r="B528" s="17" t="s">
        <v>205</v>
      </c>
      <c r="C528" s="18" t="s">
        <v>206</v>
      </c>
      <c r="D528" s="7"/>
    </row>
    <row r="529" spans="2:7" x14ac:dyDescent="0.25">
      <c r="B529" s="139" t="s">
        <v>161</v>
      </c>
      <c r="C529" s="9" t="s">
        <v>161</v>
      </c>
    </row>
    <row r="532" spans="2:7" x14ac:dyDescent="0.25">
      <c r="B532" s="7" t="s">
        <v>207</v>
      </c>
    </row>
    <row r="535" spans="2:7" x14ac:dyDescent="0.25">
      <c r="B535" s="7" t="s">
        <v>210</v>
      </c>
    </row>
    <row r="536" spans="2:7" x14ac:dyDescent="0.25">
      <c r="B536" s="17" t="s">
        <v>184</v>
      </c>
      <c r="C536" s="18" t="s">
        <v>211</v>
      </c>
      <c r="D536" s="17" t="s">
        <v>212</v>
      </c>
      <c r="E536" s="17" t="s">
        <v>213</v>
      </c>
      <c r="F536" s="32" t="s">
        <v>214</v>
      </c>
      <c r="G536" s="31"/>
    </row>
    <row r="537" spans="2:7" x14ac:dyDescent="0.25">
      <c r="B537" s="139" t="s">
        <v>161</v>
      </c>
      <c r="C537" s="9" t="s">
        <v>161</v>
      </c>
      <c r="D537" s="139" t="s">
        <v>161</v>
      </c>
      <c r="E537" s="139" t="s">
        <v>161</v>
      </c>
      <c r="F537" s="30" t="s">
        <v>161</v>
      </c>
    </row>
    <row r="538" spans="2:7" x14ac:dyDescent="0.25">
      <c r="B538" s="2" t="s">
        <v>215</v>
      </c>
    </row>
  </sheetData>
  <mergeCells count="3">
    <mergeCell ref="B1:E1"/>
    <mergeCell ref="C3:C8"/>
    <mergeCell ref="D3:D8"/>
  </mergeCells>
  <conditionalFormatting sqref="B293:B294 B311:C311 B322:C323">
    <cfRule type="expression" dxfId="576" priority="549">
      <formula>#REF!="Total"</formula>
    </cfRule>
  </conditionalFormatting>
  <conditionalFormatting sqref="C329">
    <cfRule type="expression" dxfId="575" priority="548">
      <formula>$B325="Total"</formula>
    </cfRule>
  </conditionalFormatting>
  <conditionalFormatting sqref="C289:C329">
    <cfRule type="expression" dxfId="574" priority="547" stopIfTrue="1">
      <formula>#REF!="Total"</formula>
    </cfRule>
  </conditionalFormatting>
  <conditionalFormatting sqref="B311">
    <cfRule type="expression" dxfId="573" priority="546">
      <formula>#REF!="Total"</formula>
    </cfRule>
  </conditionalFormatting>
  <conditionalFormatting sqref="B293:B294">
    <cfRule type="expression" dxfId="572" priority="545">
      <formula>#REF!="Total"</formula>
    </cfRule>
  </conditionalFormatting>
  <conditionalFormatting sqref="B293:B294">
    <cfRule type="expression" dxfId="571" priority="544">
      <formula>#REF!="Total"</formula>
    </cfRule>
  </conditionalFormatting>
  <conditionalFormatting sqref="B322:C323">
    <cfRule type="expression" dxfId="570" priority="543">
      <formula>#REF!="Total"</formula>
    </cfRule>
  </conditionalFormatting>
  <conditionalFormatting sqref="B311">
    <cfRule type="expression" dxfId="569" priority="542">
      <formula>#REF!="Total"</formula>
    </cfRule>
  </conditionalFormatting>
  <conditionalFormatting sqref="B289:C329">
    <cfRule type="expression" dxfId="568" priority="541">
      <formula>#REF!="Total"</formula>
    </cfRule>
  </conditionalFormatting>
  <conditionalFormatting sqref="B326:B329">
    <cfRule type="expression" dxfId="567" priority="540">
      <formula>#REF!="Total"</formula>
    </cfRule>
  </conditionalFormatting>
  <conditionalFormatting sqref="B295:B310">
    <cfRule type="expression" dxfId="566" priority="539">
      <formula>#REF!="Total"</formula>
    </cfRule>
  </conditionalFormatting>
  <conditionalFormatting sqref="B311">
    <cfRule type="expression" dxfId="565" priority="538">
      <formula>#REF!="Total"</formula>
    </cfRule>
  </conditionalFormatting>
  <conditionalFormatting sqref="C289:C322 C325:C327">
    <cfRule type="expression" dxfId="564" priority="537" stopIfTrue="1">
      <formula>$D291="Total"</formula>
    </cfRule>
  </conditionalFormatting>
  <conditionalFormatting sqref="C293">
    <cfRule type="expression" dxfId="563" priority="536" stopIfTrue="1">
      <formula>#REF!="Total"</formula>
    </cfRule>
  </conditionalFormatting>
  <conditionalFormatting sqref="C312">
    <cfRule type="expression" dxfId="562" priority="535" stopIfTrue="1">
      <formula>#REF!="Total"</formula>
    </cfRule>
  </conditionalFormatting>
  <conditionalFormatting sqref="C313:C316">
    <cfRule type="expression" dxfId="561" priority="534" stopIfTrue="1">
      <formula>$D314="Total"</formula>
    </cfRule>
  </conditionalFormatting>
  <conditionalFormatting sqref="C320:C321">
    <cfRule type="expression" dxfId="560" priority="533" stopIfTrue="1">
      <formula>#REF!="Total"</formula>
    </cfRule>
  </conditionalFormatting>
  <conditionalFormatting sqref="C323">
    <cfRule type="expression" dxfId="559" priority="532" stopIfTrue="1">
      <formula>#REF!="Total"</formula>
    </cfRule>
  </conditionalFormatting>
  <conditionalFormatting sqref="C323:C324">
    <cfRule type="expression" dxfId="558" priority="531" stopIfTrue="1">
      <formula>#REF!="Total"</formula>
    </cfRule>
  </conditionalFormatting>
  <conditionalFormatting sqref="C324 C321:C322">
    <cfRule type="expression" dxfId="557" priority="530" stopIfTrue="1">
      <formula>#REF!="Total"</formula>
    </cfRule>
  </conditionalFormatting>
  <conditionalFormatting sqref="C329">
    <cfRule type="expression" dxfId="556" priority="528" stopIfTrue="1">
      <formula>#REF!="Total"</formula>
    </cfRule>
  </conditionalFormatting>
  <conditionalFormatting sqref="C325">
    <cfRule type="expression" dxfId="555" priority="526" stopIfTrue="1">
      <formula>#REF!="Total"</formula>
    </cfRule>
  </conditionalFormatting>
  <conditionalFormatting sqref="C294 C311">
    <cfRule type="expression" dxfId="554" priority="525" stopIfTrue="1">
      <formula>$D295="Total"</formula>
    </cfRule>
  </conditionalFormatting>
  <conditionalFormatting sqref="C289">
    <cfRule type="expression" dxfId="553" priority="523">
      <formula>#REF!="Total"</formula>
    </cfRule>
  </conditionalFormatting>
  <conditionalFormatting sqref="C289:C298">
    <cfRule type="expression" dxfId="552" priority="522">
      <formula>$A240="Total"</formula>
    </cfRule>
  </conditionalFormatting>
  <conditionalFormatting sqref="C289:C324 C326:C329">
    <cfRule type="expression" dxfId="551" priority="521">
      <formula>$B288="Total"</formula>
    </cfRule>
  </conditionalFormatting>
  <conditionalFormatting sqref="C289:C324">
    <cfRule type="expression" dxfId="550" priority="520">
      <formula>$B287="Total"</formula>
    </cfRule>
  </conditionalFormatting>
  <conditionalFormatting sqref="C289:C329">
    <cfRule type="expression" dxfId="549" priority="519">
      <formula>$B289="Total"</formula>
    </cfRule>
  </conditionalFormatting>
  <conditionalFormatting sqref="C290">
    <cfRule type="expression" dxfId="548" priority="518">
      <formula>#REF!="Total"</formula>
    </cfRule>
  </conditionalFormatting>
  <conditionalFormatting sqref="C291:C297 C304">
    <cfRule type="expression" dxfId="547" priority="517">
      <formula>#REF!="Total"</formula>
    </cfRule>
  </conditionalFormatting>
  <conditionalFormatting sqref="C292:C301">
    <cfRule type="expression" dxfId="546" priority="516">
      <formula>$A242="Total"</formula>
    </cfRule>
  </conditionalFormatting>
  <conditionalFormatting sqref="C292:C324">
    <cfRule type="expression" dxfId="545" priority="515">
      <formula>$B289="Total"</formula>
    </cfRule>
  </conditionalFormatting>
  <conditionalFormatting sqref="C293">
    <cfRule type="expression" dxfId="544" priority="514">
      <formula>#REF!="Total"</formula>
    </cfRule>
  </conditionalFormatting>
  <conditionalFormatting sqref="C293:C301">
    <cfRule type="expression" dxfId="543" priority="513">
      <formula>$A242="Total"</formula>
    </cfRule>
  </conditionalFormatting>
  <conditionalFormatting sqref="C295:C299">
    <cfRule type="expression" dxfId="542" priority="512">
      <formula>#REF!="Total"</formula>
    </cfRule>
  </conditionalFormatting>
  <conditionalFormatting sqref="C296">
    <cfRule type="expression" dxfId="541" priority="511">
      <formula>#REF!="Total"</formula>
    </cfRule>
  </conditionalFormatting>
  <conditionalFormatting sqref="C296:C304">
    <cfRule type="expression" dxfId="540" priority="510">
      <formula>$A242="Total"</formula>
    </cfRule>
  </conditionalFormatting>
  <conditionalFormatting sqref="C297:C310 C325">
    <cfRule type="expression" dxfId="539" priority="509">
      <formula>$A242="Total"</formula>
    </cfRule>
  </conditionalFormatting>
  <conditionalFormatting sqref="C298">
    <cfRule type="expression" dxfId="538" priority="507">
      <formula>#REF!="Total"</formula>
    </cfRule>
    <cfRule type="expression" dxfId="537" priority="508">
      <formula>#REF!="Total"</formula>
    </cfRule>
  </conditionalFormatting>
  <conditionalFormatting sqref="C299:C325">
    <cfRule type="expression" dxfId="536" priority="506">
      <formula>$A243="Total"</formula>
    </cfRule>
  </conditionalFormatting>
  <conditionalFormatting sqref="C300:C312">
    <cfRule type="expression" dxfId="535" priority="505">
      <formula>#REF!="Total"</formula>
    </cfRule>
  </conditionalFormatting>
  <conditionalFormatting sqref="C301:C307">
    <cfRule type="expression" dxfId="534" priority="504">
      <formula>$A242="Total"</formula>
    </cfRule>
  </conditionalFormatting>
  <conditionalFormatting sqref="C302:C307">
    <cfRule type="expression" dxfId="533" priority="503">
      <formula>$A250="Total"</formula>
    </cfRule>
  </conditionalFormatting>
  <conditionalFormatting sqref="C303">
    <cfRule type="expression" dxfId="532" priority="502">
      <formula>#REF!="Total"</formula>
    </cfRule>
  </conditionalFormatting>
  <conditionalFormatting sqref="C303:C308">
    <cfRule type="expression" dxfId="531" priority="501">
      <formula>#REF!="Total"</formula>
    </cfRule>
  </conditionalFormatting>
  <conditionalFormatting sqref="C307:C309">
    <cfRule type="expression" dxfId="530" priority="500">
      <formula>#REF!="Total"</formula>
    </cfRule>
  </conditionalFormatting>
  <conditionalFormatting sqref="C308">
    <cfRule type="expression" dxfId="529" priority="499">
      <formula>#REF!="Total"</formula>
    </cfRule>
  </conditionalFormatting>
  <conditionalFormatting sqref="C309:C314 C322 C329">
    <cfRule type="expression" dxfId="528" priority="498">
      <formula>$A250="Total"</formula>
    </cfRule>
  </conditionalFormatting>
  <conditionalFormatting sqref="C309:C323 C291:C302 C304">
    <cfRule type="expression" dxfId="527" priority="497">
      <formula>$A238="Total"</formula>
    </cfRule>
  </conditionalFormatting>
  <conditionalFormatting sqref="C310">
    <cfRule type="expression" dxfId="526" priority="496">
      <formula>#REF!="Total"</formula>
    </cfRule>
  </conditionalFormatting>
  <conditionalFormatting sqref="C310:C312">
    <cfRule type="expression" dxfId="525" priority="495">
      <formula>$A247="Total"</formula>
    </cfRule>
  </conditionalFormatting>
  <conditionalFormatting sqref="C311:C312">
    <cfRule type="expression" dxfId="524" priority="494">
      <formula>#REF!="Total"</formula>
    </cfRule>
  </conditionalFormatting>
  <conditionalFormatting sqref="C311:C324 C302:C309">
    <cfRule type="expression" dxfId="523" priority="493">
      <formula>$A242="Total"</formula>
    </cfRule>
  </conditionalFormatting>
  <conditionalFormatting sqref="C312">
    <cfRule type="expression" dxfId="522" priority="488">
      <formula>#REF!="Total"</formula>
    </cfRule>
    <cfRule type="expression" dxfId="521" priority="489">
      <formula>#REF!="Total"</formula>
    </cfRule>
    <cfRule type="expression" dxfId="520" priority="490">
      <formula>$A255="Total"</formula>
    </cfRule>
    <cfRule type="expression" dxfId="519" priority="491">
      <formula>#REF!="Total"</formula>
    </cfRule>
    <cfRule type="expression" dxfId="518" priority="492">
      <formula>#REF!="Total"</formula>
    </cfRule>
  </conditionalFormatting>
  <conditionalFormatting sqref="C313">
    <cfRule type="expression" dxfId="517" priority="486">
      <formula>#REF!="Total"</formula>
    </cfRule>
    <cfRule type="expression" dxfId="516" priority="487">
      <formula>$B298="Total"</formula>
    </cfRule>
  </conditionalFormatting>
  <conditionalFormatting sqref="C313:C314">
    <cfRule type="expression" dxfId="515" priority="485">
      <formula>$B297="Total"</formula>
    </cfRule>
  </conditionalFormatting>
  <conditionalFormatting sqref="C313:C315">
    <cfRule type="expression" dxfId="514" priority="484">
      <formula>$B296="Total"</formula>
    </cfRule>
  </conditionalFormatting>
  <conditionalFormatting sqref="C313:C316">
    <cfRule type="expression" dxfId="513" priority="483">
      <formula>$A243="Total"</formula>
    </cfRule>
  </conditionalFormatting>
  <conditionalFormatting sqref="C313:C319">
    <cfRule type="expression" dxfId="512" priority="482">
      <formula>#REF!="Total"</formula>
    </cfRule>
  </conditionalFormatting>
  <conditionalFormatting sqref="C313:C324 C299:C305 C307:C311">
    <cfRule type="expression" dxfId="511" priority="481">
      <formula>$A242="Total"</formula>
    </cfRule>
  </conditionalFormatting>
  <conditionalFormatting sqref="C313:C324 C303:C307 C310:C311">
    <cfRule type="expression" dxfId="510" priority="480">
      <formula>$A242="Total"</formula>
    </cfRule>
  </conditionalFormatting>
  <conditionalFormatting sqref="C314:C316">
    <cfRule type="expression" dxfId="509" priority="477">
      <formula>#REF!="Total"</formula>
    </cfRule>
    <cfRule type="expression" dxfId="508" priority="478">
      <formula>#REF!="Total"</formula>
    </cfRule>
    <cfRule type="expression" dxfId="507" priority="479">
      <formula>$B299="Total"</formula>
    </cfRule>
  </conditionalFormatting>
  <conditionalFormatting sqref="C315">
    <cfRule type="expression" dxfId="506" priority="476">
      <formula>#REF!="Total"</formula>
    </cfRule>
  </conditionalFormatting>
  <conditionalFormatting sqref="C315:C316">
    <cfRule type="expression" dxfId="505" priority="475">
      <formula>$B299="Total"</formula>
    </cfRule>
  </conditionalFormatting>
  <conditionalFormatting sqref="C316">
    <cfRule type="expression" dxfId="504" priority="473">
      <formula>$B299="Total"</formula>
    </cfRule>
    <cfRule type="expression" dxfId="503" priority="474">
      <formula>#REF!="Total"</formula>
    </cfRule>
  </conditionalFormatting>
  <conditionalFormatting sqref="C317">
    <cfRule type="expression" dxfId="502" priority="471">
      <formula>$A243="Total"</formula>
    </cfRule>
    <cfRule type="expression" dxfId="501" priority="472">
      <formula>#REF!="Total"</formula>
    </cfRule>
  </conditionalFormatting>
  <conditionalFormatting sqref="C317:C318">
    <cfRule type="expression" dxfId="500" priority="470">
      <formula>$A254="Total"</formula>
    </cfRule>
  </conditionalFormatting>
  <conditionalFormatting sqref="C317:C320">
    <cfRule type="expression" dxfId="499" priority="469">
      <formula>$A252="Total"</formula>
    </cfRule>
  </conditionalFormatting>
  <conditionalFormatting sqref="C318:C319">
    <cfRule type="expression" dxfId="498" priority="468">
      <formula>$A242="Total"</formula>
    </cfRule>
  </conditionalFormatting>
  <conditionalFormatting sqref="C318:C320 C309:C316">
    <cfRule type="expression" dxfId="497" priority="467">
      <formula>$A247="Total"</formula>
    </cfRule>
  </conditionalFormatting>
  <conditionalFormatting sqref="C319">
    <cfRule type="expression" dxfId="496" priority="466">
      <formula>#REF!="Total"</formula>
    </cfRule>
  </conditionalFormatting>
  <conditionalFormatting sqref="C320">
    <cfRule type="expression" dxfId="495" priority="465">
      <formula>$A276="Total"</formula>
    </cfRule>
  </conditionalFormatting>
  <conditionalFormatting sqref="C320:C321">
    <cfRule type="expression" dxfId="494" priority="464">
      <formula>$A256="Total"</formula>
    </cfRule>
  </conditionalFormatting>
  <conditionalFormatting sqref="C320:C322">
    <cfRule type="expression" dxfId="493" priority="463">
      <formula>#REF!="Total"</formula>
    </cfRule>
  </conditionalFormatting>
  <conditionalFormatting sqref="C320:C324 C326:C329">
    <cfRule type="expression" dxfId="492" priority="462">
      <formula>$A249="Total"</formula>
    </cfRule>
  </conditionalFormatting>
  <conditionalFormatting sqref="C320:C329">
    <cfRule type="expression" dxfId="491" priority="461">
      <formula>#REF!="Total"</formula>
    </cfRule>
  </conditionalFormatting>
  <conditionalFormatting sqref="C321 C300:C307">
    <cfRule type="expression" dxfId="490" priority="460">
      <formula>$A242="Total"</formula>
    </cfRule>
  </conditionalFormatting>
  <conditionalFormatting sqref="C321">
    <cfRule type="expression" dxfId="489" priority="458">
      <formula>$A276="Total"</formula>
    </cfRule>
    <cfRule type="expression" dxfId="488" priority="459">
      <formula>#REF!="Total"</formula>
    </cfRule>
  </conditionalFormatting>
  <conditionalFormatting sqref="C322">
    <cfRule type="expression" dxfId="487" priority="455">
      <formula>#REF!="Total"</formula>
    </cfRule>
    <cfRule type="expression" dxfId="486" priority="456">
      <formula>$A255="Total"</formula>
    </cfRule>
    <cfRule type="expression" dxfId="485" priority="457">
      <formula>$A276="Total"</formula>
    </cfRule>
  </conditionalFormatting>
  <conditionalFormatting sqref="C322:C323">
    <cfRule type="expression" dxfId="484" priority="454">
      <formula>$A253="Total"</formula>
    </cfRule>
  </conditionalFormatting>
  <conditionalFormatting sqref="C322:C324 C318:C319">
    <cfRule type="expression" dxfId="483" priority="453">
      <formula>$A250="Total"</formula>
    </cfRule>
  </conditionalFormatting>
  <conditionalFormatting sqref="C323">
    <cfRule type="expression" dxfId="482" priority="452">
      <formula>$A276="Total"</formula>
    </cfRule>
  </conditionalFormatting>
  <conditionalFormatting sqref="C323">
    <cfRule type="expression" dxfId="481" priority="450">
      <formula>#REF!="Total"</formula>
    </cfRule>
    <cfRule type="expression" dxfId="480" priority="451">
      <formula>#REF!="Total"</formula>
    </cfRule>
  </conditionalFormatting>
  <conditionalFormatting sqref="C324">
    <cfRule type="expression" dxfId="479" priority="449">
      <formula>$A276="Total"</formula>
    </cfRule>
  </conditionalFormatting>
  <conditionalFormatting sqref="C324">
    <cfRule type="expression" dxfId="478" priority="444">
      <formula>#REF!="Total"</formula>
    </cfRule>
    <cfRule type="expression" dxfId="477" priority="445">
      <formula>#REF!="Total"</formula>
    </cfRule>
    <cfRule type="expression" dxfId="476" priority="446">
      <formula>#REF!="Total"</formula>
    </cfRule>
    <cfRule type="expression" dxfId="475" priority="447">
      <formula>$B321="Total"</formula>
    </cfRule>
    <cfRule type="expression" dxfId="474" priority="448">
      <formula>#REF!="Total"</formula>
    </cfRule>
  </conditionalFormatting>
  <conditionalFormatting sqref="C324:C328">
    <cfRule type="expression" dxfId="473" priority="443">
      <formula>#REF!="Total"</formula>
    </cfRule>
  </conditionalFormatting>
  <conditionalFormatting sqref="C324:C329 C313:C316">
    <cfRule type="expression" dxfId="472" priority="442">
      <formula>$A241="Total"</formula>
    </cfRule>
  </conditionalFormatting>
  <conditionalFormatting sqref="C324:C329">
    <cfRule type="expression" dxfId="471" priority="441">
      <formula>#REF!="Total"</formula>
    </cfRule>
  </conditionalFormatting>
  <conditionalFormatting sqref="C325">
    <cfRule type="expression" dxfId="470" priority="440">
      <formula>$B315="Total"</formula>
    </cfRule>
  </conditionalFormatting>
  <conditionalFormatting sqref="C325">
    <cfRule type="expression" dxfId="469" priority="439">
      <formula>#REF!="Total"</formula>
    </cfRule>
  </conditionalFormatting>
  <conditionalFormatting sqref="C325:C326">
    <cfRule type="expression" dxfId="468" priority="438">
      <formula>#REF!="Total"</formula>
    </cfRule>
  </conditionalFormatting>
  <conditionalFormatting sqref="C325:C329">
    <cfRule type="expression" dxfId="467" priority="437">
      <formula>$B289="Total"</formula>
    </cfRule>
  </conditionalFormatting>
  <conditionalFormatting sqref="C325:C329">
    <cfRule type="expression" dxfId="466" priority="436">
      <formula>$A258="Total"</formula>
    </cfRule>
  </conditionalFormatting>
  <conditionalFormatting sqref="C326">
    <cfRule type="expression" dxfId="465" priority="435">
      <formula>#REF!="Total"</formula>
    </cfRule>
  </conditionalFormatting>
  <conditionalFormatting sqref="C326:C329">
    <cfRule type="expression" dxfId="464" priority="433">
      <formula>$B319="Total"</formula>
    </cfRule>
    <cfRule type="expression" dxfId="463" priority="434">
      <formula>$A261="Total"</formula>
    </cfRule>
  </conditionalFormatting>
  <conditionalFormatting sqref="C326:C329">
    <cfRule type="expression" dxfId="462" priority="432">
      <formula>#REF!="Total"</formula>
    </cfRule>
  </conditionalFormatting>
  <conditionalFormatting sqref="C326:C329">
    <cfRule type="expression" dxfId="461" priority="431">
      <formula>#REF!="Total"</formula>
    </cfRule>
  </conditionalFormatting>
  <conditionalFormatting sqref="C327:C329">
    <cfRule type="expression" dxfId="460" priority="430">
      <formula>$B325="Total"</formula>
    </cfRule>
  </conditionalFormatting>
  <conditionalFormatting sqref="C328">
    <cfRule type="expression" dxfId="459" priority="427">
      <formula>#REF!="Total"</formula>
    </cfRule>
    <cfRule type="expression" dxfId="458" priority="428">
      <formula>#REF!="Total"</formula>
    </cfRule>
    <cfRule type="expression" dxfId="457" priority="429">
      <formula>#REF!="Total"</formula>
    </cfRule>
  </conditionalFormatting>
  <conditionalFormatting sqref="C328:C329">
    <cfRule type="expression" dxfId="456" priority="424">
      <formula>$B279="Total"</formula>
    </cfRule>
    <cfRule type="expression" dxfId="455" priority="425">
      <formula>$B292="Total"</formula>
    </cfRule>
    <cfRule type="expression" dxfId="454" priority="426">
      <formula>$B283="Total"</formula>
    </cfRule>
  </conditionalFormatting>
  <conditionalFormatting sqref="C328:C329">
    <cfRule type="expression" dxfId="453" priority="423">
      <formula>$B325="Total"</formula>
    </cfRule>
  </conditionalFormatting>
  <conditionalFormatting sqref="C329">
    <cfRule type="expression" dxfId="452" priority="417">
      <formula>#REF!="Total"</formula>
    </cfRule>
    <cfRule type="expression" dxfId="451" priority="418">
      <formula>$B279="Total"</formula>
    </cfRule>
    <cfRule type="expression" dxfId="450" priority="419">
      <formula>$B277="Total"</formula>
    </cfRule>
    <cfRule type="expression" dxfId="449" priority="420">
      <formula>#REF!="Total"</formula>
    </cfRule>
    <cfRule type="expression" dxfId="448" priority="421">
      <formula>#REF!="Total"</formula>
    </cfRule>
    <cfRule type="expression" dxfId="447" priority="422">
      <formula>$B289="Total"</formula>
    </cfRule>
  </conditionalFormatting>
  <conditionalFormatting sqref="C325:C329">
    <cfRule type="expression" dxfId="446" priority="416">
      <formula>$A256="Total"</formula>
    </cfRule>
  </conditionalFormatting>
  <conditionalFormatting sqref="C326:C329">
    <cfRule type="expression" dxfId="445" priority="415">
      <formula>$B286="Total"</formula>
    </cfRule>
  </conditionalFormatting>
  <conditionalFormatting sqref="C323:C329">
    <cfRule type="expression" dxfId="444" priority="414">
      <formula>$B277="Total"</formula>
    </cfRule>
  </conditionalFormatting>
  <conditionalFormatting sqref="C324:C329">
    <cfRule type="expression" dxfId="443" priority="413">
      <formula>$B277="Total"</formula>
    </cfRule>
  </conditionalFormatting>
  <conditionalFormatting sqref="C325">
    <cfRule type="expression" dxfId="442" priority="412">
      <formula>$B284="Total"</formula>
    </cfRule>
  </conditionalFormatting>
  <conditionalFormatting sqref="C326:C329">
    <cfRule type="expression" dxfId="441" priority="411">
      <formula>$B278="Total"</formula>
    </cfRule>
  </conditionalFormatting>
  <conditionalFormatting sqref="C325:C327">
    <cfRule type="expression" dxfId="440" priority="410">
      <formula>$B286="Total"</formula>
    </cfRule>
  </conditionalFormatting>
  <conditionalFormatting sqref="C326:C329">
    <cfRule type="expression" dxfId="439" priority="409">
      <formula>$B277="Total"</formula>
    </cfRule>
  </conditionalFormatting>
  <conditionalFormatting sqref="C325">
    <cfRule type="expression" dxfId="438" priority="408">
      <formula>$A255="Total"</formula>
    </cfRule>
  </conditionalFormatting>
  <conditionalFormatting sqref="C325 C329">
    <cfRule type="expression" dxfId="437" priority="407">
      <formula>$A252="Total"</formula>
    </cfRule>
  </conditionalFormatting>
  <conditionalFormatting sqref="C326:C329">
    <cfRule type="expression" dxfId="436" priority="406">
      <formula>$A252="Total"</formula>
    </cfRule>
  </conditionalFormatting>
  <conditionalFormatting sqref="C322:C329">
    <cfRule type="expression" dxfId="435" priority="405">
      <formula>$B279="Total"</formula>
    </cfRule>
  </conditionalFormatting>
  <conditionalFormatting sqref="C326:C329">
    <cfRule type="expression" dxfId="434" priority="404">
      <formula>$B281="Total"</formula>
    </cfRule>
  </conditionalFormatting>
  <conditionalFormatting sqref="C326:C329 C321">
    <cfRule type="expression" dxfId="433" priority="403">
      <formula>$B277="Total"</formula>
    </cfRule>
  </conditionalFormatting>
  <conditionalFormatting sqref="C289:C290">
    <cfRule type="expression" dxfId="432" priority="402">
      <formula>$B236="Total"</formula>
    </cfRule>
  </conditionalFormatting>
  <conditionalFormatting sqref="C294 C306">
    <cfRule type="expression" dxfId="431" priority="401">
      <formula>#REF!="Total"</formula>
    </cfRule>
  </conditionalFormatting>
  <conditionalFormatting sqref="C291:C292 C304:C305">
    <cfRule type="expression" dxfId="430" priority="400">
      <formula>#REF!="Total"</formula>
    </cfRule>
  </conditionalFormatting>
  <conditionalFormatting sqref="C322:C329">
    <cfRule type="expression" dxfId="429" priority="399">
      <formula>$B280="Total"</formula>
    </cfRule>
  </conditionalFormatting>
  <conditionalFormatting sqref="C327:C329 C325">
    <cfRule type="expression" dxfId="428" priority="398">
      <formula>$B287="Total"</formula>
    </cfRule>
  </conditionalFormatting>
  <conditionalFormatting sqref="C299:C302">
    <cfRule type="expression" dxfId="427" priority="397">
      <formula>#REF!="Total"</formula>
    </cfRule>
  </conditionalFormatting>
  <conditionalFormatting sqref="C325:C329">
    <cfRule type="expression" dxfId="426" priority="396">
      <formula>$B288="Total"</formula>
    </cfRule>
  </conditionalFormatting>
  <conditionalFormatting sqref="C325:C329">
    <cfRule type="expression" dxfId="425" priority="395">
      <formula>$B317="Total"</formula>
    </cfRule>
  </conditionalFormatting>
  <conditionalFormatting sqref="C326:C329">
    <cfRule type="expression" dxfId="424" priority="394">
      <formula>$B292="Total"</formula>
    </cfRule>
  </conditionalFormatting>
  <conditionalFormatting sqref="C326:C329">
    <cfRule type="expression" dxfId="423" priority="393">
      <formula>$B320="Total"</formula>
    </cfRule>
  </conditionalFormatting>
  <conditionalFormatting sqref="C325">
    <cfRule type="expression" dxfId="422" priority="392">
      <formula>$B316="Total"</formula>
    </cfRule>
  </conditionalFormatting>
  <conditionalFormatting sqref="C308">
    <cfRule type="expression" dxfId="421" priority="391">
      <formula>#REF!="Total"</formula>
    </cfRule>
  </conditionalFormatting>
  <conditionalFormatting sqref="C328">
    <cfRule type="expression" dxfId="420" priority="550" stopIfTrue="1">
      <formula>#REF!="Total"</formula>
    </cfRule>
  </conditionalFormatting>
  <conditionalFormatting sqref="C328:C329 C371:C372">
    <cfRule type="expression" dxfId="419" priority="551" stopIfTrue="1">
      <formula>#REF!="Total"</formula>
    </cfRule>
  </conditionalFormatting>
  <conditionalFormatting sqref="C326:C329 C369:C372">
    <cfRule type="expression" dxfId="418" priority="552" stopIfTrue="1">
      <formula>#REF!="Total"</formula>
    </cfRule>
  </conditionalFormatting>
  <conditionalFormatting sqref="B336:B337 B354:C354 B365:C366">
    <cfRule type="expression" dxfId="417" priority="390">
      <formula>#REF!="Total"</formula>
    </cfRule>
  </conditionalFormatting>
  <conditionalFormatting sqref="C372">
    <cfRule type="expression" dxfId="416" priority="389">
      <formula>$B368="Total"</formula>
    </cfRule>
  </conditionalFormatting>
  <conditionalFormatting sqref="C332:C372">
    <cfRule type="expression" dxfId="415" priority="388" stopIfTrue="1">
      <formula>#REF!="Total"</formula>
    </cfRule>
  </conditionalFormatting>
  <conditionalFormatting sqref="B354">
    <cfRule type="expression" dxfId="414" priority="387">
      <formula>#REF!="Total"</formula>
    </cfRule>
  </conditionalFormatting>
  <conditionalFormatting sqref="B336:B337">
    <cfRule type="expression" dxfId="413" priority="386">
      <formula>#REF!="Total"</formula>
    </cfRule>
  </conditionalFormatting>
  <conditionalFormatting sqref="B336:B337">
    <cfRule type="expression" dxfId="412" priority="385">
      <formula>#REF!="Total"</formula>
    </cfRule>
  </conditionalFormatting>
  <conditionalFormatting sqref="B365:C366">
    <cfRule type="expression" dxfId="411" priority="384">
      <formula>#REF!="Total"</formula>
    </cfRule>
  </conditionalFormatting>
  <conditionalFormatting sqref="B354">
    <cfRule type="expression" dxfId="410" priority="383">
      <formula>#REF!="Total"</formula>
    </cfRule>
  </conditionalFormatting>
  <conditionalFormatting sqref="B332:C372">
    <cfRule type="expression" dxfId="409" priority="382">
      <formula>#REF!="Total"</formula>
    </cfRule>
  </conditionalFormatting>
  <conditionalFormatting sqref="B369:B372">
    <cfRule type="expression" dxfId="408" priority="381">
      <formula>#REF!="Total"</formula>
    </cfRule>
  </conditionalFormatting>
  <conditionalFormatting sqref="B338:B353">
    <cfRule type="expression" dxfId="407" priority="380">
      <formula>#REF!="Total"</formula>
    </cfRule>
  </conditionalFormatting>
  <conditionalFormatting sqref="B354">
    <cfRule type="expression" dxfId="406" priority="379">
      <formula>#REF!="Total"</formula>
    </cfRule>
  </conditionalFormatting>
  <conditionalFormatting sqref="C332:C365 C368:C370">
    <cfRule type="expression" dxfId="405" priority="378" stopIfTrue="1">
      <formula>$D334="Total"</formula>
    </cfRule>
  </conditionalFormatting>
  <conditionalFormatting sqref="C336">
    <cfRule type="expression" dxfId="404" priority="377" stopIfTrue="1">
      <formula>#REF!="Total"</formula>
    </cfRule>
  </conditionalFormatting>
  <conditionalFormatting sqref="C355">
    <cfRule type="expression" dxfId="403" priority="376" stopIfTrue="1">
      <formula>#REF!="Total"</formula>
    </cfRule>
  </conditionalFormatting>
  <conditionalFormatting sqref="C356:C359">
    <cfRule type="expression" dxfId="402" priority="375" stopIfTrue="1">
      <formula>$D357="Total"</formula>
    </cfRule>
  </conditionalFormatting>
  <conditionalFormatting sqref="C363:C364">
    <cfRule type="expression" dxfId="401" priority="374" stopIfTrue="1">
      <formula>#REF!="Total"</formula>
    </cfRule>
  </conditionalFormatting>
  <conditionalFormatting sqref="C366">
    <cfRule type="expression" dxfId="400" priority="373" stopIfTrue="1">
      <formula>#REF!="Total"</formula>
    </cfRule>
  </conditionalFormatting>
  <conditionalFormatting sqref="C366:C367">
    <cfRule type="expression" dxfId="399" priority="372" stopIfTrue="1">
      <formula>#REF!="Total"</formula>
    </cfRule>
  </conditionalFormatting>
  <conditionalFormatting sqref="C367 C364:C365">
    <cfRule type="expression" dxfId="398" priority="371" stopIfTrue="1">
      <formula>#REF!="Total"</formula>
    </cfRule>
  </conditionalFormatting>
  <conditionalFormatting sqref="C371">
    <cfRule type="expression" dxfId="397" priority="370" stopIfTrue="1">
      <formula>$D374="Total"</formula>
    </cfRule>
  </conditionalFormatting>
  <conditionalFormatting sqref="C372">
    <cfRule type="expression" dxfId="396" priority="369" stopIfTrue="1">
      <formula>#REF!="Total"</formula>
    </cfRule>
  </conditionalFormatting>
  <conditionalFormatting sqref="C368">
    <cfRule type="expression" dxfId="395" priority="367" stopIfTrue="1">
      <formula>#REF!="Total"</formula>
    </cfRule>
  </conditionalFormatting>
  <conditionalFormatting sqref="C337 C354">
    <cfRule type="expression" dxfId="394" priority="366" stopIfTrue="1">
      <formula>$D338="Total"</formula>
    </cfRule>
  </conditionalFormatting>
  <conditionalFormatting sqref="C332">
    <cfRule type="expression" dxfId="393" priority="364">
      <formula>#REF!="Total"</formula>
    </cfRule>
  </conditionalFormatting>
  <conditionalFormatting sqref="C332:C341">
    <cfRule type="expression" dxfId="392" priority="363">
      <formula>$A283="Total"</formula>
    </cfRule>
  </conditionalFormatting>
  <conditionalFormatting sqref="C332:C367 C369:C372">
    <cfRule type="expression" dxfId="391" priority="362">
      <formula>$B331="Total"</formula>
    </cfRule>
  </conditionalFormatting>
  <conditionalFormatting sqref="C332:C367">
    <cfRule type="expression" dxfId="390" priority="361">
      <formula>$B330="Total"</formula>
    </cfRule>
  </conditionalFormatting>
  <conditionalFormatting sqref="C332:C372">
    <cfRule type="expression" dxfId="389" priority="360">
      <formula>$B332="Total"</formula>
    </cfRule>
  </conditionalFormatting>
  <conditionalFormatting sqref="C333">
    <cfRule type="expression" dxfId="388" priority="359">
      <formula>#REF!="Total"</formula>
    </cfRule>
  </conditionalFormatting>
  <conditionalFormatting sqref="C334:C340 C347">
    <cfRule type="expression" dxfId="387" priority="358">
      <formula>#REF!="Total"</formula>
    </cfRule>
  </conditionalFormatting>
  <conditionalFormatting sqref="C335:C344">
    <cfRule type="expression" dxfId="386" priority="357">
      <formula>$A285="Total"</formula>
    </cfRule>
  </conditionalFormatting>
  <conditionalFormatting sqref="C335:C367">
    <cfRule type="expression" dxfId="385" priority="356">
      <formula>$B332="Total"</formula>
    </cfRule>
  </conditionalFormatting>
  <conditionalFormatting sqref="C336">
    <cfRule type="expression" dxfId="384" priority="355">
      <formula>#REF!="Total"</formula>
    </cfRule>
  </conditionalFormatting>
  <conditionalFormatting sqref="C336:C344">
    <cfRule type="expression" dxfId="383" priority="354">
      <formula>$A285="Total"</formula>
    </cfRule>
  </conditionalFormatting>
  <conditionalFormatting sqref="C338:C342">
    <cfRule type="expression" dxfId="382" priority="353">
      <formula>#REF!="Total"</formula>
    </cfRule>
  </conditionalFormatting>
  <conditionalFormatting sqref="C339">
    <cfRule type="expression" dxfId="381" priority="352">
      <formula>#REF!="Total"</formula>
    </cfRule>
  </conditionalFormatting>
  <conditionalFormatting sqref="C339:C347">
    <cfRule type="expression" dxfId="380" priority="351">
      <formula>$A285="Total"</formula>
    </cfRule>
  </conditionalFormatting>
  <conditionalFormatting sqref="C340:C353 C368">
    <cfRule type="expression" dxfId="379" priority="350">
      <formula>$A285="Total"</formula>
    </cfRule>
  </conditionalFormatting>
  <conditionalFormatting sqref="C341">
    <cfRule type="expression" dxfId="378" priority="348">
      <formula>#REF!="Total"</formula>
    </cfRule>
    <cfRule type="expression" dxfId="377" priority="349">
      <formula>#REF!="Total"</formula>
    </cfRule>
  </conditionalFormatting>
  <conditionalFormatting sqref="C342:C368">
    <cfRule type="expression" dxfId="376" priority="347">
      <formula>$A286="Total"</formula>
    </cfRule>
  </conditionalFormatting>
  <conditionalFormatting sqref="C343:C355">
    <cfRule type="expression" dxfId="375" priority="346">
      <formula>#REF!="Total"</formula>
    </cfRule>
  </conditionalFormatting>
  <conditionalFormatting sqref="C344:C350">
    <cfRule type="expression" dxfId="374" priority="345">
      <formula>$A285="Total"</formula>
    </cfRule>
  </conditionalFormatting>
  <conditionalFormatting sqref="C345:C350">
    <cfRule type="expression" dxfId="373" priority="344">
      <formula>$A293="Total"</formula>
    </cfRule>
  </conditionalFormatting>
  <conditionalFormatting sqref="C346">
    <cfRule type="expression" dxfId="372" priority="343">
      <formula>#REF!="Total"</formula>
    </cfRule>
  </conditionalFormatting>
  <conditionalFormatting sqref="C346:C351">
    <cfRule type="expression" dxfId="371" priority="342">
      <formula>#REF!="Total"</formula>
    </cfRule>
  </conditionalFormatting>
  <conditionalFormatting sqref="C350:C352">
    <cfRule type="expression" dxfId="370" priority="341">
      <formula>#REF!="Total"</formula>
    </cfRule>
  </conditionalFormatting>
  <conditionalFormatting sqref="C351">
    <cfRule type="expression" dxfId="369" priority="340">
      <formula>#REF!="Total"</formula>
    </cfRule>
  </conditionalFormatting>
  <conditionalFormatting sqref="C352:C357 C365 C372">
    <cfRule type="expression" dxfId="368" priority="339">
      <formula>$A293="Total"</formula>
    </cfRule>
  </conditionalFormatting>
  <conditionalFormatting sqref="C352:C366 C334:C345 C347">
    <cfRule type="expression" dxfId="367" priority="338">
      <formula>$A281="Total"</formula>
    </cfRule>
  </conditionalFormatting>
  <conditionalFormatting sqref="C353">
    <cfRule type="expression" dxfId="366" priority="337">
      <formula>#REF!="Total"</formula>
    </cfRule>
  </conditionalFormatting>
  <conditionalFormatting sqref="C353:C355">
    <cfRule type="expression" dxfId="365" priority="336">
      <formula>$A290="Total"</formula>
    </cfRule>
  </conditionalFormatting>
  <conditionalFormatting sqref="C354:C355">
    <cfRule type="expression" dxfId="364" priority="335">
      <formula>#REF!="Total"</formula>
    </cfRule>
  </conditionalFormatting>
  <conditionalFormatting sqref="C354:C367 C345:C352">
    <cfRule type="expression" dxfId="363" priority="334">
      <formula>$A285="Total"</formula>
    </cfRule>
  </conditionalFormatting>
  <conditionalFormatting sqref="C355">
    <cfRule type="expression" dxfId="362" priority="329">
      <formula>#REF!="Total"</formula>
    </cfRule>
    <cfRule type="expression" dxfId="361" priority="330">
      <formula>#REF!="Total"</formula>
    </cfRule>
    <cfRule type="expression" dxfId="360" priority="331">
      <formula>$A298="Total"</formula>
    </cfRule>
    <cfRule type="expression" dxfId="359" priority="332">
      <formula>#REF!="Total"</formula>
    </cfRule>
    <cfRule type="expression" dxfId="358" priority="333">
      <formula>#REF!="Total"</formula>
    </cfRule>
  </conditionalFormatting>
  <conditionalFormatting sqref="C356">
    <cfRule type="expression" dxfId="357" priority="327">
      <formula>#REF!="Total"</formula>
    </cfRule>
    <cfRule type="expression" dxfId="356" priority="328">
      <formula>$B341="Total"</formula>
    </cfRule>
  </conditionalFormatting>
  <conditionalFormatting sqref="C356:C357">
    <cfRule type="expression" dxfId="355" priority="326">
      <formula>$B340="Total"</formula>
    </cfRule>
  </conditionalFormatting>
  <conditionalFormatting sqref="C356:C358">
    <cfRule type="expression" dxfId="354" priority="325">
      <formula>$B339="Total"</formula>
    </cfRule>
  </conditionalFormatting>
  <conditionalFormatting sqref="C356:C359">
    <cfRule type="expression" dxfId="353" priority="324">
      <formula>$A286="Total"</formula>
    </cfRule>
  </conditionalFormatting>
  <conditionalFormatting sqref="C356:C362">
    <cfRule type="expression" dxfId="352" priority="323">
      <formula>#REF!="Total"</formula>
    </cfRule>
  </conditionalFormatting>
  <conditionalFormatting sqref="C356:C367 C342:C348 C350:C354">
    <cfRule type="expression" dxfId="351" priority="322">
      <formula>$A285="Total"</formula>
    </cfRule>
  </conditionalFormatting>
  <conditionalFormatting sqref="C356:C367 C346:C350 C353:C354">
    <cfRule type="expression" dxfId="350" priority="321">
      <formula>$A285="Total"</formula>
    </cfRule>
  </conditionalFormatting>
  <conditionalFormatting sqref="C357:C359">
    <cfRule type="expression" dxfId="349" priority="318">
      <formula>#REF!="Total"</formula>
    </cfRule>
    <cfRule type="expression" dxfId="348" priority="319">
      <formula>#REF!="Total"</formula>
    </cfRule>
    <cfRule type="expression" dxfId="347" priority="320">
      <formula>$B342="Total"</formula>
    </cfRule>
  </conditionalFormatting>
  <conditionalFormatting sqref="C358">
    <cfRule type="expression" dxfId="346" priority="317">
      <formula>#REF!="Total"</formula>
    </cfRule>
  </conditionalFormatting>
  <conditionalFormatting sqref="C358:C359">
    <cfRule type="expression" dxfId="345" priority="316">
      <formula>$B342="Total"</formula>
    </cfRule>
  </conditionalFormatting>
  <conditionalFormatting sqref="C359">
    <cfRule type="expression" dxfId="344" priority="314">
      <formula>$B342="Total"</formula>
    </cfRule>
    <cfRule type="expression" dxfId="343" priority="315">
      <formula>#REF!="Total"</formula>
    </cfRule>
  </conditionalFormatting>
  <conditionalFormatting sqref="C360">
    <cfRule type="expression" dxfId="342" priority="312">
      <formula>$A286="Total"</formula>
    </cfRule>
    <cfRule type="expression" dxfId="341" priority="313">
      <formula>#REF!="Total"</formula>
    </cfRule>
  </conditionalFormatting>
  <conditionalFormatting sqref="C360:C361">
    <cfRule type="expression" dxfId="340" priority="311">
      <formula>$A297="Total"</formula>
    </cfRule>
  </conditionalFormatting>
  <conditionalFormatting sqref="C360:C363">
    <cfRule type="expression" dxfId="339" priority="310">
      <formula>$A295="Total"</formula>
    </cfRule>
  </conditionalFormatting>
  <conditionalFormatting sqref="C361:C362">
    <cfRule type="expression" dxfId="338" priority="309">
      <formula>$A285="Total"</formula>
    </cfRule>
  </conditionalFormatting>
  <conditionalFormatting sqref="C361:C363 C352:C359">
    <cfRule type="expression" dxfId="337" priority="308">
      <formula>$A290="Total"</formula>
    </cfRule>
  </conditionalFormatting>
  <conditionalFormatting sqref="C362">
    <cfRule type="expression" dxfId="336" priority="307">
      <formula>#REF!="Total"</formula>
    </cfRule>
  </conditionalFormatting>
  <conditionalFormatting sqref="C363">
    <cfRule type="expression" dxfId="335" priority="306">
      <formula>$A319="Total"</formula>
    </cfRule>
  </conditionalFormatting>
  <conditionalFormatting sqref="C363:C364">
    <cfRule type="expression" dxfId="334" priority="305">
      <formula>$A299="Total"</formula>
    </cfRule>
  </conditionalFormatting>
  <conditionalFormatting sqref="C363:C365">
    <cfRule type="expression" dxfId="333" priority="304">
      <formula>#REF!="Total"</formula>
    </cfRule>
  </conditionalFormatting>
  <conditionalFormatting sqref="C363:C367 C369:C372">
    <cfRule type="expression" dxfId="332" priority="303">
      <formula>$A292="Total"</formula>
    </cfRule>
  </conditionalFormatting>
  <conditionalFormatting sqref="C363:C372">
    <cfRule type="expression" dxfId="331" priority="302">
      <formula>#REF!="Total"</formula>
    </cfRule>
  </conditionalFormatting>
  <conditionalFormatting sqref="C364 C343:C350">
    <cfRule type="expression" dxfId="330" priority="301">
      <formula>$A285="Total"</formula>
    </cfRule>
  </conditionalFormatting>
  <conditionalFormatting sqref="C364">
    <cfRule type="expression" dxfId="329" priority="299">
      <formula>$A319="Total"</formula>
    </cfRule>
    <cfRule type="expression" dxfId="328" priority="300">
      <formula>#REF!="Total"</formula>
    </cfRule>
  </conditionalFormatting>
  <conditionalFormatting sqref="C365">
    <cfRule type="expression" dxfId="327" priority="296">
      <formula>#REF!="Total"</formula>
    </cfRule>
    <cfRule type="expression" dxfId="326" priority="297">
      <formula>$A298="Total"</formula>
    </cfRule>
    <cfRule type="expression" dxfId="325" priority="298">
      <formula>$A319="Total"</formula>
    </cfRule>
  </conditionalFormatting>
  <conditionalFormatting sqref="C365:C366">
    <cfRule type="expression" dxfId="324" priority="295">
      <formula>$A296="Total"</formula>
    </cfRule>
  </conditionalFormatting>
  <conditionalFormatting sqref="C365:C367 C361:C362">
    <cfRule type="expression" dxfId="323" priority="294">
      <formula>$A293="Total"</formula>
    </cfRule>
  </conditionalFormatting>
  <conditionalFormatting sqref="C366">
    <cfRule type="expression" dxfId="322" priority="293">
      <formula>$A319="Total"</formula>
    </cfRule>
  </conditionalFormatting>
  <conditionalFormatting sqref="C366">
    <cfRule type="expression" dxfId="321" priority="291">
      <formula>#REF!="Total"</formula>
    </cfRule>
    <cfRule type="expression" dxfId="320" priority="292">
      <formula>#REF!="Total"</formula>
    </cfRule>
  </conditionalFormatting>
  <conditionalFormatting sqref="C367">
    <cfRule type="expression" dxfId="319" priority="290">
      <formula>$A319="Total"</formula>
    </cfRule>
  </conditionalFormatting>
  <conditionalFormatting sqref="C367">
    <cfRule type="expression" dxfId="318" priority="285">
      <formula>#REF!="Total"</formula>
    </cfRule>
    <cfRule type="expression" dxfId="317" priority="286">
      <formula>#REF!="Total"</formula>
    </cfRule>
    <cfRule type="expression" dxfId="316" priority="287">
      <formula>#REF!="Total"</formula>
    </cfRule>
    <cfRule type="expression" dxfId="315" priority="288">
      <formula>$B364="Total"</formula>
    </cfRule>
    <cfRule type="expression" dxfId="314" priority="289">
      <formula>#REF!="Total"</formula>
    </cfRule>
  </conditionalFormatting>
  <conditionalFormatting sqref="C367:C371">
    <cfRule type="expression" dxfId="313" priority="284">
      <formula>#REF!="Total"</formula>
    </cfRule>
  </conditionalFormatting>
  <conditionalFormatting sqref="C367:C372 C356:C359">
    <cfRule type="expression" dxfId="312" priority="283">
      <formula>$A284="Total"</formula>
    </cfRule>
  </conditionalFormatting>
  <conditionalFormatting sqref="C367:C372">
    <cfRule type="expression" dxfId="311" priority="282">
      <formula>#REF!="Total"</formula>
    </cfRule>
  </conditionalFormatting>
  <conditionalFormatting sqref="C368">
    <cfRule type="expression" dxfId="310" priority="281">
      <formula>$B358="Total"</formula>
    </cfRule>
  </conditionalFormatting>
  <conditionalFormatting sqref="C368">
    <cfRule type="expression" dxfId="309" priority="280">
      <formula>#REF!="Total"</formula>
    </cfRule>
  </conditionalFormatting>
  <conditionalFormatting sqref="C368:C369">
    <cfRule type="expression" dxfId="308" priority="279">
      <formula>#REF!="Total"</formula>
    </cfRule>
  </conditionalFormatting>
  <conditionalFormatting sqref="C368:C372">
    <cfRule type="expression" dxfId="307" priority="278">
      <formula>$B332="Total"</formula>
    </cfRule>
  </conditionalFormatting>
  <conditionalFormatting sqref="C368:C372">
    <cfRule type="expression" dxfId="306" priority="277">
      <formula>$A301="Total"</formula>
    </cfRule>
  </conditionalFormatting>
  <conditionalFormatting sqref="C369">
    <cfRule type="expression" dxfId="305" priority="276">
      <formula>#REF!="Total"</formula>
    </cfRule>
  </conditionalFormatting>
  <conditionalFormatting sqref="C369:C372">
    <cfRule type="expression" dxfId="304" priority="274">
      <formula>$B362="Total"</formula>
    </cfRule>
    <cfRule type="expression" dxfId="303" priority="275">
      <formula>$A304="Total"</formula>
    </cfRule>
  </conditionalFormatting>
  <conditionalFormatting sqref="C369:C372">
    <cfRule type="expression" dxfId="302" priority="273">
      <formula>#REF!="Total"</formula>
    </cfRule>
  </conditionalFormatting>
  <conditionalFormatting sqref="C369:C372">
    <cfRule type="expression" dxfId="301" priority="272">
      <formula>#REF!="Total"</formula>
    </cfRule>
  </conditionalFormatting>
  <conditionalFormatting sqref="C370:C372">
    <cfRule type="expression" dxfId="300" priority="271">
      <formula>$B368="Total"</formula>
    </cfRule>
  </conditionalFormatting>
  <conditionalFormatting sqref="C371">
    <cfRule type="expression" dxfId="299" priority="268">
      <formula>#REF!="Total"</formula>
    </cfRule>
    <cfRule type="expression" dxfId="298" priority="269">
      <formula>#REF!="Total"</formula>
    </cfRule>
    <cfRule type="expression" dxfId="297" priority="270">
      <formula>#REF!="Total"</formula>
    </cfRule>
  </conditionalFormatting>
  <conditionalFormatting sqref="C371:C372">
    <cfRule type="expression" dxfId="296" priority="265">
      <formula>$B322="Total"</formula>
    </cfRule>
    <cfRule type="expression" dxfId="295" priority="266">
      <formula>$B335="Total"</formula>
    </cfRule>
    <cfRule type="expression" dxfId="294" priority="267">
      <formula>$B326="Total"</formula>
    </cfRule>
  </conditionalFormatting>
  <conditionalFormatting sqref="C371:C372">
    <cfRule type="expression" dxfId="293" priority="264">
      <formula>$B368="Total"</formula>
    </cfRule>
  </conditionalFormatting>
  <conditionalFormatting sqref="C372">
    <cfRule type="expression" dxfId="292" priority="258">
      <formula>#REF!="Total"</formula>
    </cfRule>
    <cfRule type="expression" dxfId="291" priority="259">
      <formula>$B322="Total"</formula>
    </cfRule>
    <cfRule type="expression" dxfId="290" priority="260">
      <formula>$B320="Total"</formula>
    </cfRule>
    <cfRule type="expression" dxfId="289" priority="261">
      <formula>#REF!="Total"</formula>
    </cfRule>
    <cfRule type="expression" dxfId="288" priority="262">
      <formula>#REF!="Total"</formula>
    </cfRule>
    <cfRule type="expression" dxfId="287" priority="263">
      <formula>$B332="Total"</formula>
    </cfRule>
  </conditionalFormatting>
  <conditionalFormatting sqref="C368:C372">
    <cfRule type="expression" dxfId="286" priority="257">
      <formula>$A299="Total"</formula>
    </cfRule>
  </conditionalFormatting>
  <conditionalFormatting sqref="C369:C372">
    <cfRule type="expression" dxfId="285" priority="256">
      <formula>$B329="Total"</formula>
    </cfRule>
  </conditionalFormatting>
  <conditionalFormatting sqref="C366:C372">
    <cfRule type="expression" dxfId="284" priority="255">
      <formula>$B320="Total"</formula>
    </cfRule>
  </conditionalFormatting>
  <conditionalFormatting sqref="C367:C372">
    <cfRule type="expression" dxfId="283" priority="254">
      <formula>$B320="Total"</formula>
    </cfRule>
  </conditionalFormatting>
  <conditionalFormatting sqref="C368">
    <cfRule type="expression" dxfId="282" priority="253">
      <formula>$B327="Total"</formula>
    </cfRule>
  </conditionalFormatting>
  <conditionalFormatting sqref="C369:C372">
    <cfRule type="expression" dxfId="281" priority="252">
      <formula>$B321="Total"</formula>
    </cfRule>
  </conditionalFormatting>
  <conditionalFormatting sqref="C368:C370">
    <cfRule type="expression" dxfId="280" priority="251">
      <formula>$B329="Total"</formula>
    </cfRule>
  </conditionalFormatting>
  <conditionalFormatting sqref="C369:C372">
    <cfRule type="expression" dxfId="279" priority="250">
      <formula>$B320="Total"</formula>
    </cfRule>
  </conditionalFormatting>
  <conditionalFormatting sqref="C368">
    <cfRule type="expression" dxfId="278" priority="249">
      <formula>$A298="Total"</formula>
    </cfRule>
  </conditionalFormatting>
  <conditionalFormatting sqref="C368 C372">
    <cfRule type="expression" dxfId="277" priority="248">
      <formula>$A295="Total"</formula>
    </cfRule>
  </conditionalFormatting>
  <conditionalFormatting sqref="C369:C372">
    <cfRule type="expression" dxfId="276" priority="247">
      <formula>$A295="Total"</formula>
    </cfRule>
  </conditionalFormatting>
  <conditionalFormatting sqref="C365:C372">
    <cfRule type="expression" dxfId="275" priority="246">
      <formula>$B322="Total"</formula>
    </cfRule>
  </conditionalFormatting>
  <conditionalFormatting sqref="C369:C372">
    <cfRule type="expression" dxfId="274" priority="245">
      <formula>$B324="Total"</formula>
    </cfRule>
  </conditionalFormatting>
  <conditionalFormatting sqref="C369:C372 C364">
    <cfRule type="expression" dxfId="273" priority="244">
      <formula>$B320="Total"</formula>
    </cfRule>
  </conditionalFormatting>
  <conditionalFormatting sqref="C332:C333">
    <cfRule type="expression" dxfId="272" priority="243">
      <formula>$B279="Total"</formula>
    </cfRule>
  </conditionalFormatting>
  <conditionalFormatting sqref="C337 C349">
    <cfRule type="expression" dxfId="271" priority="242">
      <formula>#REF!="Total"</formula>
    </cfRule>
  </conditionalFormatting>
  <conditionalFormatting sqref="C334:C335 C347:C348">
    <cfRule type="expression" dxfId="270" priority="241">
      <formula>#REF!="Total"</formula>
    </cfRule>
  </conditionalFormatting>
  <conditionalFormatting sqref="C365:C372">
    <cfRule type="expression" dxfId="269" priority="240">
      <formula>$B323="Total"</formula>
    </cfRule>
  </conditionalFormatting>
  <conditionalFormatting sqref="C370:C372 C368">
    <cfRule type="expression" dxfId="268" priority="239">
      <formula>$B330="Total"</formula>
    </cfRule>
  </conditionalFormatting>
  <conditionalFormatting sqref="C342:C345">
    <cfRule type="expression" dxfId="267" priority="238">
      <formula>#REF!="Total"</formula>
    </cfRule>
  </conditionalFormatting>
  <conditionalFormatting sqref="C368:C372">
    <cfRule type="expression" dxfId="266" priority="237">
      <formula>$B331="Total"</formula>
    </cfRule>
  </conditionalFormatting>
  <conditionalFormatting sqref="C368:C372">
    <cfRule type="expression" dxfId="265" priority="236">
      <formula>$B360="Total"</formula>
    </cfRule>
  </conditionalFormatting>
  <conditionalFormatting sqref="C369:C372">
    <cfRule type="expression" dxfId="264" priority="235">
      <formula>$B335="Total"</formula>
    </cfRule>
  </conditionalFormatting>
  <conditionalFormatting sqref="C369:C372">
    <cfRule type="expression" dxfId="263" priority="234">
      <formula>$B363="Total"</formula>
    </cfRule>
  </conditionalFormatting>
  <conditionalFormatting sqref="C368">
    <cfRule type="expression" dxfId="262" priority="233">
      <formula>$B359="Total"</formula>
    </cfRule>
  </conditionalFormatting>
  <conditionalFormatting sqref="C351">
    <cfRule type="expression" dxfId="261" priority="232">
      <formula>#REF!="Total"</formula>
    </cfRule>
  </conditionalFormatting>
  <conditionalFormatting sqref="B380:B381 B398:C398 B409:C410">
    <cfRule type="expression" dxfId="260" priority="231">
      <formula>#REF!="Total"</formula>
    </cfRule>
  </conditionalFormatting>
  <conditionalFormatting sqref="B398">
    <cfRule type="expression" dxfId="259" priority="230">
      <formula>#REF!="Total"</formula>
    </cfRule>
  </conditionalFormatting>
  <conditionalFormatting sqref="B380:B381">
    <cfRule type="expression" dxfId="258" priority="229">
      <formula>#REF!="Total"</formula>
    </cfRule>
  </conditionalFormatting>
  <conditionalFormatting sqref="B380:B381">
    <cfRule type="expression" dxfId="257" priority="228">
      <formula>#REF!="Total"</formula>
    </cfRule>
  </conditionalFormatting>
  <conditionalFormatting sqref="B409:C410">
    <cfRule type="expression" dxfId="256" priority="227">
      <formula>#REF!="Total"</formula>
    </cfRule>
  </conditionalFormatting>
  <conditionalFormatting sqref="B398">
    <cfRule type="expression" dxfId="255" priority="226">
      <formula>#REF!="Total"</formula>
    </cfRule>
  </conditionalFormatting>
  <conditionalFormatting sqref="B376:C416">
    <cfRule type="expression" dxfId="254" priority="225">
      <formula>#REF!="Total"</formula>
    </cfRule>
  </conditionalFormatting>
  <conditionalFormatting sqref="B413:B416">
    <cfRule type="expression" dxfId="253" priority="224">
      <formula>#REF!="Total"</formula>
    </cfRule>
  </conditionalFormatting>
  <conditionalFormatting sqref="B382:B397">
    <cfRule type="expression" dxfId="252" priority="223">
      <formula>#REF!="Total"</formula>
    </cfRule>
  </conditionalFormatting>
  <conditionalFormatting sqref="B398">
    <cfRule type="expression" dxfId="251" priority="222">
      <formula>#REF!="Total"</formula>
    </cfRule>
  </conditionalFormatting>
  <conditionalFormatting sqref="C416">
    <cfRule type="expression" dxfId="250" priority="221">
      <formula>$B412="Total"</formula>
    </cfRule>
  </conditionalFormatting>
  <conditionalFormatting sqref="C376">
    <cfRule type="expression" dxfId="249" priority="220">
      <formula>#REF!="Total"</formula>
    </cfRule>
  </conditionalFormatting>
  <conditionalFormatting sqref="C376:C385">
    <cfRule type="expression" dxfId="248" priority="219">
      <formula>$A327="Total"</formula>
    </cfRule>
  </conditionalFormatting>
  <conditionalFormatting sqref="C376:C411 C413:C416">
    <cfRule type="expression" dxfId="247" priority="218">
      <formula>$B375="Total"</formula>
    </cfRule>
  </conditionalFormatting>
  <conditionalFormatting sqref="C376:C411">
    <cfRule type="expression" dxfId="246" priority="217">
      <formula>$B374="Total"</formula>
    </cfRule>
  </conditionalFormatting>
  <conditionalFormatting sqref="C376:C416">
    <cfRule type="expression" dxfId="245" priority="216">
      <formula>$B376="Total"</formula>
    </cfRule>
  </conditionalFormatting>
  <conditionalFormatting sqref="C377">
    <cfRule type="expression" dxfId="244" priority="215">
      <formula>#REF!="Total"</formula>
    </cfRule>
  </conditionalFormatting>
  <conditionalFormatting sqref="C378:C384 C391">
    <cfRule type="expression" dxfId="243" priority="214">
      <formula>#REF!="Total"</formula>
    </cfRule>
  </conditionalFormatting>
  <conditionalFormatting sqref="C379:C388">
    <cfRule type="expression" dxfId="242" priority="213">
      <formula>$A329="Total"</formula>
    </cfRule>
  </conditionalFormatting>
  <conditionalFormatting sqref="C379:C411">
    <cfRule type="expression" dxfId="241" priority="212">
      <formula>$B376="Total"</formula>
    </cfRule>
  </conditionalFormatting>
  <conditionalFormatting sqref="C380">
    <cfRule type="expression" dxfId="240" priority="211">
      <formula>#REF!="Total"</formula>
    </cfRule>
  </conditionalFormatting>
  <conditionalFormatting sqref="C380:C388">
    <cfRule type="expression" dxfId="239" priority="210">
      <formula>$A329="Total"</formula>
    </cfRule>
  </conditionalFormatting>
  <conditionalFormatting sqref="C382:C386">
    <cfRule type="expression" dxfId="238" priority="209">
      <formula>#REF!="Total"</formula>
    </cfRule>
  </conditionalFormatting>
  <conditionalFormatting sqref="C383">
    <cfRule type="expression" dxfId="237" priority="208">
      <formula>#REF!="Total"</formula>
    </cfRule>
  </conditionalFormatting>
  <conditionalFormatting sqref="C383:C391">
    <cfRule type="expression" dxfId="236" priority="207">
      <formula>$A329="Total"</formula>
    </cfRule>
  </conditionalFormatting>
  <conditionalFormatting sqref="C384:C397 C412">
    <cfRule type="expression" dxfId="235" priority="206">
      <formula>$A329="Total"</formula>
    </cfRule>
  </conditionalFormatting>
  <conditionalFormatting sqref="C385">
    <cfRule type="expression" dxfId="234" priority="204">
      <formula>#REF!="Total"</formula>
    </cfRule>
    <cfRule type="expression" dxfId="233" priority="205">
      <formula>#REF!="Total"</formula>
    </cfRule>
  </conditionalFormatting>
  <conditionalFormatting sqref="C386:C412">
    <cfRule type="expression" dxfId="232" priority="203">
      <formula>$A330="Total"</formula>
    </cfRule>
  </conditionalFormatting>
  <conditionalFormatting sqref="C387:C399">
    <cfRule type="expression" dxfId="231" priority="202">
      <formula>#REF!="Total"</formula>
    </cfRule>
  </conditionalFormatting>
  <conditionalFormatting sqref="C388:C394">
    <cfRule type="expression" dxfId="230" priority="201">
      <formula>$A329="Total"</formula>
    </cfRule>
  </conditionalFormatting>
  <conditionalFormatting sqref="C389:C394">
    <cfRule type="expression" dxfId="229" priority="200">
      <formula>$A337="Total"</formula>
    </cfRule>
  </conditionalFormatting>
  <conditionalFormatting sqref="C390">
    <cfRule type="expression" dxfId="228" priority="199">
      <formula>#REF!="Total"</formula>
    </cfRule>
  </conditionalFormatting>
  <conditionalFormatting sqref="C390:C395">
    <cfRule type="expression" dxfId="227" priority="198">
      <formula>#REF!="Total"</formula>
    </cfRule>
  </conditionalFormatting>
  <conditionalFormatting sqref="C394:C396">
    <cfRule type="expression" dxfId="226" priority="197">
      <formula>#REF!="Total"</formula>
    </cfRule>
  </conditionalFormatting>
  <conditionalFormatting sqref="C395">
    <cfRule type="expression" dxfId="225" priority="196">
      <formula>#REF!="Total"</formula>
    </cfRule>
  </conditionalFormatting>
  <conditionalFormatting sqref="C396:C401 C409 C416">
    <cfRule type="expression" dxfId="224" priority="195">
      <formula>$A337="Total"</formula>
    </cfRule>
  </conditionalFormatting>
  <conditionalFormatting sqref="C396:C410 C378:C389 C391">
    <cfRule type="expression" dxfId="223" priority="194">
      <formula>$A325="Total"</formula>
    </cfRule>
  </conditionalFormatting>
  <conditionalFormatting sqref="C397">
    <cfRule type="expression" dxfId="222" priority="193">
      <formula>#REF!="Total"</formula>
    </cfRule>
  </conditionalFormatting>
  <conditionalFormatting sqref="C397:C399">
    <cfRule type="expression" dxfId="221" priority="192">
      <formula>$A334="Total"</formula>
    </cfRule>
  </conditionalFormatting>
  <conditionalFormatting sqref="C398:C399">
    <cfRule type="expression" dxfId="220" priority="191">
      <formula>#REF!="Total"</formula>
    </cfRule>
  </conditionalFormatting>
  <conditionalFormatting sqref="C398:C411 C389:C396">
    <cfRule type="expression" dxfId="219" priority="190">
      <formula>$A329="Total"</formula>
    </cfRule>
  </conditionalFormatting>
  <conditionalFormatting sqref="C399">
    <cfRule type="expression" dxfId="218" priority="185">
      <formula>#REF!="Total"</formula>
    </cfRule>
    <cfRule type="expression" dxfId="217" priority="186">
      <formula>#REF!="Total"</formula>
    </cfRule>
    <cfRule type="expression" dxfId="216" priority="187">
      <formula>$A342="Total"</formula>
    </cfRule>
    <cfRule type="expression" dxfId="215" priority="188">
      <formula>#REF!="Total"</formula>
    </cfRule>
    <cfRule type="expression" dxfId="214" priority="189">
      <formula>#REF!="Total"</formula>
    </cfRule>
  </conditionalFormatting>
  <conditionalFormatting sqref="C400">
    <cfRule type="expression" dxfId="213" priority="183">
      <formula>#REF!="Total"</formula>
    </cfRule>
    <cfRule type="expression" dxfId="212" priority="184">
      <formula>$B385="Total"</formula>
    </cfRule>
  </conditionalFormatting>
  <conditionalFormatting sqref="C400:C401">
    <cfRule type="expression" dxfId="211" priority="182">
      <formula>$B384="Total"</formula>
    </cfRule>
  </conditionalFormatting>
  <conditionalFormatting sqref="C400:C402">
    <cfRule type="expression" dxfId="210" priority="181">
      <formula>$B383="Total"</formula>
    </cfRule>
  </conditionalFormatting>
  <conditionalFormatting sqref="C400:C403">
    <cfRule type="expression" dxfId="209" priority="180">
      <formula>$A330="Total"</formula>
    </cfRule>
  </conditionalFormatting>
  <conditionalFormatting sqref="C400:C406">
    <cfRule type="expression" dxfId="208" priority="179">
      <formula>#REF!="Total"</formula>
    </cfRule>
  </conditionalFormatting>
  <conditionalFormatting sqref="C400:C411 C386:C392 C394:C398">
    <cfRule type="expression" dxfId="207" priority="178">
      <formula>$A329="Total"</formula>
    </cfRule>
  </conditionalFormatting>
  <conditionalFormatting sqref="C400:C411 C390:C394 C397:C398">
    <cfRule type="expression" dxfId="206" priority="177">
      <formula>$A329="Total"</formula>
    </cfRule>
  </conditionalFormatting>
  <conditionalFormatting sqref="C401:C403">
    <cfRule type="expression" dxfId="205" priority="174">
      <formula>#REF!="Total"</formula>
    </cfRule>
    <cfRule type="expression" dxfId="204" priority="175">
      <formula>#REF!="Total"</formula>
    </cfRule>
    <cfRule type="expression" dxfId="203" priority="176">
      <formula>$B386="Total"</formula>
    </cfRule>
  </conditionalFormatting>
  <conditionalFormatting sqref="C402">
    <cfRule type="expression" dxfId="202" priority="173">
      <formula>#REF!="Total"</formula>
    </cfRule>
  </conditionalFormatting>
  <conditionalFormatting sqref="C402:C403">
    <cfRule type="expression" dxfId="201" priority="172">
      <formula>$B386="Total"</formula>
    </cfRule>
  </conditionalFormatting>
  <conditionalFormatting sqref="C403">
    <cfRule type="expression" dxfId="200" priority="170">
      <formula>$B386="Total"</formula>
    </cfRule>
    <cfRule type="expression" dxfId="199" priority="171">
      <formula>#REF!="Total"</formula>
    </cfRule>
  </conditionalFormatting>
  <conditionalFormatting sqref="C404">
    <cfRule type="expression" dxfId="198" priority="168">
      <formula>$A330="Total"</formula>
    </cfRule>
    <cfRule type="expression" dxfId="197" priority="169">
      <formula>#REF!="Total"</formula>
    </cfRule>
  </conditionalFormatting>
  <conditionalFormatting sqref="C404:C405">
    <cfRule type="expression" dxfId="196" priority="167">
      <formula>$A341="Total"</formula>
    </cfRule>
  </conditionalFormatting>
  <conditionalFormatting sqref="C404:C407">
    <cfRule type="expression" dxfId="195" priority="166">
      <formula>$A339="Total"</formula>
    </cfRule>
  </conditionalFormatting>
  <conditionalFormatting sqref="C405:C406">
    <cfRule type="expression" dxfId="194" priority="165">
      <formula>$A329="Total"</formula>
    </cfRule>
  </conditionalFormatting>
  <conditionalFormatting sqref="C405:C407 C396:C403">
    <cfRule type="expression" dxfId="193" priority="164">
      <formula>$A334="Total"</formula>
    </cfRule>
  </conditionalFormatting>
  <conditionalFormatting sqref="C406">
    <cfRule type="expression" dxfId="192" priority="163">
      <formula>#REF!="Total"</formula>
    </cfRule>
  </conditionalFormatting>
  <conditionalFormatting sqref="C407">
    <cfRule type="expression" dxfId="191" priority="162">
      <formula>$A363="Total"</formula>
    </cfRule>
  </conditionalFormatting>
  <conditionalFormatting sqref="C407:C408">
    <cfRule type="expression" dxfId="190" priority="161">
      <formula>$A343="Total"</formula>
    </cfRule>
  </conditionalFormatting>
  <conditionalFormatting sqref="C407:C409">
    <cfRule type="expression" dxfId="189" priority="160">
      <formula>#REF!="Total"</formula>
    </cfRule>
  </conditionalFormatting>
  <conditionalFormatting sqref="C407:C411 C413:C416">
    <cfRule type="expression" dxfId="188" priority="159">
      <formula>$A336="Total"</formula>
    </cfRule>
  </conditionalFormatting>
  <conditionalFormatting sqref="C407:C416">
    <cfRule type="expression" dxfId="187" priority="158">
      <formula>#REF!="Total"</formula>
    </cfRule>
  </conditionalFormatting>
  <conditionalFormatting sqref="C408 C387:C394">
    <cfRule type="expression" dxfId="186" priority="157">
      <formula>$A329="Total"</formula>
    </cfRule>
  </conditionalFormatting>
  <conditionalFormatting sqref="C408">
    <cfRule type="expression" dxfId="185" priority="155">
      <formula>$A363="Total"</formula>
    </cfRule>
    <cfRule type="expression" dxfId="184" priority="156">
      <formula>#REF!="Total"</formula>
    </cfRule>
  </conditionalFormatting>
  <conditionalFormatting sqref="C409">
    <cfRule type="expression" dxfId="183" priority="152">
      <formula>#REF!="Total"</formula>
    </cfRule>
    <cfRule type="expression" dxfId="182" priority="153">
      <formula>$A342="Total"</formula>
    </cfRule>
    <cfRule type="expression" dxfId="181" priority="154">
      <formula>$A363="Total"</formula>
    </cfRule>
  </conditionalFormatting>
  <conditionalFormatting sqref="C409:C410">
    <cfRule type="expression" dxfId="180" priority="151">
      <formula>$A340="Total"</formula>
    </cfRule>
  </conditionalFormatting>
  <conditionalFormatting sqref="C409:C411 C405:C406">
    <cfRule type="expression" dxfId="179" priority="150">
      <formula>$A337="Total"</formula>
    </cfRule>
  </conditionalFormatting>
  <conditionalFormatting sqref="C410">
    <cfRule type="expression" dxfId="178" priority="149">
      <formula>$A363="Total"</formula>
    </cfRule>
  </conditionalFormatting>
  <conditionalFormatting sqref="C410">
    <cfRule type="expression" dxfId="177" priority="147">
      <formula>#REF!="Total"</formula>
    </cfRule>
    <cfRule type="expression" dxfId="176" priority="148">
      <formula>#REF!="Total"</formula>
    </cfRule>
  </conditionalFormatting>
  <conditionalFormatting sqref="C411">
    <cfRule type="expression" dxfId="175" priority="146">
      <formula>$A363="Total"</formula>
    </cfRule>
  </conditionalFormatting>
  <conditionalFormatting sqref="C411">
    <cfRule type="expression" dxfId="174" priority="141">
      <formula>#REF!="Total"</formula>
    </cfRule>
    <cfRule type="expression" dxfId="173" priority="142">
      <formula>#REF!="Total"</formula>
    </cfRule>
    <cfRule type="expression" dxfId="172" priority="143">
      <formula>#REF!="Total"</formula>
    </cfRule>
    <cfRule type="expression" dxfId="171" priority="144">
      <formula>$B408="Total"</formula>
    </cfRule>
    <cfRule type="expression" dxfId="170" priority="145">
      <formula>#REF!="Total"</formula>
    </cfRule>
  </conditionalFormatting>
  <conditionalFormatting sqref="C411:C415">
    <cfRule type="expression" dxfId="169" priority="140">
      <formula>#REF!="Total"</formula>
    </cfRule>
  </conditionalFormatting>
  <conditionalFormatting sqref="C411:C416 C400:C403">
    <cfRule type="expression" dxfId="168" priority="139">
      <formula>$A328="Total"</formula>
    </cfRule>
  </conditionalFormatting>
  <conditionalFormatting sqref="C411:C416">
    <cfRule type="expression" dxfId="167" priority="138">
      <formula>#REF!="Total"</formula>
    </cfRule>
  </conditionalFormatting>
  <conditionalFormatting sqref="C412">
    <cfRule type="expression" dxfId="166" priority="137">
      <formula>$B402="Total"</formula>
    </cfRule>
  </conditionalFormatting>
  <conditionalFormatting sqref="C412">
    <cfRule type="expression" dxfId="165" priority="136">
      <formula>#REF!="Total"</formula>
    </cfRule>
  </conditionalFormatting>
  <conditionalFormatting sqref="C412:C413">
    <cfRule type="expression" dxfId="164" priority="135">
      <formula>#REF!="Total"</formula>
    </cfRule>
  </conditionalFormatting>
  <conditionalFormatting sqref="C412:C416">
    <cfRule type="expression" dxfId="163" priority="134">
      <formula>$B376="Total"</formula>
    </cfRule>
  </conditionalFormatting>
  <conditionalFormatting sqref="C412:C416">
    <cfRule type="expression" dxfId="162" priority="133">
      <formula>$A345="Total"</formula>
    </cfRule>
  </conditionalFormatting>
  <conditionalFormatting sqref="C413">
    <cfRule type="expression" dxfId="161" priority="132">
      <formula>#REF!="Total"</formula>
    </cfRule>
  </conditionalFormatting>
  <conditionalFormatting sqref="C413:C416">
    <cfRule type="expression" dxfId="160" priority="130">
      <formula>$B406="Total"</formula>
    </cfRule>
    <cfRule type="expression" dxfId="159" priority="131">
      <formula>$A348="Total"</formula>
    </cfRule>
  </conditionalFormatting>
  <conditionalFormatting sqref="C413:C416">
    <cfRule type="expression" dxfId="158" priority="129">
      <formula>#REF!="Total"</formula>
    </cfRule>
  </conditionalFormatting>
  <conditionalFormatting sqref="C413:C416">
    <cfRule type="expression" dxfId="157" priority="128">
      <formula>#REF!="Total"</formula>
    </cfRule>
  </conditionalFormatting>
  <conditionalFormatting sqref="C414:C416">
    <cfRule type="expression" dxfId="156" priority="127">
      <formula>$B412="Total"</formula>
    </cfRule>
  </conditionalFormatting>
  <conditionalFormatting sqref="C415">
    <cfRule type="expression" dxfId="155" priority="124">
      <formula>#REF!="Total"</formula>
    </cfRule>
    <cfRule type="expression" dxfId="154" priority="125">
      <formula>#REF!="Total"</formula>
    </cfRule>
    <cfRule type="expression" dxfId="153" priority="126">
      <formula>#REF!="Total"</formula>
    </cfRule>
  </conditionalFormatting>
  <conditionalFormatting sqref="C415:C416">
    <cfRule type="expression" dxfId="152" priority="121">
      <formula>$B366="Total"</formula>
    </cfRule>
    <cfRule type="expression" dxfId="151" priority="122">
      <formula>$B379="Total"</formula>
    </cfRule>
    <cfRule type="expression" dxfId="150" priority="123">
      <formula>$B370="Total"</formula>
    </cfRule>
  </conditionalFormatting>
  <conditionalFormatting sqref="C415:C416">
    <cfRule type="expression" dxfId="149" priority="120">
      <formula>$B412="Total"</formula>
    </cfRule>
  </conditionalFormatting>
  <conditionalFormatting sqref="C416">
    <cfRule type="expression" dxfId="148" priority="114">
      <formula>#REF!="Total"</formula>
    </cfRule>
    <cfRule type="expression" dxfId="147" priority="115">
      <formula>$B366="Total"</formula>
    </cfRule>
    <cfRule type="expression" dxfId="146" priority="116">
      <formula>$B364="Total"</formula>
    </cfRule>
    <cfRule type="expression" dxfId="145" priority="117">
      <formula>#REF!="Total"</formula>
    </cfRule>
    <cfRule type="expression" dxfId="144" priority="118">
      <formula>#REF!="Total"</formula>
    </cfRule>
    <cfRule type="expression" dxfId="143" priority="119">
      <formula>$B376="Total"</formula>
    </cfRule>
  </conditionalFormatting>
  <conditionalFormatting sqref="C412:C416">
    <cfRule type="expression" dxfId="142" priority="113">
      <formula>$A343="Total"</formula>
    </cfRule>
  </conditionalFormatting>
  <conditionalFormatting sqref="C413:C416">
    <cfRule type="expression" dxfId="141" priority="112">
      <formula>$B373="Total"</formula>
    </cfRule>
  </conditionalFormatting>
  <conditionalFormatting sqref="C410:C416">
    <cfRule type="expression" dxfId="140" priority="111">
      <formula>$B364="Total"</formula>
    </cfRule>
  </conditionalFormatting>
  <conditionalFormatting sqref="C411:C416">
    <cfRule type="expression" dxfId="139" priority="110">
      <formula>$B364="Total"</formula>
    </cfRule>
  </conditionalFormatting>
  <conditionalFormatting sqref="C412">
    <cfRule type="expression" dxfId="138" priority="109">
      <formula>$B371="Total"</formula>
    </cfRule>
  </conditionalFormatting>
  <conditionalFormatting sqref="C413:C416">
    <cfRule type="expression" dxfId="137" priority="108">
      <formula>$B365="Total"</formula>
    </cfRule>
  </conditionalFormatting>
  <conditionalFormatting sqref="C412:C414">
    <cfRule type="expression" dxfId="136" priority="107">
      <formula>$B373="Total"</formula>
    </cfRule>
  </conditionalFormatting>
  <conditionalFormatting sqref="C413:C416">
    <cfRule type="expression" dxfId="135" priority="106">
      <formula>$B364="Total"</formula>
    </cfRule>
  </conditionalFormatting>
  <conditionalFormatting sqref="C412">
    <cfRule type="expression" dxfId="134" priority="105">
      <formula>$A342="Total"</formula>
    </cfRule>
  </conditionalFormatting>
  <conditionalFormatting sqref="C412 C416">
    <cfRule type="expression" dxfId="133" priority="104">
      <formula>$A339="Total"</formula>
    </cfRule>
  </conditionalFormatting>
  <conditionalFormatting sqref="C413:C416">
    <cfRule type="expression" dxfId="132" priority="103">
      <formula>$A339="Total"</formula>
    </cfRule>
  </conditionalFormatting>
  <conditionalFormatting sqref="C409:C416">
    <cfRule type="expression" dxfId="131" priority="102">
      <formula>$B366="Total"</formula>
    </cfRule>
  </conditionalFormatting>
  <conditionalFormatting sqref="C413:C416">
    <cfRule type="expression" dxfId="130" priority="101">
      <formula>$B368="Total"</formula>
    </cfRule>
  </conditionalFormatting>
  <conditionalFormatting sqref="C413:C416 C408">
    <cfRule type="expression" dxfId="129" priority="100">
      <formula>$B364="Total"</formula>
    </cfRule>
  </conditionalFormatting>
  <conditionalFormatting sqref="C376:C377">
    <cfRule type="expression" dxfId="128" priority="99">
      <formula>$B323="Total"</formula>
    </cfRule>
  </conditionalFormatting>
  <conditionalFormatting sqref="C381 C393">
    <cfRule type="expression" dxfId="127" priority="98">
      <formula>#REF!="Total"</formula>
    </cfRule>
  </conditionalFormatting>
  <conditionalFormatting sqref="C378:C379 C391:C392">
    <cfRule type="expression" dxfId="126" priority="97">
      <formula>#REF!="Total"</formula>
    </cfRule>
  </conditionalFormatting>
  <conditionalFormatting sqref="C409:C416">
    <cfRule type="expression" dxfId="125" priority="96">
      <formula>$B367="Total"</formula>
    </cfRule>
  </conditionalFormatting>
  <conditionalFormatting sqref="C414:C416 C412">
    <cfRule type="expression" dxfId="124" priority="95">
      <formula>$B374="Total"</formula>
    </cfRule>
  </conditionalFormatting>
  <conditionalFormatting sqref="C386:C389">
    <cfRule type="expression" dxfId="123" priority="94">
      <formula>#REF!="Total"</formula>
    </cfRule>
  </conditionalFormatting>
  <conditionalFormatting sqref="C412:C416">
    <cfRule type="expression" dxfId="122" priority="93">
      <formula>$B375="Total"</formula>
    </cfRule>
  </conditionalFormatting>
  <conditionalFormatting sqref="C412:C416">
    <cfRule type="expression" dxfId="121" priority="92">
      <formula>$B404="Total"</formula>
    </cfRule>
  </conditionalFormatting>
  <conditionalFormatting sqref="C413:C416">
    <cfRule type="expression" dxfId="120" priority="91">
      <formula>$B379="Total"</formula>
    </cfRule>
  </conditionalFormatting>
  <conditionalFormatting sqref="C413:C416">
    <cfRule type="expression" dxfId="119" priority="90">
      <formula>$B407="Total"</formula>
    </cfRule>
  </conditionalFormatting>
  <conditionalFormatting sqref="C412">
    <cfRule type="expression" dxfId="118" priority="89">
      <formula>$B403="Total"</formula>
    </cfRule>
  </conditionalFormatting>
  <conditionalFormatting sqref="C395">
    <cfRule type="expression" dxfId="117" priority="88">
      <formula>#REF!="Total"</formula>
    </cfRule>
  </conditionalFormatting>
  <conditionalFormatting sqref="B424:B425 B442 B453:B454">
    <cfRule type="expression" dxfId="116" priority="87">
      <formula>#REF!="Total"</formula>
    </cfRule>
  </conditionalFormatting>
  <conditionalFormatting sqref="B442">
    <cfRule type="expression" dxfId="115" priority="86">
      <formula>#REF!="Total"</formula>
    </cfRule>
  </conditionalFormatting>
  <conditionalFormatting sqref="B424:B425">
    <cfRule type="expression" dxfId="114" priority="85">
      <formula>#REF!="Total"</formula>
    </cfRule>
  </conditionalFormatting>
  <conditionalFormatting sqref="B424:B425">
    <cfRule type="expression" dxfId="113" priority="84">
      <formula>#REF!="Total"</formula>
    </cfRule>
  </conditionalFormatting>
  <conditionalFormatting sqref="B453:B454">
    <cfRule type="expression" dxfId="112" priority="83">
      <formula>#REF!="Total"</formula>
    </cfRule>
  </conditionalFormatting>
  <conditionalFormatting sqref="B442">
    <cfRule type="expression" dxfId="111" priority="82">
      <formula>#REF!="Total"</formula>
    </cfRule>
  </conditionalFormatting>
  <conditionalFormatting sqref="B420:B460">
    <cfRule type="expression" dxfId="110" priority="81">
      <formula>#REF!="Total"</formula>
    </cfRule>
  </conditionalFormatting>
  <conditionalFormatting sqref="B457:B460">
    <cfRule type="expression" dxfId="109" priority="80">
      <formula>#REF!="Total"</formula>
    </cfRule>
  </conditionalFormatting>
  <conditionalFormatting sqref="B426:B441">
    <cfRule type="expression" dxfId="108" priority="79">
      <formula>#REF!="Total"</formula>
    </cfRule>
  </conditionalFormatting>
  <conditionalFormatting sqref="B442">
    <cfRule type="expression" dxfId="107" priority="78">
      <formula>#REF!="Total"</formula>
    </cfRule>
  </conditionalFormatting>
  <conditionalFormatting sqref="B475:C475">
    <cfRule type="expression" dxfId="106" priority="77">
      <formula>#REF!="Total"</formula>
    </cfRule>
  </conditionalFormatting>
  <conditionalFormatting sqref="C475">
    <cfRule type="expression" dxfId="105" priority="76" stopIfTrue="1">
      <formula>$D477="Total"</formula>
    </cfRule>
  </conditionalFormatting>
  <conditionalFormatting sqref="C475">
    <cfRule type="expression" dxfId="104" priority="75" stopIfTrue="1">
      <formula>#REF!="Total"</formula>
    </cfRule>
  </conditionalFormatting>
  <conditionalFormatting sqref="C475">
    <cfRule type="expression" dxfId="103" priority="74">
      <formula>$B474="Total"</formula>
    </cfRule>
  </conditionalFormatting>
  <conditionalFormatting sqref="C475">
    <cfRule type="expression" dxfId="102" priority="54">
      <formula>#REF!="Total"</formula>
    </cfRule>
    <cfRule type="expression" dxfId="101" priority="55">
      <formula>$A424="Total"</formula>
    </cfRule>
    <cfRule type="expression" dxfId="100" priority="56">
      <formula>$A423="Total"</formula>
    </cfRule>
    <cfRule type="expression" dxfId="99" priority="57">
      <formula>$A427="Total"</formula>
    </cfRule>
    <cfRule type="expression" dxfId="98" priority="58">
      <formula>$A413="Total"</formula>
    </cfRule>
    <cfRule type="expression" dxfId="97" priority="59">
      <formula>$A409="Total"</formula>
    </cfRule>
    <cfRule type="expression" dxfId="96" priority="60">
      <formula>#REF!="Total"</formula>
    </cfRule>
    <cfRule type="expression" dxfId="95" priority="61">
      <formula>#REF!="Total"</formula>
    </cfRule>
    <cfRule type="expression" dxfId="94" priority="62">
      <formula>$B432="Total"</formula>
    </cfRule>
    <cfRule type="expression" dxfId="93" priority="63">
      <formula>$B436="Total"</formula>
    </cfRule>
    <cfRule type="expression" dxfId="92" priority="64">
      <formula>$B462="Total"</formula>
    </cfRule>
    <cfRule type="expression" dxfId="91" priority="65">
      <formula>$B439="Total"</formula>
    </cfRule>
    <cfRule type="expression" dxfId="90" priority="66">
      <formula>$B437="Total"</formula>
    </cfRule>
    <cfRule type="expression" dxfId="89" priority="67">
      <formula>$B431="Total"</formula>
    </cfRule>
    <cfRule type="expression" dxfId="88" priority="68">
      <formula>$B433="Total"</formula>
    </cfRule>
    <cfRule type="expression" dxfId="87" priority="69">
      <formula>$B435="Total"</formula>
    </cfRule>
    <cfRule type="expression" dxfId="86" priority="70">
      <formula>$B428="Total"</formula>
    </cfRule>
    <cfRule type="expression" dxfId="85" priority="71">
      <formula>$B464="Total"</formula>
    </cfRule>
    <cfRule type="expression" dxfId="84" priority="72">
      <formula>$B463="Total"</formula>
    </cfRule>
    <cfRule type="expression" dxfId="83" priority="73">
      <formula>$B475="Total"</formula>
    </cfRule>
  </conditionalFormatting>
  <conditionalFormatting sqref="C475">
    <cfRule type="expression" dxfId="82" priority="53">
      <formula>$A402="Total"</formula>
    </cfRule>
  </conditionalFormatting>
  <conditionalFormatting sqref="C475">
    <cfRule type="expression" dxfId="81" priority="52">
      <formula>$A401="Total"</formula>
    </cfRule>
  </conditionalFormatting>
  <conditionalFormatting sqref="B478:C478">
    <cfRule type="expression" dxfId="80" priority="51">
      <formula>#REF!="Total"</formula>
    </cfRule>
  </conditionalFormatting>
  <conditionalFormatting sqref="C478">
    <cfRule type="expression" dxfId="79" priority="50" stopIfTrue="1">
      <formula>$D480="Total"</formula>
    </cfRule>
  </conditionalFormatting>
  <conditionalFormatting sqref="C478">
    <cfRule type="expression" dxfId="78" priority="49" stopIfTrue="1">
      <formula>#REF!="Total"</formula>
    </cfRule>
  </conditionalFormatting>
  <conditionalFormatting sqref="C478">
    <cfRule type="expression" dxfId="77" priority="48">
      <formula>$B477="Total"</formula>
    </cfRule>
  </conditionalFormatting>
  <conditionalFormatting sqref="C478">
    <cfRule type="expression" dxfId="76" priority="28">
      <formula>#REF!="Total"</formula>
    </cfRule>
    <cfRule type="expression" dxfId="75" priority="29">
      <formula>$A427="Total"</formula>
    </cfRule>
    <cfRule type="expression" dxfId="74" priority="30">
      <formula>$A426="Total"</formula>
    </cfRule>
    <cfRule type="expression" dxfId="73" priority="31">
      <formula>$A430="Total"</formula>
    </cfRule>
    <cfRule type="expression" dxfId="72" priority="32">
      <formula>$A416="Total"</formula>
    </cfRule>
    <cfRule type="expression" dxfId="71" priority="33">
      <formula>$A412="Total"</formula>
    </cfRule>
    <cfRule type="expression" dxfId="70" priority="34">
      <formula>#REF!="Total"</formula>
    </cfRule>
    <cfRule type="expression" dxfId="69" priority="35">
      <formula>#REF!="Total"</formula>
    </cfRule>
    <cfRule type="expression" dxfId="68" priority="36">
      <formula>$B435="Total"</formula>
    </cfRule>
    <cfRule type="expression" dxfId="67" priority="37">
      <formula>$B439="Total"</formula>
    </cfRule>
    <cfRule type="expression" dxfId="66" priority="38">
      <formula>$B465="Total"</formula>
    </cfRule>
    <cfRule type="expression" dxfId="65" priority="39">
      <formula>$B442="Total"</formula>
    </cfRule>
    <cfRule type="expression" dxfId="64" priority="40">
      <formula>$B440="Total"</formula>
    </cfRule>
    <cfRule type="expression" dxfId="63" priority="41">
      <formula>$B434="Total"</formula>
    </cfRule>
    <cfRule type="expression" dxfId="62" priority="42">
      <formula>$B436="Total"</formula>
    </cfRule>
    <cfRule type="expression" dxfId="61" priority="43">
      <formula>$B438="Total"</formula>
    </cfRule>
    <cfRule type="expression" dxfId="60" priority="44">
      <formula>$B431="Total"</formula>
    </cfRule>
    <cfRule type="expression" dxfId="59" priority="45">
      <formula>$B467="Total"</formula>
    </cfRule>
    <cfRule type="expression" dxfId="58" priority="46">
      <formula>$B466="Total"</formula>
    </cfRule>
    <cfRule type="expression" dxfId="57" priority="47">
      <formula>$B478="Total"</formula>
    </cfRule>
  </conditionalFormatting>
  <conditionalFormatting sqref="C478">
    <cfRule type="expression" dxfId="56" priority="27">
      <formula>$A405="Total"</formula>
    </cfRule>
  </conditionalFormatting>
  <conditionalFormatting sqref="C478">
    <cfRule type="expression" dxfId="55" priority="26">
      <formula>$A404="Total"</formula>
    </cfRule>
  </conditionalFormatting>
  <conditionalFormatting sqref="B482:C482">
    <cfRule type="expression" dxfId="54" priority="25">
      <formula>#REF!="Total"</formula>
    </cfRule>
  </conditionalFormatting>
  <conditionalFormatting sqref="C482">
    <cfRule type="expression" dxfId="53" priority="24">
      <formula>$B481="Total"</formula>
    </cfRule>
  </conditionalFormatting>
  <conditionalFormatting sqref="C482">
    <cfRule type="expression" dxfId="52" priority="4">
      <formula>#REF!="Total"</formula>
    </cfRule>
    <cfRule type="expression" dxfId="51" priority="5">
      <formula>$A431="Total"</formula>
    </cfRule>
    <cfRule type="expression" dxfId="50" priority="6">
      <formula>$A430="Total"</formula>
    </cfRule>
    <cfRule type="expression" dxfId="49" priority="7">
      <formula>$A434="Total"</formula>
    </cfRule>
    <cfRule type="expression" dxfId="48" priority="8">
      <formula>$A420="Total"</formula>
    </cfRule>
    <cfRule type="expression" dxfId="47" priority="9">
      <formula>$A416="Total"</formula>
    </cfRule>
    <cfRule type="expression" dxfId="46" priority="10">
      <formula>#REF!="Total"</formula>
    </cfRule>
    <cfRule type="expression" dxfId="45" priority="11">
      <formula>#REF!="Total"</formula>
    </cfRule>
    <cfRule type="expression" dxfId="44" priority="12">
      <formula>$B439="Total"</formula>
    </cfRule>
    <cfRule type="expression" dxfId="43" priority="13">
      <formula>$B443="Total"</formula>
    </cfRule>
    <cfRule type="expression" dxfId="42" priority="14">
      <formula>$B469="Total"</formula>
    </cfRule>
    <cfRule type="expression" dxfId="41" priority="15">
      <formula>$B446="Total"</formula>
    </cfRule>
    <cfRule type="expression" dxfId="40" priority="16">
      <formula>$B444="Total"</formula>
    </cfRule>
    <cfRule type="expression" dxfId="39" priority="17">
      <formula>$B438="Total"</formula>
    </cfRule>
    <cfRule type="expression" dxfId="38" priority="18">
      <formula>$B440="Total"</formula>
    </cfRule>
    <cfRule type="expression" dxfId="37" priority="19">
      <formula>$B442="Total"</formula>
    </cfRule>
    <cfRule type="expression" dxfId="36" priority="20">
      <formula>$B435="Total"</formula>
    </cfRule>
    <cfRule type="expression" dxfId="35" priority="21">
      <formula>$B471="Total"</formula>
    </cfRule>
    <cfRule type="expression" dxfId="34" priority="22">
      <formula>$B470="Total"</formula>
    </cfRule>
    <cfRule type="expression" dxfId="33" priority="23">
      <formula>$B482="Total"</formula>
    </cfRule>
  </conditionalFormatting>
  <conditionalFormatting sqref="C482">
    <cfRule type="expression" dxfId="32" priority="3">
      <formula>$A409="Total"</formula>
    </cfRule>
  </conditionalFormatting>
  <conditionalFormatting sqref="C482">
    <cfRule type="expression" dxfId="31" priority="2">
      <formula>$A408="Total"</formula>
    </cfRule>
  </conditionalFormatting>
  <conditionalFormatting sqref="B486">
    <cfRule type="expression" dxfId="30" priority="1">
      <formula>#REF!="Total"</formula>
    </cfRule>
  </conditionalFormatting>
  <hyperlinks>
    <hyperlink ref="A1" location="Index!A1" display="Index" xr:uid="{EA76D7DE-4065-4BB3-AB95-30EF2282FE51}"/>
  </hyperlink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A40B-6DF9-4C82-85A0-52F1AC5B5132}">
  <sheetPr codeName="Sheet19"/>
  <dimension ref="A1:CB1764"/>
  <sheetViews>
    <sheetView workbookViewId="0"/>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ustomWidth="1"/>
    <col min="9" max="9" width="1.7109375" style="2" bestFit="1" customWidth="1"/>
    <col min="10" max="256" width="9.140625" style="2"/>
    <col min="257" max="257" width="5.42578125" style="2" bestFit="1" customWidth="1"/>
    <col min="258" max="258" width="128"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265" width="1.7109375" style="2" bestFit="1" customWidth="1"/>
    <col min="266" max="512" width="9.140625" style="2"/>
    <col min="513" max="513" width="5.42578125" style="2" bestFit="1" customWidth="1"/>
    <col min="514" max="514" width="128"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521" width="1.7109375" style="2" bestFit="1" customWidth="1"/>
    <col min="522" max="768" width="9.140625" style="2"/>
    <col min="769" max="769" width="5.42578125" style="2" bestFit="1" customWidth="1"/>
    <col min="770" max="770" width="128"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777" width="1.7109375" style="2" bestFit="1" customWidth="1"/>
    <col min="778" max="1024" width="9.140625" style="2"/>
    <col min="1025" max="1025" width="5.42578125" style="2" bestFit="1" customWidth="1"/>
    <col min="1026" max="1026" width="128"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033" width="1.7109375" style="2" bestFit="1" customWidth="1"/>
    <col min="1034" max="1280" width="9.140625" style="2"/>
    <col min="1281" max="1281" width="5.42578125" style="2" bestFit="1" customWidth="1"/>
    <col min="1282" max="1282" width="128"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289" width="1.7109375" style="2" bestFit="1" customWidth="1"/>
    <col min="1290" max="1536" width="9.140625" style="2"/>
    <col min="1537" max="1537" width="5.42578125" style="2" bestFit="1" customWidth="1"/>
    <col min="1538" max="1538" width="128"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545" width="1.7109375" style="2" bestFit="1" customWidth="1"/>
    <col min="1546" max="1792" width="9.140625" style="2"/>
    <col min="1793" max="1793" width="5.42578125" style="2" bestFit="1" customWidth="1"/>
    <col min="1794" max="1794" width="128"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1801" width="1.7109375" style="2" bestFit="1" customWidth="1"/>
    <col min="1802" max="2048" width="9.140625" style="2"/>
    <col min="2049" max="2049" width="5.42578125" style="2" bestFit="1" customWidth="1"/>
    <col min="2050" max="2050" width="128"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057" width="1.7109375" style="2" bestFit="1" customWidth="1"/>
    <col min="2058" max="2304" width="9.140625" style="2"/>
    <col min="2305" max="2305" width="5.42578125" style="2" bestFit="1" customWidth="1"/>
    <col min="2306" max="2306" width="128"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313" width="1.7109375" style="2" bestFit="1" customWidth="1"/>
    <col min="2314" max="2560" width="9.140625" style="2"/>
    <col min="2561" max="2561" width="5.42578125" style="2" bestFit="1" customWidth="1"/>
    <col min="2562" max="2562" width="128"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569" width="1.7109375" style="2" bestFit="1" customWidth="1"/>
    <col min="2570" max="2816" width="9.140625" style="2"/>
    <col min="2817" max="2817" width="5.42578125" style="2" bestFit="1" customWidth="1"/>
    <col min="2818" max="2818" width="128"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2825" width="1.7109375" style="2" bestFit="1" customWidth="1"/>
    <col min="2826" max="3072" width="9.140625" style="2"/>
    <col min="3073" max="3073" width="5.42578125" style="2" bestFit="1" customWidth="1"/>
    <col min="3074" max="3074" width="128"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081" width="1.7109375" style="2" bestFit="1" customWidth="1"/>
    <col min="3082" max="3328" width="9.140625" style="2"/>
    <col min="3329" max="3329" width="5.42578125" style="2" bestFit="1" customWidth="1"/>
    <col min="3330" max="3330" width="128"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337" width="1.7109375" style="2" bestFit="1" customWidth="1"/>
    <col min="3338" max="3584" width="9.140625" style="2"/>
    <col min="3585" max="3585" width="5.42578125" style="2" bestFit="1" customWidth="1"/>
    <col min="3586" max="3586" width="128"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593" width="1.7109375" style="2" bestFit="1" customWidth="1"/>
    <col min="3594" max="3840" width="9.140625" style="2"/>
    <col min="3841" max="3841" width="5.42578125" style="2" bestFit="1" customWidth="1"/>
    <col min="3842" max="3842" width="128"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3849" width="1.7109375" style="2" bestFit="1" customWidth="1"/>
    <col min="3850" max="4096" width="9.140625" style="2"/>
    <col min="4097" max="4097" width="5.42578125" style="2" bestFit="1" customWidth="1"/>
    <col min="4098" max="4098" width="128"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105" width="1.7109375" style="2" bestFit="1" customWidth="1"/>
    <col min="4106" max="4352" width="9.140625" style="2"/>
    <col min="4353" max="4353" width="5.42578125" style="2" bestFit="1" customWidth="1"/>
    <col min="4354" max="4354" width="128"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361" width="1.7109375" style="2" bestFit="1" customWidth="1"/>
    <col min="4362" max="4608" width="9.140625" style="2"/>
    <col min="4609" max="4609" width="5.42578125" style="2" bestFit="1" customWidth="1"/>
    <col min="4610" max="4610" width="128"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617" width="1.7109375" style="2" bestFit="1" customWidth="1"/>
    <col min="4618" max="4864" width="9.140625" style="2"/>
    <col min="4865" max="4865" width="5.42578125" style="2" bestFit="1" customWidth="1"/>
    <col min="4866" max="4866" width="128"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4873" width="1.7109375" style="2" bestFit="1" customWidth="1"/>
    <col min="4874" max="5120" width="9.140625" style="2"/>
    <col min="5121" max="5121" width="5.42578125" style="2" bestFit="1" customWidth="1"/>
    <col min="5122" max="5122" width="128"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129" width="1.7109375" style="2" bestFit="1" customWidth="1"/>
    <col min="5130" max="5376" width="9.140625" style="2"/>
    <col min="5377" max="5377" width="5.42578125" style="2" bestFit="1" customWidth="1"/>
    <col min="5378" max="5378" width="128"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385" width="1.7109375" style="2" bestFit="1" customWidth="1"/>
    <col min="5386" max="5632" width="9.140625" style="2"/>
    <col min="5633" max="5633" width="5.42578125" style="2" bestFit="1" customWidth="1"/>
    <col min="5634" max="5634" width="128"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641" width="1.7109375" style="2" bestFit="1" customWidth="1"/>
    <col min="5642" max="5888" width="9.140625" style="2"/>
    <col min="5889" max="5889" width="5.42578125" style="2" bestFit="1" customWidth="1"/>
    <col min="5890" max="5890" width="128"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5897" width="1.7109375" style="2" bestFit="1" customWidth="1"/>
    <col min="5898" max="6144" width="9.140625" style="2"/>
    <col min="6145" max="6145" width="5.42578125" style="2" bestFit="1" customWidth="1"/>
    <col min="6146" max="6146" width="128"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153" width="1.7109375" style="2" bestFit="1" customWidth="1"/>
    <col min="6154" max="6400" width="9.140625" style="2"/>
    <col min="6401" max="6401" width="5.42578125" style="2" bestFit="1" customWidth="1"/>
    <col min="6402" max="6402" width="128"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409" width="1.7109375" style="2" bestFit="1" customWidth="1"/>
    <col min="6410" max="6656" width="9.140625" style="2"/>
    <col min="6657" max="6657" width="5.42578125" style="2" bestFit="1" customWidth="1"/>
    <col min="6658" max="6658" width="128"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665" width="1.7109375" style="2" bestFit="1" customWidth="1"/>
    <col min="6666" max="6912" width="9.140625" style="2"/>
    <col min="6913" max="6913" width="5.42578125" style="2" bestFit="1" customWidth="1"/>
    <col min="6914" max="6914" width="128"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6921" width="1.7109375" style="2" bestFit="1" customWidth="1"/>
    <col min="6922" max="7168" width="9.140625" style="2"/>
    <col min="7169" max="7169" width="5.42578125" style="2" bestFit="1" customWidth="1"/>
    <col min="7170" max="7170" width="128"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177" width="1.7109375" style="2" bestFit="1" customWidth="1"/>
    <col min="7178" max="7424" width="9.140625" style="2"/>
    <col min="7425" max="7425" width="5.42578125" style="2" bestFit="1" customWidth="1"/>
    <col min="7426" max="7426" width="128"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433" width="1.7109375" style="2" bestFit="1" customWidth="1"/>
    <col min="7434" max="7680" width="9.140625" style="2"/>
    <col min="7681" max="7681" width="5.42578125" style="2" bestFit="1" customWidth="1"/>
    <col min="7682" max="7682" width="128"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689" width="1.7109375" style="2" bestFit="1" customWidth="1"/>
    <col min="7690" max="7936" width="9.140625" style="2"/>
    <col min="7937" max="7937" width="5.42578125" style="2" bestFit="1" customWidth="1"/>
    <col min="7938" max="7938" width="128"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7945" width="1.7109375" style="2" bestFit="1" customWidth="1"/>
    <col min="7946" max="8192" width="9.140625" style="2"/>
    <col min="8193" max="8193" width="5.42578125" style="2" bestFit="1" customWidth="1"/>
    <col min="8194" max="8194" width="128"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201" width="1.7109375" style="2" bestFit="1" customWidth="1"/>
    <col min="8202" max="8448" width="9.140625" style="2"/>
    <col min="8449" max="8449" width="5.42578125" style="2" bestFit="1" customWidth="1"/>
    <col min="8450" max="8450" width="128"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457" width="1.7109375" style="2" bestFit="1" customWidth="1"/>
    <col min="8458" max="8704" width="9.140625" style="2"/>
    <col min="8705" max="8705" width="5.42578125" style="2" bestFit="1" customWidth="1"/>
    <col min="8706" max="8706" width="128"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713" width="1.7109375" style="2" bestFit="1" customWidth="1"/>
    <col min="8714" max="8960" width="9.140625" style="2"/>
    <col min="8961" max="8961" width="5.42578125" style="2" bestFit="1" customWidth="1"/>
    <col min="8962" max="8962" width="128"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8969" width="1.7109375" style="2" bestFit="1" customWidth="1"/>
    <col min="8970" max="9216" width="9.140625" style="2"/>
    <col min="9217" max="9217" width="5.42578125" style="2" bestFit="1" customWidth="1"/>
    <col min="9218" max="9218" width="128"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225" width="1.7109375" style="2" bestFit="1" customWidth="1"/>
    <col min="9226" max="9472" width="9.140625" style="2"/>
    <col min="9473" max="9473" width="5.42578125" style="2" bestFit="1" customWidth="1"/>
    <col min="9474" max="9474" width="128"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481" width="1.7109375" style="2" bestFit="1" customWidth="1"/>
    <col min="9482" max="9728" width="9.140625" style="2"/>
    <col min="9729" max="9729" width="5.42578125" style="2" bestFit="1" customWidth="1"/>
    <col min="9730" max="9730" width="128"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737" width="1.7109375" style="2" bestFit="1" customWidth="1"/>
    <col min="9738" max="9984" width="9.140625" style="2"/>
    <col min="9985" max="9985" width="5.42578125" style="2" bestFit="1" customWidth="1"/>
    <col min="9986" max="9986" width="128"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9993" width="1.7109375" style="2" bestFit="1" customWidth="1"/>
    <col min="9994" max="10240" width="9.140625" style="2"/>
    <col min="10241" max="10241" width="5.42578125" style="2" bestFit="1" customWidth="1"/>
    <col min="10242" max="10242" width="128"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249" width="1.7109375" style="2" bestFit="1" customWidth="1"/>
    <col min="10250" max="10496" width="9.140625" style="2"/>
    <col min="10497" max="10497" width="5.42578125" style="2" bestFit="1" customWidth="1"/>
    <col min="10498" max="10498" width="128"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505" width="1.7109375" style="2" bestFit="1" customWidth="1"/>
    <col min="10506" max="10752" width="9.140625" style="2"/>
    <col min="10753" max="10753" width="5.42578125" style="2" bestFit="1" customWidth="1"/>
    <col min="10754" max="10754" width="128"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0761" width="1.7109375" style="2" bestFit="1" customWidth="1"/>
    <col min="10762" max="11008" width="9.140625" style="2"/>
    <col min="11009" max="11009" width="5.42578125" style="2" bestFit="1" customWidth="1"/>
    <col min="11010" max="11010" width="128"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017" width="1.7109375" style="2" bestFit="1" customWidth="1"/>
    <col min="11018" max="11264" width="9.140625" style="2"/>
    <col min="11265" max="11265" width="5.42578125" style="2" bestFit="1" customWidth="1"/>
    <col min="11266" max="11266" width="128"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273" width="1.7109375" style="2" bestFit="1" customWidth="1"/>
    <col min="11274" max="11520" width="9.140625" style="2"/>
    <col min="11521" max="11521" width="5.42578125" style="2" bestFit="1" customWidth="1"/>
    <col min="11522" max="11522" width="128"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529" width="1.7109375" style="2" bestFit="1" customWidth="1"/>
    <col min="11530" max="11776" width="9.140625" style="2"/>
    <col min="11777" max="11777" width="5.42578125" style="2" bestFit="1" customWidth="1"/>
    <col min="11778" max="11778" width="128"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1785" width="1.7109375" style="2" bestFit="1" customWidth="1"/>
    <col min="11786" max="12032" width="9.140625" style="2"/>
    <col min="12033" max="12033" width="5.42578125" style="2" bestFit="1" customWidth="1"/>
    <col min="12034" max="12034" width="128"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041" width="1.7109375" style="2" bestFit="1" customWidth="1"/>
    <col min="12042" max="12288" width="9.140625" style="2"/>
    <col min="12289" max="12289" width="5.42578125" style="2" bestFit="1" customWidth="1"/>
    <col min="12290" max="12290" width="128"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297" width="1.7109375" style="2" bestFit="1" customWidth="1"/>
    <col min="12298" max="12544" width="9.140625" style="2"/>
    <col min="12545" max="12545" width="5.42578125" style="2" bestFit="1" customWidth="1"/>
    <col min="12546" max="12546" width="128"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553" width="1.7109375" style="2" bestFit="1" customWidth="1"/>
    <col min="12554" max="12800" width="9.140625" style="2"/>
    <col min="12801" max="12801" width="5.42578125" style="2" bestFit="1" customWidth="1"/>
    <col min="12802" max="12802" width="128"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2809" width="1.7109375" style="2" bestFit="1" customWidth="1"/>
    <col min="12810" max="13056" width="9.140625" style="2"/>
    <col min="13057" max="13057" width="5.42578125" style="2" bestFit="1" customWidth="1"/>
    <col min="13058" max="13058" width="128"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065" width="1.7109375" style="2" bestFit="1" customWidth="1"/>
    <col min="13066" max="13312" width="9.140625" style="2"/>
    <col min="13313" max="13313" width="5.42578125" style="2" bestFit="1" customWidth="1"/>
    <col min="13314" max="13314" width="128"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321" width="1.7109375" style="2" bestFit="1" customWidth="1"/>
    <col min="13322" max="13568" width="9.140625" style="2"/>
    <col min="13569" max="13569" width="5.42578125" style="2" bestFit="1" customWidth="1"/>
    <col min="13570" max="13570" width="128"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577" width="1.7109375" style="2" bestFit="1" customWidth="1"/>
    <col min="13578" max="13824" width="9.140625" style="2"/>
    <col min="13825" max="13825" width="5.42578125" style="2" bestFit="1" customWidth="1"/>
    <col min="13826" max="13826" width="128"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3833" width="1.7109375" style="2" bestFit="1" customWidth="1"/>
    <col min="13834" max="14080" width="9.140625" style="2"/>
    <col min="14081" max="14081" width="5.42578125" style="2" bestFit="1" customWidth="1"/>
    <col min="14082" max="14082" width="128"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089" width="1.7109375" style="2" bestFit="1" customWidth="1"/>
    <col min="14090" max="14336" width="9.140625" style="2"/>
    <col min="14337" max="14337" width="5.42578125" style="2" bestFit="1" customWidth="1"/>
    <col min="14338" max="14338" width="128"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345" width="1.7109375" style="2" bestFit="1" customWidth="1"/>
    <col min="14346" max="14592" width="9.140625" style="2"/>
    <col min="14593" max="14593" width="5.42578125" style="2" bestFit="1" customWidth="1"/>
    <col min="14594" max="14594" width="128"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601" width="1.7109375" style="2" bestFit="1" customWidth="1"/>
    <col min="14602" max="14848" width="9.140625" style="2"/>
    <col min="14849" max="14849" width="5.42578125" style="2" bestFit="1" customWidth="1"/>
    <col min="14850" max="14850" width="128"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4857" width="1.7109375" style="2" bestFit="1" customWidth="1"/>
    <col min="14858" max="15104" width="9.140625" style="2"/>
    <col min="15105" max="15105" width="5.42578125" style="2" bestFit="1" customWidth="1"/>
    <col min="15106" max="15106" width="128"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113" width="1.7109375" style="2" bestFit="1" customWidth="1"/>
    <col min="15114" max="15360" width="9.140625" style="2"/>
    <col min="15361" max="15361" width="5.42578125" style="2" bestFit="1" customWidth="1"/>
    <col min="15362" max="15362" width="128"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369" width="1.7109375" style="2" bestFit="1" customWidth="1"/>
    <col min="15370" max="15616" width="9.140625" style="2"/>
    <col min="15617" max="15617" width="5.42578125" style="2" bestFit="1" customWidth="1"/>
    <col min="15618" max="15618" width="128"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625" width="1.7109375" style="2" bestFit="1" customWidth="1"/>
    <col min="15626" max="15872" width="9.140625" style="2"/>
    <col min="15873" max="15873" width="5.42578125" style="2" bestFit="1" customWidth="1"/>
    <col min="15874" max="15874" width="128"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5881" width="1.7109375" style="2" bestFit="1" customWidth="1"/>
    <col min="15882" max="16128" width="9.140625" style="2"/>
    <col min="16129" max="16129" width="5.42578125" style="2" bestFit="1" customWidth="1"/>
    <col min="16130" max="16130" width="128"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137" width="1.7109375" style="2" bestFit="1" customWidth="1"/>
    <col min="16138" max="16384" width="9.140625" style="2"/>
  </cols>
  <sheetData>
    <row r="1" spans="1:9" x14ac:dyDescent="0.25">
      <c r="A1" s="27" t="s">
        <v>0</v>
      </c>
      <c r="B1" s="212" t="s">
        <v>37</v>
      </c>
      <c r="C1" s="212"/>
      <c r="D1" s="212"/>
      <c r="E1" s="212"/>
    </row>
    <row r="3" spans="1:9" x14ac:dyDescent="0.25">
      <c r="B3" s="1" t="s">
        <v>1511</v>
      </c>
      <c r="C3" s="213"/>
      <c r="D3" s="214"/>
    </row>
    <row r="4" spans="1:9" x14ac:dyDescent="0.25">
      <c r="B4" s="12" t="s">
        <v>1512</v>
      </c>
      <c r="C4" s="213"/>
      <c r="D4" s="214"/>
    </row>
    <row r="5" spans="1:9" x14ac:dyDescent="0.25">
      <c r="B5" s="142" t="s">
        <v>130</v>
      </c>
      <c r="C5" s="213"/>
      <c r="D5" s="214"/>
    </row>
    <row r="6" spans="1:9" x14ac:dyDescent="0.25">
      <c r="B6" s="142" t="s">
        <v>1513</v>
      </c>
      <c r="C6" s="213"/>
      <c r="D6" s="214"/>
    </row>
    <row r="7" spans="1:9" ht="30" x14ac:dyDescent="0.25">
      <c r="B7" s="142" t="s">
        <v>1514</v>
      </c>
      <c r="C7" s="213"/>
      <c r="D7" s="214"/>
    </row>
    <row r="8" spans="1:9" ht="30" x14ac:dyDescent="0.25">
      <c r="B8" s="142" t="s">
        <v>133</v>
      </c>
      <c r="C8" s="3" t="s">
        <v>134</v>
      </c>
      <c r="D8" s="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3749</v>
      </c>
      <c r="C15" s="4" t="s">
        <v>142</v>
      </c>
      <c r="D15" s="2" t="s">
        <v>347</v>
      </c>
      <c r="E15" s="2" t="s">
        <v>348</v>
      </c>
      <c r="F15" s="24">
        <v>4216850</v>
      </c>
      <c r="G15" s="24">
        <v>64100.34</v>
      </c>
      <c r="H15" s="24">
        <v>5.52</v>
      </c>
    </row>
    <row r="16" spans="1:9" x14ac:dyDescent="0.25">
      <c r="B16" s="2" t="s">
        <v>3750</v>
      </c>
      <c r="C16" s="4" t="s">
        <v>142</v>
      </c>
      <c r="D16" s="2" t="s">
        <v>350</v>
      </c>
      <c r="E16" s="2" t="s">
        <v>351</v>
      </c>
      <c r="F16" s="24">
        <v>1218750</v>
      </c>
      <c r="G16" s="24">
        <v>35758.129999999997</v>
      </c>
      <c r="H16" s="24">
        <v>3.08</v>
      </c>
    </row>
    <row r="17" spans="2:8" x14ac:dyDescent="0.25">
      <c r="B17" s="2" t="s">
        <v>2866</v>
      </c>
      <c r="C17" s="4" t="s">
        <v>142</v>
      </c>
      <c r="D17" s="2" t="s">
        <v>629</v>
      </c>
      <c r="E17" s="2" t="s">
        <v>630</v>
      </c>
      <c r="F17" s="24">
        <v>5326800</v>
      </c>
      <c r="G17" s="24">
        <v>21192.67</v>
      </c>
      <c r="H17" s="24">
        <v>1.83</v>
      </c>
    </row>
    <row r="18" spans="2:8" x14ac:dyDescent="0.25">
      <c r="B18" s="2" t="s">
        <v>1515</v>
      </c>
      <c r="C18" s="4" t="s">
        <v>142</v>
      </c>
      <c r="D18" s="2" t="s">
        <v>347</v>
      </c>
      <c r="E18" s="2" t="s">
        <v>1516</v>
      </c>
      <c r="F18" s="24">
        <v>3391200</v>
      </c>
      <c r="G18" s="24">
        <v>21091.57</v>
      </c>
      <c r="H18" s="24">
        <v>1.82</v>
      </c>
    </row>
    <row r="19" spans="2:8" x14ac:dyDescent="0.25">
      <c r="B19" s="2" t="s">
        <v>974</v>
      </c>
      <c r="C19" s="4" t="s">
        <v>142</v>
      </c>
      <c r="D19" s="2" t="s">
        <v>347</v>
      </c>
      <c r="E19" s="2" t="s">
        <v>975</v>
      </c>
      <c r="F19" s="24">
        <v>7458750</v>
      </c>
      <c r="G19" s="24">
        <v>20996.38</v>
      </c>
      <c r="H19" s="24">
        <v>1.81</v>
      </c>
    </row>
    <row r="20" spans="2:8" x14ac:dyDescent="0.25">
      <c r="B20" s="2" t="s">
        <v>2060</v>
      </c>
      <c r="C20" s="4" t="s">
        <v>142</v>
      </c>
      <c r="D20" s="2" t="s">
        <v>556</v>
      </c>
      <c r="E20" s="2" t="s">
        <v>557</v>
      </c>
      <c r="F20" s="24">
        <v>8458800</v>
      </c>
      <c r="G20" s="24">
        <v>19772.45</v>
      </c>
      <c r="H20" s="24">
        <v>1.7</v>
      </c>
    </row>
    <row r="21" spans="2:8" x14ac:dyDescent="0.25">
      <c r="B21" s="2" t="s">
        <v>2900</v>
      </c>
      <c r="C21" s="4" t="s">
        <v>142</v>
      </c>
      <c r="D21" s="2" t="s">
        <v>412</v>
      </c>
      <c r="E21" s="2" t="s">
        <v>682</v>
      </c>
      <c r="F21" s="24">
        <v>145760000</v>
      </c>
      <c r="G21" s="24">
        <v>19240.32</v>
      </c>
      <c r="H21" s="24">
        <v>1.66</v>
      </c>
    </row>
    <row r="22" spans="2:8" x14ac:dyDescent="0.25">
      <c r="B22" s="2" t="s">
        <v>3001</v>
      </c>
      <c r="C22" s="4" t="s">
        <v>142</v>
      </c>
      <c r="D22" s="2" t="s">
        <v>384</v>
      </c>
      <c r="E22" s="2" t="s">
        <v>831</v>
      </c>
      <c r="F22" s="24">
        <v>4002875</v>
      </c>
      <c r="G22" s="24">
        <v>17674.689999999999</v>
      </c>
      <c r="H22" s="24">
        <v>1.52</v>
      </c>
    </row>
    <row r="23" spans="2:8" x14ac:dyDescent="0.25">
      <c r="B23" s="2" t="s">
        <v>2069</v>
      </c>
      <c r="C23" s="4" t="s">
        <v>142</v>
      </c>
      <c r="D23" s="2" t="s">
        <v>350</v>
      </c>
      <c r="E23" s="2" t="s">
        <v>552</v>
      </c>
      <c r="F23" s="24">
        <v>10413000</v>
      </c>
      <c r="G23" s="24">
        <v>17582.349999999999</v>
      </c>
      <c r="H23" s="24">
        <v>1.51</v>
      </c>
    </row>
    <row r="24" spans="2:8" x14ac:dyDescent="0.25">
      <c r="B24" s="2" t="s">
        <v>3752</v>
      </c>
      <c r="C24" s="4" t="s">
        <v>142</v>
      </c>
      <c r="D24" s="2" t="s">
        <v>423</v>
      </c>
      <c r="E24" s="2" t="s">
        <v>633</v>
      </c>
      <c r="F24" s="24">
        <v>3807000</v>
      </c>
      <c r="G24" s="24">
        <v>17102.95</v>
      </c>
      <c r="H24" s="24">
        <v>1.47</v>
      </c>
    </row>
    <row r="25" spans="2:8" x14ac:dyDescent="0.25">
      <c r="B25" s="2" t="s">
        <v>2854</v>
      </c>
      <c r="C25" s="4" t="s">
        <v>142</v>
      </c>
      <c r="D25" s="2" t="s">
        <v>347</v>
      </c>
      <c r="E25" s="2" t="s">
        <v>530</v>
      </c>
      <c r="F25" s="24">
        <v>1058500</v>
      </c>
      <c r="G25" s="24">
        <v>16043.68</v>
      </c>
      <c r="H25" s="24">
        <v>1.38</v>
      </c>
    </row>
    <row r="26" spans="2:8" x14ac:dyDescent="0.25">
      <c r="B26" s="2" t="s">
        <v>2772</v>
      </c>
      <c r="C26" s="4" t="s">
        <v>142</v>
      </c>
      <c r="D26" s="2" t="s">
        <v>347</v>
      </c>
      <c r="E26" s="2" t="s">
        <v>358</v>
      </c>
      <c r="F26" s="24">
        <v>1220000</v>
      </c>
      <c r="G26" s="24">
        <v>14223.98</v>
      </c>
      <c r="H26" s="24">
        <v>1.23</v>
      </c>
    </row>
    <row r="27" spans="2:8" x14ac:dyDescent="0.25">
      <c r="B27" s="2" t="s">
        <v>3035</v>
      </c>
      <c r="C27" s="4" t="s">
        <v>142</v>
      </c>
      <c r="D27" s="2" t="s">
        <v>918</v>
      </c>
      <c r="E27" s="2" t="s">
        <v>919</v>
      </c>
      <c r="F27" s="24">
        <v>457800</v>
      </c>
      <c r="G27" s="24">
        <v>13984.42</v>
      </c>
      <c r="H27" s="24">
        <v>1.2</v>
      </c>
    </row>
    <row r="28" spans="2:8" x14ac:dyDescent="0.25">
      <c r="B28" s="2" t="s">
        <v>3017</v>
      </c>
      <c r="C28" s="4" t="s">
        <v>142</v>
      </c>
      <c r="D28" s="2" t="s">
        <v>428</v>
      </c>
      <c r="E28" s="2" t="s">
        <v>871</v>
      </c>
      <c r="F28" s="24">
        <v>1337000</v>
      </c>
      <c r="G28" s="24">
        <v>13888.09</v>
      </c>
      <c r="H28" s="24">
        <v>1.2</v>
      </c>
    </row>
    <row r="29" spans="2:8" x14ac:dyDescent="0.25">
      <c r="B29" s="2" t="s">
        <v>2774</v>
      </c>
      <c r="C29" s="4" t="s">
        <v>142</v>
      </c>
      <c r="D29" s="2" t="s">
        <v>347</v>
      </c>
      <c r="E29" s="2" t="s">
        <v>363</v>
      </c>
      <c r="F29" s="24">
        <v>844400</v>
      </c>
      <c r="G29" s="24">
        <v>13712.63</v>
      </c>
      <c r="H29" s="24">
        <v>1.18</v>
      </c>
    </row>
    <row r="30" spans="2:8" x14ac:dyDescent="0.25">
      <c r="B30" s="2" t="s">
        <v>2908</v>
      </c>
      <c r="C30" s="4" t="s">
        <v>142</v>
      </c>
      <c r="D30" s="2" t="s">
        <v>364</v>
      </c>
      <c r="E30" s="2" t="s">
        <v>694</v>
      </c>
      <c r="F30" s="24">
        <v>4764375</v>
      </c>
      <c r="G30" s="24">
        <v>13421.24</v>
      </c>
      <c r="H30" s="24">
        <v>1.1599999999999999</v>
      </c>
    </row>
    <row r="31" spans="2:8" x14ac:dyDescent="0.25">
      <c r="B31" s="2" t="s">
        <v>2962</v>
      </c>
      <c r="C31" s="4" t="s">
        <v>142</v>
      </c>
      <c r="D31" s="2" t="s">
        <v>492</v>
      </c>
      <c r="E31" s="2" t="s">
        <v>766</v>
      </c>
      <c r="F31" s="24">
        <v>7636000</v>
      </c>
      <c r="G31" s="24">
        <v>12538.31</v>
      </c>
      <c r="H31" s="24">
        <v>1.08</v>
      </c>
    </row>
    <row r="32" spans="2:8" x14ac:dyDescent="0.25">
      <c r="B32" s="2" t="s">
        <v>3751</v>
      </c>
      <c r="C32" s="4" t="s">
        <v>142</v>
      </c>
      <c r="D32" s="2" t="s">
        <v>347</v>
      </c>
      <c r="E32" s="2" t="s">
        <v>518</v>
      </c>
      <c r="F32" s="24">
        <v>1498500</v>
      </c>
      <c r="G32" s="24">
        <v>12381.36</v>
      </c>
      <c r="H32" s="24">
        <v>1.07</v>
      </c>
    </row>
    <row r="33" spans="2:8" x14ac:dyDescent="0.25">
      <c r="B33" s="2" t="s">
        <v>2054</v>
      </c>
      <c r="C33" s="4" t="s">
        <v>142</v>
      </c>
      <c r="D33" s="2" t="s">
        <v>418</v>
      </c>
      <c r="E33" s="2" t="s">
        <v>564</v>
      </c>
      <c r="F33" s="24">
        <v>3720000</v>
      </c>
      <c r="G33" s="24">
        <v>11552.46</v>
      </c>
      <c r="H33" s="24">
        <v>1</v>
      </c>
    </row>
    <row r="34" spans="2:8" x14ac:dyDescent="0.25">
      <c r="B34" s="2" t="s">
        <v>3000</v>
      </c>
      <c r="C34" s="4" t="s">
        <v>142</v>
      </c>
      <c r="D34" s="2" t="s">
        <v>384</v>
      </c>
      <c r="E34" s="2" t="s">
        <v>830</v>
      </c>
      <c r="F34" s="24">
        <v>2232000</v>
      </c>
      <c r="G34" s="24">
        <v>11319.59</v>
      </c>
      <c r="H34" s="24">
        <v>0.98</v>
      </c>
    </row>
    <row r="35" spans="2:8" x14ac:dyDescent="0.25">
      <c r="B35" s="2" t="s">
        <v>2083</v>
      </c>
      <c r="C35" s="4" t="s">
        <v>142</v>
      </c>
      <c r="D35" s="2" t="s">
        <v>356</v>
      </c>
      <c r="E35" s="2" t="s">
        <v>357</v>
      </c>
      <c r="F35" s="24">
        <v>2499200</v>
      </c>
      <c r="G35" s="24">
        <v>10887.76</v>
      </c>
      <c r="H35" s="24">
        <v>0.94</v>
      </c>
    </row>
    <row r="36" spans="2:8" x14ac:dyDescent="0.25">
      <c r="B36" s="2" t="s">
        <v>2893</v>
      </c>
      <c r="C36" s="4" t="s">
        <v>142</v>
      </c>
      <c r="D36" s="2" t="s">
        <v>372</v>
      </c>
      <c r="E36" s="2" t="s">
        <v>675</v>
      </c>
      <c r="F36" s="24">
        <v>3545000</v>
      </c>
      <c r="G36" s="24">
        <v>10583.6</v>
      </c>
      <c r="H36" s="24">
        <v>0.91</v>
      </c>
    </row>
    <row r="37" spans="2:8" x14ac:dyDescent="0.25">
      <c r="B37" s="2" t="s">
        <v>3152</v>
      </c>
      <c r="C37" s="4" t="s">
        <v>142</v>
      </c>
      <c r="D37" s="2" t="s">
        <v>396</v>
      </c>
      <c r="E37" s="2" t="s">
        <v>1146</v>
      </c>
      <c r="F37" s="24">
        <v>235400</v>
      </c>
      <c r="G37" s="24">
        <v>10380.9</v>
      </c>
      <c r="H37" s="24">
        <v>0.89</v>
      </c>
    </row>
    <row r="38" spans="2:8" x14ac:dyDescent="0.25">
      <c r="B38" s="2" t="s">
        <v>2963</v>
      </c>
      <c r="C38" s="4" t="s">
        <v>142</v>
      </c>
      <c r="D38" s="2" t="s">
        <v>642</v>
      </c>
      <c r="E38" s="2" t="s">
        <v>767</v>
      </c>
      <c r="F38" s="24">
        <v>5531250</v>
      </c>
      <c r="G38" s="24">
        <v>10246.64</v>
      </c>
      <c r="H38" s="24">
        <v>0.88</v>
      </c>
    </row>
    <row r="39" spans="2:8" x14ac:dyDescent="0.25">
      <c r="B39" s="2" t="s">
        <v>2896</v>
      </c>
      <c r="C39" s="4" t="s">
        <v>142</v>
      </c>
      <c r="D39" s="2" t="s">
        <v>384</v>
      </c>
      <c r="E39" s="2" t="s">
        <v>678</v>
      </c>
      <c r="F39" s="24">
        <v>1470000</v>
      </c>
      <c r="G39" s="24">
        <v>9905.6</v>
      </c>
      <c r="H39" s="24">
        <v>0.85</v>
      </c>
    </row>
    <row r="40" spans="2:8" x14ac:dyDescent="0.25">
      <c r="B40" s="2" t="s">
        <v>3189</v>
      </c>
      <c r="C40" s="4" t="s">
        <v>142</v>
      </c>
      <c r="D40" s="2" t="s">
        <v>556</v>
      </c>
      <c r="E40" s="2" t="s">
        <v>1313</v>
      </c>
      <c r="F40" s="24">
        <v>243600</v>
      </c>
      <c r="G40" s="24">
        <v>9596.26</v>
      </c>
      <c r="H40" s="24">
        <v>0.83</v>
      </c>
    </row>
    <row r="41" spans="2:8" x14ac:dyDescent="0.25">
      <c r="B41" s="2" t="s">
        <v>2988</v>
      </c>
      <c r="C41" s="4" t="s">
        <v>142</v>
      </c>
      <c r="D41" s="2" t="s">
        <v>347</v>
      </c>
      <c r="E41" s="2" t="s">
        <v>808</v>
      </c>
      <c r="F41" s="24">
        <v>3602500</v>
      </c>
      <c r="G41" s="24">
        <v>9377.31</v>
      </c>
      <c r="H41" s="24">
        <v>0.81</v>
      </c>
    </row>
    <row r="42" spans="2:8" x14ac:dyDescent="0.25">
      <c r="B42" s="2" t="s">
        <v>3050</v>
      </c>
      <c r="C42" s="4" t="s">
        <v>142</v>
      </c>
      <c r="D42" s="2" t="s">
        <v>402</v>
      </c>
      <c r="E42" s="2" t="s">
        <v>953</v>
      </c>
      <c r="F42" s="24">
        <v>6333000</v>
      </c>
      <c r="G42" s="24">
        <v>9306.34</v>
      </c>
      <c r="H42" s="24">
        <v>0.8</v>
      </c>
    </row>
    <row r="43" spans="2:8" x14ac:dyDescent="0.25">
      <c r="B43" s="2" t="s">
        <v>3746</v>
      </c>
      <c r="C43" s="4" t="s">
        <v>142</v>
      </c>
      <c r="D43" s="2" t="s">
        <v>374</v>
      </c>
      <c r="E43" s="2" t="s">
        <v>634</v>
      </c>
      <c r="F43" s="24">
        <v>1449900</v>
      </c>
      <c r="G43" s="24">
        <v>8987.93</v>
      </c>
      <c r="H43" s="24">
        <v>0.77</v>
      </c>
    </row>
    <row r="44" spans="2:8" x14ac:dyDescent="0.25">
      <c r="B44" s="2" t="s">
        <v>2931</v>
      </c>
      <c r="C44" s="4" t="s">
        <v>142</v>
      </c>
      <c r="D44" s="2" t="s">
        <v>374</v>
      </c>
      <c r="E44" s="2" t="s">
        <v>727</v>
      </c>
      <c r="F44" s="24">
        <v>36575</v>
      </c>
      <c r="G44" s="24">
        <v>8940.7000000000007</v>
      </c>
      <c r="H44" s="24">
        <v>0.77</v>
      </c>
    </row>
    <row r="45" spans="2:8" x14ac:dyDescent="0.25">
      <c r="B45" s="2" t="s">
        <v>1517</v>
      </c>
      <c r="C45" s="4" t="s">
        <v>142</v>
      </c>
      <c r="D45" s="2" t="s">
        <v>347</v>
      </c>
      <c r="E45" s="2" t="s">
        <v>1518</v>
      </c>
      <c r="F45" s="24">
        <v>6336000</v>
      </c>
      <c r="G45" s="24">
        <v>8936.93</v>
      </c>
      <c r="H45" s="24">
        <v>0.77</v>
      </c>
    </row>
    <row r="46" spans="2:8" x14ac:dyDescent="0.25">
      <c r="B46" s="2" t="s">
        <v>3753</v>
      </c>
      <c r="C46" s="4" t="s">
        <v>142</v>
      </c>
      <c r="D46" s="2" t="s">
        <v>352</v>
      </c>
      <c r="E46" s="2" t="s">
        <v>355</v>
      </c>
      <c r="F46" s="24">
        <v>232925</v>
      </c>
      <c r="G46" s="24">
        <v>8899.25</v>
      </c>
      <c r="H46" s="24">
        <v>0.77</v>
      </c>
    </row>
    <row r="47" spans="2:8" x14ac:dyDescent="0.25">
      <c r="B47" s="2" t="s">
        <v>3034</v>
      </c>
      <c r="C47" s="4" t="s">
        <v>142</v>
      </c>
      <c r="D47" s="2" t="s">
        <v>366</v>
      </c>
      <c r="E47" s="2" t="s">
        <v>909</v>
      </c>
      <c r="F47" s="24">
        <v>6269300</v>
      </c>
      <c r="G47" s="24">
        <v>8225.32</v>
      </c>
      <c r="H47" s="24">
        <v>0.71</v>
      </c>
    </row>
    <row r="48" spans="2:8" x14ac:dyDescent="0.25">
      <c r="B48" s="2" t="s">
        <v>2850</v>
      </c>
      <c r="C48" s="4" t="s">
        <v>142</v>
      </c>
      <c r="D48" s="2" t="s">
        <v>352</v>
      </c>
      <c r="E48" s="2" t="s">
        <v>526</v>
      </c>
      <c r="F48" s="24">
        <v>593600</v>
      </c>
      <c r="G48" s="24">
        <v>8112.14</v>
      </c>
      <c r="H48" s="24">
        <v>0.7</v>
      </c>
    </row>
    <row r="49" spans="2:8" x14ac:dyDescent="0.25">
      <c r="B49" s="2" t="s">
        <v>2785</v>
      </c>
      <c r="C49" s="4" t="s">
        <v>142</v>
      </c>
      <c r="D49" s="2" t="s">
        <v>356</v>
      </c>
      <c r="E49" s="2" t="s">
        <v>386</v>
      </c>
      <c r="F49" s="24">
        <v>360300</v>
      </c>
      <c r="G49" s="24">
        <v>8036.31</v>
      </c>
      <c r="H49" s="24">
        <v>0.69</v>
      </c>
    </row>
    <row r="50" spans="2:8" x14ac:dyDescent="0.25">
      <c r="B50" s="2" t="s">
        <v>2793</v>
      </c>
      <c r="C50" s="4" t="s">
        <v>142</v>
      </c>
      <c r="D50" s="2" t="s">
        <v>394</v>
      </c>
      <c r="E50" s="2" t="s">
        <v>404</v>
      </c>
      <c r="F50" s="24">
        <v>1346400</v>
      </c>
      <c r="G50" s="24">
        <v>7858.26</v>
      </c>
      <c r="H50" s="24">
        <v>0.68</v>
      </c>
    </row>
    <row r="51" spans="2:8" x14ac:dyDescent="0.25">
      <c r="B51" s="2" t="s">
        <v>2964</v>
      </c>
      <c r="C51" s="4" t="s">
        <v>142</v>
      </c>
      <c r="D51" s="2" t="s">
        <v>372</v>
      </c>
      <c r="E51" s="2" t="s">
        <v>768</v>
      </c>
      <c r="F51" s="24">
        <v>732975</v>
      </c>
      <c r="G51" s="24">
        <v>7749.01</v>
      </c>
      <c r="H51" s="24">
        <v>0.67</v>
      </c>
    </row>
    <row r="52" spans="2:8" x14ac:dyDescent="0.25">
      <c r="B52" s="2" t="s">
        <v>2917</v>
      </c>
      <c r="C52" s="4" t="s">
        <v>142</v>
      </c>
      <c r="D52" s="2" t="s">
        <v>368</v>
      </c>
      <c r="E52" s="2" t="s">
        <v>713</v>
      </c>
      <c r="F52" s="24">
        <v>8876250</v>
      </c>
      <c r="G52" s="24">
        <v>7558.13</v>
      </c>
      <c r="H52" s="24">
        <v>0.65</v>
      </c>
    </row>
    <row r="53" spans="2:8" x14ac:dyDescent="0.25">
      <c r="B53" s="2" t="s">
        <v>3748</v>
      </c>
      <c r="C53" s="4" t="s">
        <v>142</v>
      </c>
      <c r="D53" s="2" t="s">
        <v>347</v>
      </c>
      <c r="E53" s="2" t="s">
        <v>560</v>
      </c>
      <c r="F53" s="24">
        <v>3975000</v>
      </c>
      <c r="G53" s="24">
        <v>7484.93</v>
      </c>
      <c r="H53" s="24">
        <v>0.64</v>
      </c>
    </row>
    <row r="54" spans="2:8" x14ac:dyDescent="0.25">
      <c r="B54" s="2" t="s">
        <v>3291</v>
      </c>
      <c r="C54" s="4" t="s">
        <v>142</v>
      </c>
      <c r="D54" s="2" t="s">
        <v>389</v>
      </c>
      <c r="E54" s="2" t="s">
        <v>1519</v>
      </c>
      <c r="F54" s="24">
        <v>179600</v>
      </c>
      <c r="G54" s="24">
        <v>7379.76</v>
      </c>
      <c r="H54" s="24">
        <v>0.64</v>
      </c>
    </row>
    <row r="55" spans="2:8" x14ac:dyDescent="0.25">
      <c r="B55" s="2" t="s">
        <v>3023</v>
      </c>
      <c r="C55" s="4" t="s">
        <v>142</v>
      </c>
      <c r="D55" s="2" t="s">
        <v>352</v>
      </c>
      <c r="E55" s="2" t="s">
        <v>877</v>
      </c>
      <c r="F55" s="24">
        <v>89200</v>
      </c>
      <c r="G55" s="24">
        <v>6778</v>
      </c>
      <c r="H55" s="24">
        <v>0.57999999999999996</v>
      </c>
    </row>
    <row r="56" spans="2:8" x14ac:dyDescent="0.25">
      <c r="B56" s="2" t="s">
        <v>2070</v>
      </c>
      <c r="C56" s="4" t="s">
        <v>142</v>
      </c>
      <c r="D56" s="2" t="s">
        <v>374</v>
      </c>
      <c r="E56" s="2" t="s">
        <v>400</v>
      </c>
      <c r="F56" s="24">
        <v>262800</v>
      </c>
      <c r="G56" s="24">
        <v>6653.57</v>
      </c>
      <c r="H56" s="24">
        <v>0.56999999999999995</v>
      </c>
    </row>
    <row r="57" spans="2:8" x14ac:dyDescent="0.25">
      <c r="B57" s="2" t="s">
        <v>2914</v>
      </c>
      <c r="C57" s="4" t="s">
        <v>142</v>
      </c>
      <c r="D57" s="2" t="s">
        <v>416</v>
      </c>
      <c r="E57" s="2" t="s">
        <v>710</v>
      </c>
      <c r="F57" s="24">
        <v>631000</v>
      </c>
      <c r="G57" s="24">
        <v>6486.68</v>
      </c>
      <c r="H57" s="24">
        <v>0.56000000000000005</v>
      </c>
    </row>
    <row r="58" spans="2:8" x14ac:dyDescent="0.25">
      <c r="B58" s="2" t="s">
        <v>3292</v>
      </c>
      <c r="C58" s="4" t="s">
        <v>142</v>
      </c>
      <c r="D58" s="2" t="s">
        <v>389</v>
      </c>
      <c r="E58" s="2" t="s">
        <v>1520</v>
      </c>
      <c r="F58" s="24">
        <v>4113750</v>
      </c>
      <c r="G58" s="24">
        <v>6429.79</v>
      </c>
      <c r="H58" s="24">
        <v>0.55000000000000004</v>
      </c>
    </row>
    <row r="59" spans="2:8" x14ac:dyDescent="0.25">
      <c r="B59" s="2" t="s">
        <v>2894</v>
      </c>
      <c r="C59" s="4" t="s">
        <v>142</v>
      </c>
      <c r="D59" s="2" t="s">
        <v>394</v>
      </c>
      <c r="E59" s="2" t="s">
        <v>676</v>
      </c>
      <c r="F59" s="24">
        <v>418125</v>
      </c>
      <c r="G59" s="24">
        <v>6006.57</v>
      </c>
      <c r="H59" s="24">
        <v>0.52</v>
      </c>
    </row>
    <row r="60" spans="2:8" x14ac:dyDescent="0.25">
      <c r="B60" s="2" t="s">
        <v>2897</v>
      </c>
      <c r="C60" s="4" t="s">
        <v>142</v>
      </c>
      <c r="D60" s="2" t="s">
        <v>433</v>
      </c>
      <c r="E60" s="2" t="s">
        <v>679</v>
      </c>
      <c r="F60" s="24">
        <v>222300</v>
      </c>
      <c r="G60" s="24">
        <v>5885.61</v>
      </c>
      <c r="H60" s="24">
        <v>0.51</v>
      </c>
    </row>
    <row r="61" spans="2:8" x14ac:dyDescent="0.25">
      <c r="B61" s="2" t="s">
        <v>2884</v>
      </c>
      <c r="C61" s="4" t="s">
        <v>142</v>
      </c>
      <c r="D61" s="2" t="s">
        <v>376</v>
      </c>
      <c r="E61" s="2" t="s">
        <v>654</v>
      </c>
      <c r="F61" s="24">
        <v>788000</v>
      </c>
      <c r="G61" s="24">
        <v>5844.99</v>
      </c>
      <c r="H61" s="24">
        <v>0.5</v>
      </c>
    </row>
    <row r="62" spans="2:8" x14ac:dyDescent="0.25">
      <c r="B62" s="2" t="s">
        <v>3016</v>
      </c>
      <c r="C62" s="4" t="s">
        <v>142</v>
      </c>
      <c r="D62" s="2" t="s">
        <v>396</v>
      </c>
      <c r="E62" s="2" t="s">
        <v>870</v>
      </c>
      <c r="F62" s="24">
        <v>96150</v>
      </c>
      <c r="G62" s="24">
        <v>5820.68</v>
      </c>
      <c r="H62" s="24">
        <v>0.5</v>
      </c>
    </row>
    <row r="63" spans="2:8" x14ac:dyDescent="0.25">
      <c r="B63" s="2" t="s">
        <v>2773</v>
      </c>
      <c r="C63" s="4" t="s">
        <v>142</v>
      </c>
      <c r="D63" s="2" t="s">
        <v>361</v>
      </c>
      <c r="E63" s="2" t="s">
        <v>362</v>
      </c>
      <c r="F63" s="24">
        <v>156300</v>
      </c>
      <c r="G63" s="24">
        <v>5617.89</v>
      </c>
      <c r="H63" s="24">
        <v>0.48</v>
      </c>
    </row>
    <row r="64" spans="2:8" x14ac:dyDescent="0.25">
      <c r="B64" s="2" t="s">
        <v>2881</v>
      </c>
      <c r="C64" s="4" t="s">
        <v>142</v>
      </c>
      <c r="D64" s="2" t="s">
        <v>374</v>
      </c>
      <c r="E64" s="2" t="s">
        <v>651</v>
      </c>
      <c r="F64" s="24">
        <v>704650</v>
      </c>
      <c r="G64" s="24">
        <v>5599.15</v>
      </c>
      <c r="H64" s="24">
        <v>0.48</v>
      </c>
    </row>
    <row r="65" spans="2:8" x14ac:dyDescent="0.25">
      <c r="B65" s="2" t="s">
        <v>2062</v>
      </c>
      <c r="C65" s="4" t="s">
        <v>142</v>
      </c>
      <c r="D65" s="2" t="s">
        <v>531</v>
      </c>
      <c r="E65" s="2" t="s">
        <v>532</v>
      </c>
      <c r="F65" s="24">
        <v>222400</v>
      </c>
      <c r="G65" s="24">
        <v>5576.46</v>
      </c>
      <c r="H65" s="24">
        <v>0.48</v>
      </c>
    </row>
    <row r="66" spans="2:8" x14ac:dyDescent="0.25">
      <c r="B66" s="2" t="s">
        <v>2779</v>
      </c>
      <c r="C66" s="4" t="s">
        <v>142</v>
      </c>
      <c r="D66" s="2" t="s">
        <v>374</v>
      </c>
      <c r="E66" s="2" t="s">
        <v>375</v>
      </c>
      <c r="F66" s="24">
        <v>54900</v>
      </c>
      <c r="G66" s="24">
        <v>5474.55</v>
      </c>
      <c r="H66" s="24">
        <v>0.47</v>
      </c>
    </row>
    <row r="67" spans="2:8" x14ac:dyDescent="0.25">
      <c r="B67" s="2" t="s">
        <v>3143</v>
      </c>
      <c r="C67" s="4" t="s">
        <v>142</v>
      </c>
      <c r="D67" s="2" t="s">
        <v>372</v>
      </c>
      <c r="E67" s="2" t="s">
        <v>1126</v>
      </c>
      <c r="F67" s="24">
        <v>573300</v>
      </c>
      <c r="G67" s="24">
        <v>5466.7</v>
      </c>
      <c r="H67" s="24">
        <v>0.47</v>
      </c>
    </row>
    <row r="68" spans="2:8" x14ac:dyDescent="0.25">
      <c r="B68" s="2" t="s">
        <v>2867</v>
      </c>
      <c r="C68" s="4" t="s">
        <v>142</v>
      </c>
      <c r="D68" s="2" t="s">
        <v>631</v>
      </c>
      <c r="E68" s="2" t="s">
        <v>632</v>
      </c>
      <c r="F68" s="24">
        <v>1192800</v>
      </c>
      <c r="G68" s="24">
        <v>5418.89</v>
      </c>
      <c r="H68" s="24">
        <v>0.47</v>
      </c>
    </row>
    <row r="69" spans="2:8" x14ac:dyDescent="0.25">
      <c r="B69" s="2" t="s">
        <v>2922</v>
      </c>
      <c r="C69" s="4" t="s">
        <v>142</v>
      </c>
      <c r="D69" s="2" t="s">
        <v>366</v>
      </c>
      <c r="E69" s="2" t="s">
        <v>718</v>
      </c>
      <c r="F69" s="24">
        <v>222600</v>
      </c>
      <c r="G69" s="24">
        <v>5408.96</v>
      </c>
      <c r="H69" s="24">
        <v>0.47</v>
      </c>
    </row>
    <row r="70" spans="2:8" x14ac:dyDescent="0.25">
      <c r="B70" s="2" t="s">
        <v>2874</v>
      </c>
      <c r="C70" s="4" t="s">
        <v>142</v>
      </c>
      <c r="D70" s="2" t="s">
        <v>418</v>
      </c>
      <c r="E70" s="2" t="s">
        <v>641</v>
      </c>
      <c r="F70" s="24">
        <v>2324100</v>
      </c>
      <c r="G70" s="24">
        <v>4859.6899999999996</v>
      </c>
      <c r="H70" s="24">
        <v>0.42</v>
      </c>
    </row>
    <row r="71" spans="2:8" x14ac:dyDescent="0.25">
      <c r="B71" s="2" t="s">
        <v>2966</v>
      </c>
      <c r="C71" s="4" t="s">
        <v>142</v>
      </c>
      <c r="D71" s="2" t="s">
        <v>372</v>
      </c>
      <c r="E71" s="2" t="s">
        <v>770</v>
      </c>
      <c r="F71" s="24">
        <v>1077800</v>
      </c>
      <c r="G71" s="24">
        <v>4850.1000000000004</v>
      </c>
      <c r="H71" s="24">
        <v>0.42</v>
      </c>
    </row>
    <row r="72" spans="2:8" x14ac:dyDescent="0.25">
      <c r="B72" s="2" t="s">
        <v>2056</v>
      </c>
      <c r="C72" s="4" t="s">
        <v>142</v>
      </c>
      <c r="D72" s="2" t="s">
        <v>359</v>
      </c>
      <c r="E72" s="2" t="s">
        <v>563</v>
      </c>
      <c r="F72" s="24">
        <v>57900</v>
      </c>
      <c r="G72" s="24">
        <v>4829.87</v>
      </c>
      <c r="H72" s="24">
        <v>0.42</v>
      </c>
    </row>
    <row r="73" spans="2:8" x14ac:dyDescent="0.25">
      <c r="B73" s="2" t="s">
        <v>2871</v>
      </c>
      <c r="C73" s="4" t="s">
        <v>142</v>
      </c>
      <c r="D73" s="2" t="s">
        <v>374</v>
      </c>
      <c r="E73" s="2" t="s">
        <v>638</v>
      </c>
      <c r="F73" s="24">
        <v>260250</v>
      </c>
      <c r="G73" s="24">
        <v>4783.79</v>
      </c>
      <c r="H73" s="24">
        <v>0.41</v>
      </c>
    </row>
    <row r="74" spans="2:8" x14ac:dyDescent="0.25">
      <c r="B74" s="2" t="s">
        <v>2969</v>
      </c>
      <c r="C74" s="4" t="s">
        <v>142</v>
      </c>
      <c r="D74" s="2" t="s">
        <v>642</v>
      </c>
      <c r="E74" s="2" t="s">
        <v>773</v>
      </c>
      <c r="F74" s="24">
        <v>1221650</v>
      </c>
      <c r="G74" s="24">
        <v>4715.57</v>
      </c>
      <c r="H74" s="24">
        <v>0.41</v>
      </c>
    </row>
    <row r="75" spans="2:8" x14ac:dyDescent="0.25">
      <c r="B75" s="2" t="s">
        <v>2959</v>
      </c>
      <c r="C75" s="4" t="s">
        <v>142</v>
      </c>
      <c r="D75" s="2" t="s">
        <v>483</v>
      </c>
      <c r="E75" s="2" t="s">
        <v>763</v>
      </c>
      <c r="F75" s="24">
        <v>899600</v>
      </c>
      <c r="G75" s="24">
        <v>4562.32</v>
      </c>
      <c r="H75" s="24">
        <v>0.39</v>
      </c>
    </row>
    <row r="76" spans="2:8" x14ac:dyDescent="0.25">
      <c r="B76" s="2" t="s">
        <v>3052</v>
      </c>
      <c r="C76" s="4" t="s">
        <v>142</v>
      </c>
      <c r="D76" s="2" t="s">
        <v>384</v>
      </c>
      <c r="E76" s="2" t="s">
        <v>955</v>
      </c>
      <c r="F76" s="24">
        <v>487500</v>
      </c>
      <c r="G76" s="24">
        <v>4507.91</v>
      </c>
      <c r="H76" s="24">
        <v>0.39</v>
      </c>
    </row>
    <row r="77" spans="2:8" x14ac:dyDescent="0.25">
      <c r="B77" s="2" t="s">
        <v>2989</v>
      </c>
      <c r="C77" s="4" t="s">
        <v>142</v>
      </c>
      <c r="D77" s="2" t="s">
        <v>347</v>
      </c>
      <c r="E77" s="2" t="s">
        <v>809</v>
      </c>
      <c r="F77" s="24">
        <v>2750000</v>
      </c>
      <c r="G77" s="24">
        <v>4419.25</v>
      </c>
      <c r="H77" s="24">
        <v>0.38</v>
      </c>
    </row>
    <row r="78" spans="2:8" x14ac:dyDescent="0.25">
      <c r="B78" s="2" t="s">
        <v>3042</v>
      </c>
      <c r="C78" s="4" t="s">
        <v>142</v>
      </c>
      <c r="D78" s="2" t="s">
        <v>941</v>
      </c>
      <c r="E78" s="2" t="s">
        <v>942</v>
      </c>
      <c r="F78" s="24">
        <v>857500</v>
      </c>
      <c r="G78" s="24">
        <v>4353.96</v>
      </c>
      <c r="H78" s="24">
        <v>0.38</v>
      </c>
    </row>
    <row r="79" spans="2:8" x14ac:dyDescent="0.25">
      <c r="B79" s="2" t="s">
        <v>3036</v>
      </c>
      <c r="C79" s="4" t="s">
        <v>142</v>
      </c>
      <c r="D79" s="2" t="s">
        <v>531</v>
      </c>
      <c r="E79" s="2" t="s">
        <v>920</v>
      </c>
      <c r="F79" s="24">
        <v>88000</v>
      </c>
      <c r="G79" s="24">
        <v>4202.84</v>
      </c>
      <c r="H79" s="24">
        <v>0.36</v>
      </c>
    </row>
    <row r="80" spans="2:8" x14ac:dyDescent="0.25">
      <c r="B80" s="2" t="s">
        <v>2851</v>
      </c>
      <c r="C80" s="4" t="s">
        <v>142</v>
      </c>
      <c r="D80" s="2" t="s">
        <v>423</v>
      </c>
      <c r="E80" s="2" t="s">
        <v>527</v>
      </c>
      <c r="F80" s="24">
        <v>1371600</v>
      </c>
      <c r="G80" s="24">
        <v>4140.17</v>
      </c>
      <c r="H80" s="24">
        <v>0.36</v>
      </c>
    </row>
    <row r="81" spans="2:8" x14ac:dyDescent="0.25">
      <c r="B81" s="2" t="s">
        <v>2771</v>
      </c>
      <c r="C81" s="4" t="s">
        <v>142</v>
      </c>
      <c r="D81" s="2" t="s">
        <v>352</v>
      </c>
      <c r="E81" s="2" t="s">
        <v>353</v>
      </c>
      <c r="F81" s="24">
        <v>276000</v>
      </c>
      <c r="G81" s="24">
        <v>3920.72</v>
      </c>
      <c r="H81" s="24">
        <v>0.34</v>
      </c>
    </row>
    <row r="82" spans="2:8" x14ac:dyDescent="0.25">
      <c r="B82" s="2" t="s">
        <v>3004</v>
      </c>
      <c r="C82" s="4" t="s">
        <v>142</v>
      </c>
      <c r="D82" s="2" t="s">
        <v>834</v>
      </c>
      <c r="E82" s="2" t="s">
        <v>835</v>
      </c>
      <c r="F82" s="24">
        <v>1530000</v>
      </c>
      <c r="G82" s="24">
        <v>3892.32</v>
      </c>
      <c r="H82" s="24">
        <v>0.34</v>
      </c>
    </row>
    <row r="83" spans="2:8" x14ac:dyDescent="0.25">
      <c r="B83" s="2" t="s">
        <v>3745</v>
      </c>
      <c r="C83" s="4" t="s">
        <v>142</v>
      </c>
      <c r="D83" s="2" t="s">
        <v>368</v>
      </c>
      <c r="E83" s="2" t="s">
        <v>547</v>
      </c>
      <c r="F83" s="24">
        <v>293600</v>
      </c>
      <c r="G83" s="24">
        <v>3889.91</v>
      </c>
      <c r="H83" s="24">
        <v>0.34</v>
      </c>
    </row>
    <row r="84" spans="2:8" x14ac:dyDescent="0.25">
      <c r="B84" s="2" t="s">
        <v>2970</v>
      </c>
      <c r="C84" s="4" t="s">
        <v>142</v>
      </c>
      <c r="D84" s="2" t="s">
        <v>372</v>
      </c>
      <c r="E84" s="2" t="s">
        <v>774</v>
      </c>
      <c r="F84" s="24">
        <v>14560</v>
      </c>
      <c r="G84" s="24">
        <v>3850.54</v>
      </c>
      <c r="H84" s="24">
        <v>0.33</v>
      </c>
    </row>
    <row r="85" spans="2:8" x14ac:dyDescent="0.25">
      <c r="B85" s="2" t="s">
        <v>3212</v>
      </c>
      <c r="C85" s="4" t="s">
        <v>142</v>
      </c>
      <c r="D85" s="2" t="s">
        <v>384</v>
      </c>
      <c r="E85" s="2" t="s">
        <v>1395</v>
      </c>
      <c r="F85" s="24">
        <v>1914000</v>
      </c>
      <c r="G85" s="24">
        <v>3830.87</v>
      </c>
      <c r="H85" s="24">
        <v>0.33</v>
      </c>
    </row>
    <row r="86" spans="2:8" x14ac:dyDescent="0.25">
      <c r="B86" s="2" t="s">
        <v>2875</v>
      </c>
      <c r="C86" s="4" t="s">
        <v>142</v>
      </c>
      <c r="D86" s="2" t="s">
        <v>642</v>
      </c>
      <c r="E86" s="2" t="s">
        <v>643</v>
      </c>
      <c r="F86" s="24">
        <v>585200</v>
      </c>
      <c r="G86" s="24">
        <v>3771.03</v>
      </c>
      <c r="H86" s="24">
        <v>0.32</v>
      </c>
    </row>
    <row r="87" spans="2:8" x14ac:dyDescent="0.25">
      <c r="B87" s="2" t="s">
        <v>2799</v>
      </c>
      <c r="C87" s="4" t="s">
        <v>142</v>
      </c>
      <c r="D87" s="2" t="s">
        <v>412</v>
      </c>
      <c r="E87" s="2" t="s">
        <v>413</v>
      </c>
      <c r="F87" s="24">
        <v>1006400</v>
      </c>
      <c r="G87" s="24">
        <v>3570.71</v>
      </c>
      <c r="H87" s="24">
        <v>0.31</v>
      </c>
    </row>
    <row r="88" spans="2:8" x14ac:dyDescent="0.25">
      <c r="B88" s="2" t="s">
        <v>2852</v>
      </c>
      <c r="C88" s="4" t="s">
        <v>142</v>
      </c>
      <c r="D88" s="2" t="s">
        <v>492</v>
      </c>
      <c r="E88" s="2" t="s">
        <v>528</v>
      </c>
      <c r="F88" s="24">
        <v>2156000</v>
      </c>
      <c r="G88" s="24">
        <v>3557.4</v>
      </c>
      <c r="H88" s="24">
        <v>0.31</v>
      </c>
    </row>
    <row r="89" spans="2:8" x14ac:dyDescent="0.25">
      <c r="B89" s="2" t="s">
        <v>2978</v>
      </c>
      <c r="C89" s="4" t="s">
        <v>142</v>
      </c>
      <c r="D89" s="2" t="s">
        <v>376</v>
      </c>
      <c r="E89" s="2" t="s">
        <v>786</v>
      </c>
      <c r="F89" s="24">
        <v>497900</v>
      </c>
      <c r="G89" s="24">
        <v>3548.28</v>
      </c>
      <c r="H89" s="24">
        <v>0.31</v>
      </c>
    </row>
    <row r="90" spans="2:8" x14ac:dyDescent="0.25">
      <c r="B90" s="2" t="s">
        <v>3009</v>
      </c>
      <c r="C90" s="4" t="s">
        <v>142</v>
      </c>
      <c r="D90" s="2" t="s">
        <v>384</v>
      </c>
      <c r="E90" s="2" t="s">
        <v>842</v>
      </c>
      <c r="F90" s="24">
        <v>2083754</v>
      </c>
      <c r="G90" s="24">
        <v>3472.58</v>
      </c>
      <c r="H90" s="24">
        <v>0.3</v>
      </c>
    </row>
    <row r="91" spans="2:8" x14ac:dyDescent="0.25">
      <c r="B91" s="2" t="s">
        <v>3747</v>
      </c>
      <c r="C91" s="4" t="s">
        <v>142</v>
      </c>
      <c r="D91" s="2" t="s">
        <v>372</v>
      </c>
      <c r="E91" s="2" t="s">
        <v>558</v>
      </c>
      <c r="F91" s="24">
        <v>299200</v>
      </c>
      <c r="G91" s="24">
        <v>3451.27</v>
      </c>
      <c r="H91" s="24">
        <v>0.3</v>
      </c>
    </row>
    <row r="92" spans="2:8" x14ac:dyDescent="0.25">
      <c r="B92" s="2" t="s">
        <v>2787</v>
      </c>
      <c r="C92" s="4" t="s">
        <v>142</v>
      </c>
      <c r="D92" s="2" t="s">
        <v>376</v>
      </c>
      <c r="E92" s="2" t="s">
        <v>391</v>
      </c>
      <c r="F92" s="24">
        <v>141900</v>
      </c>
      <c r="G92" s="24">
        <v>3448.95</v>
      </c>
      <c r="H92" s="24">
        <v>0.3</v>
      </c>
    </row>
    <row r="93" spans="2:8" x14ac:dyDescent="0.25">
      <c r="B93" s="2" t="s">
        <v>2977</v>
      </c>
      <c r="C93" s="4" t="s">
        <v>142</v>
      </c>
      <c r="D93" s="2" t="s">
        <v>483</v>
      </c>
      <c r="E93" s="2" t="s">
        <v>785</v>
      </c>
      <c r="F93" s="24">
        <v>809400</v>
      </c>
      <c r="G93" s="24">
        <v>3435.09</v>
      </c>
      <c r="H93" s="24">
        <v>0.3</v>
      </c>
    </row>
    <row r="94" spans="2:8" x14ac:dyDescent="0.25">
      <c r="B94" s="2" t="s">
        <v>3033</v>
      </c>
      <c r="C94" s="4" t="s">
        <v>142</v>
      </c>
      <c r="D94" s="2" t="s">
        <v>519</v>
      </c>
      <c r="E94" s="2" t="s">
        <v>906</v>
      </c>
      <c r="F94" s="24">
        <v>166600</v>
      </c>
      <c r="G94" s="24">
        <v>3431.96</v>
      </c>
      <c r="H94" s="24">
        <v>0.3</v>
      </c>
    </row>
    <row r="95" spans="2:8" x14ac:dyDescent="0.25">
      <c r="B95" s="2" t="s">
        <v>2050</v>
      </c>
      <c r="C95" s="4" t="s">
        <v>142</v>
      </c>
      <c r="D95" s="2" t="s">
        <v>423</v>
      </c>
      <c r="E95" s="2" t="s">
        <v>524</v>
      </c>
      <c r="F95" s="24">
        <v>904500</v>
      </c>
      <c r="G95" s="24">
        <v>3285.14</v>
      </c>
      <c r="H95" s="24">
        <v>0.28000000000000003</v>
      </c>
    </row>
    <row r="96" spans="2:8" x14ac:dyDescent="0.25">
      <c r="B96" s="2" t="s">
        <v>3030</v>
      </c>
      <c r="C96" s="4" t="s">
        <v>142</v>
      </c>
      <c r="D96" s="2" t="s">
        <v>384</v>
      </c>
      <c r="E96" s="2" t="s">
        <v>899</v>
      </c>
      <c r="F96" s="24">
        <v>127200</v>
      </c>
      <c r="G96" s="24">
        <v>3245.76</v>
      </c>
      <c r="H96" s="24">
        <v>0.28000000000000003</v>
      </c>
    </row>
    <row r="97" spans="2:8" x14ac:dyDescent="0.25">
      <c r="B97" s="2" t="s">
        <v>2915</v>
      </c>
      <c r="C97" s="4" t="s">
        <v>142</v>
      </c>
      <c r="D97" s="2" t="s">
        <v>544</v>
      </c>
      <c r="E97" s="2" t="s">
        <v>711</v>
      </c>
      <c r="F97" s="24">
        <v>1620000</v>
      </c>
      <c r="G97" s="24">
        <v>3120.93</v>
      </c>
      <c r="H97" s="24">
        <v>0.27</v>
      </c>
    </row>
    <row r="98" spans="2:8" x14ac:dyDescent="0.25">
      <c r="B98" s="2" t="s">
        <v>2872</v>
      </c>
      <c r="C98" s="4" t="s">
        <v>142</v>
      </c>
      <c r="D98" s="2" t="s">
        <v>350</v>
      </c>
      <c r="E98" s="2" t="s">
        <v>639</v>
      </c>
      <c r="F98" s="24">
        <v>486900</v>
      </c>
      <c r="G98" s="24">
        <v>2957.19</v>
      </c>
      <c r="H98" s="24">
        <v>0.25</v>
      </c>
    </row>
    <row r="99" spans="2:8" x14ac:dyDescent="0.25">
      <c r="B99" s="2" t="s">
        <v>2957</v>
      </c>
      <c r="C99" s="4" t="s">
        <v>142</v>
      </c>
      <c r="D99" s="2" t="s">
        <v>359</v>
      </c>
      <c r="E99" s="2" t="s">
        <v>761</v>
      </c>
      <c r="F99" s="24">
        <v>912600</v>
      </c>
      <c r="G99" s="24">
        <v>2905.72</v>
      </c>
      <c r="H99" s="24">
        <v>0.25</v>
      </c>
    </row>
    <row r="100" spans="2:8" x14ac:dyDescent="0.25">
      <c r="B100" s="2" t="s">
        <v>2066</v>
      </c>
      <c r="C100" s="4" t="s">
        <v>142</v>
      </c>
      <c r="D100" s="2" t="s">
        <v>382</v>
      </c>
      <c r="E100" s="2" t="s">
        <v>551</v>
      </c>
      <c r="F100" s="24">
        <v>50000</v>
      </c>
      <c r="G100" s="24">
        <v>2833.28</v>
      </c>
      <c r="H100" s="24">
        <v>0.24</v>
      </c>
    </row>
    <row r="101" spans="2:8" x14ac:dyDescent="0.25">
      <c r="B101" s="2" t="s">
        <v>2064</v>
      </c>
      <c r="C101" s="4" t="s">
        <v>142</v>
      </c>
      <c r="D101" s="2" t="s">
        <v>366</v>
      </c>
      <c r="E101" s="2" t="s">
        <v>553</v>
      </c>
      <c r="F101" s="24">
        <v>9625</v>
      </c>
      <c r="G101" s="24">
        <v>2825.52</v>
      </c>
      <c r="H101" s="24">
        <v>0.24</v>
      </c>
    </row>
    <row r="102" spans="2:8" x14ac:dyDescent="0.25">
      <c r="B102" s="2" t="s">
        <v>3293</v>
      </c>
      <c r="C102" s="4" t="s">
        <v>142</v>
      </c>
      <c r="D102" s="2" t="s">
        <v>384</v>
      </c>
      <c r="E102" s="2" t="s">
        <v>1521</v>
      </c>
      <c r="F102" s="24">
        <v>1182600</v>
      </c>
      <c r="G102" s="24">
        <v>2736.54</v>
      </c>
      <c r="H102" s="24">
        <v>0.24</v>
      </c>
    </row>
    <row r="103" spans="2:8" x14ac:dyDescent="0.25">
      <c r="B103" s="2" t="s">
        <v>2901</v>
      </c>
      <c r="C103" s="4" t="s">
        <v>142</v>
      </c>
      <c r="D103" s="2" t="s">
        <v>394</v>
      </c>
      <c r="E103" s="2" t="s">
        <v>683</v>
      </c>
      <c r="F103" s="24">
        <v>270400</v>
      </c>
      <c r="G103" s="24">
        <v>2733.47</v>
      </c>
      <c r="H103" s="24">
        <v>0.24</v>
      </c>
    </row>
    <row r="104" spans="2:8" x14ac:dyDescent="0.25">
      <c r="B104" s="2" t="s">
        <v>2994</v>
      </c>
      <c r="C104" s="4" t="s">
        <v>142</v>
      </c>
      <c r="D104" s="2" t="s">
        <v>387</v>
      </c>
      <c r="E104" s="2" t="s">
        <v>818</v>
      </c>
      <c r="F104" s="24">
        <v>113100</v>
      </c>
      <c r="G104" s="24">
        <v>2683.24</v>
      </c>
      <c r="H104" s="24">
        <v>0.23</v>
      </c>
    </row>
    <row r="105" spans="2:8" x14ac:dyDescent="0.25">
      <c r="B105" s="2" t="s">
        <v>2848</v>
      </c>
      <c r="C105" s="4" t="s">
        <v>142</v>
      </c>
      <c r="D105" s="2" t="s">
        <v>519</v>
      </c>
      <c r="E105" s="2" t="s">
        <v>522</v>
      </c>
      <c r="F105" s="24">
        <v>252225</v>
      </c>
      <c r="G105" s="24">
        <v>2542.1799999999998</v>
      </c>
      <c r="H105" s="24">
        <v>0.22</v>
      </c>
    </row>
    <row r="106" spans="2:8" x14ac:dyDescent="0.25">
      <c r="B106" s="2" t="s">
        <v>2046</v>
      </c>
      <c r="C106" s="4" t="s">
        <v>142</v>
      </c>
      <c r="D106" s="2" t="s">
        <v>418</v>
      </c>
      <c r="E106" s="2" t="s">
        <v>567</v>
      </c>
      <c r="F106" s="24">
        <v>159600</v>
      </c>
      <c r="G106" s="24">
        <v>2303.83</v>
      </c>
      <c r="H106" s="24">
        <v>0.2</v>
      </c>
    </row>
    <row r="107" spans="2:8" x14ac:dyDescent="0.25">
      <c r="B107" s="2" t="s">
        <v>2882</v>
      </c>
      <c r="C107" s="4" t="s">
        <v>142</v>
      </c>
      <c r="D107" s="2" t="s">
        <v>379</v>
      </c>
      <c r="E107" s="2" t="s">
        <v>652</v>
      </c>
      <c r="F107" s="24">
        <v>576000</v>
      </c>
      <c r="G107" s="24">
        <v>2278.37</v>
      </c>
      <c r="H107" s="24">
        <v>0.2</v>
      </c>
    </row>
    <row r="108" spans="2:8" x14ac:dyDescent="0.25">
      <c r="B108" s="2" t="s">
        <v>3043</v>
      </c>
      <c r="C108" s="4" t="s">
        <v>142</v>
      </c>
      <c r="D108" s="2" t="s">
        <v>396</v>
      </c>
      <c r="E108" s="2" t="s">
        <v>943</v>
      </c>
      <c r="F108" s="24">
        <v>845000</v>
      </c>
      <c r="G108" s="24">
        <v>2222.35</v>
      </c>
      <c r="H108" s="24">
        <v>0.19</v>
      </c>
    </row>
    <row r="109" spans="2:8" x14ac:dyDescent="0.25">
      <c r="B109" s="2" t="s">
        <v>2919</v>
      </c>
      <c r="C109" s="4" t="s">
        <v>142</v>
      </c>
      <c r="D109" s="2" t="s">
        <v>412</v>
      </c>
      <c r="E109" s="2" t="s">
        <v>715</v>
      </c>
      <c r="F109" s="24">
        <v>127500</v>
      </c>
      <c r="G109" s="24">
        <v>2205.56</v>
      </c>
      <c r="H109" s="24">
        <v>0.19</v>
      </c>
    </row>
    <row r="110" spans="2:8" x14ac:dyDescent="0.25">
      <c r="B110" s="2" t="s">
        <v>2950</v>
      </c>
      <c r="C110" s="4" t="s">
        <v>142</v>
      </c>
      <c r="D110" s="2" t="s">
        <v>374</v>
      </c>
      <c r="E110" s="2" t="s">
        <v>749</v>
      </c>
      <c r="F110" s="24">
        <v>907700</v>
      </c>
      <c r="G110" s="24">
        <v>2036.88</v>
      </c>
      <c r="H110" s="24">
        <v>0.18</v>
      </c>
    </row>
    <row r="111" spans="2:8" x14ac:dyDescent="0.25">
      <c r="B111" s="2" t="s">
        <v>3025</v>
      </c>
      <c r="C111" s="4" t="s">
        <v>142</v>
      </c>
      <c r="D111" s="2" t="s">
        <v>352</v>
      </c>
      <c r="E111" s="2" t="s">
        <v>879</v>
      </c>
      <c r="F111" s="24">
        <v>306000</v>
      </c>
      <c r="G111" s="24">
        <v>1989.31</v>
      </c>
      <c r="H111" s="24">
        <v>0.17</v>
      </c>
    </row>
    <row r="112" spans="2:8" x14ac:dyDescent="0.25">
      <c r="B112" s="2" t="s">
        <v>2810</v>
      </c>
      <c r="C112" s="4" t="s">
        <v>142</v>
      </c>
      <c r="D112" s="2" t="s">
        <v>384</v>
      </c>
      <c r="E112" s="2" t="s">
        <v>447</v>
      </c>
      <c r="F112" s="24">
        <v>1575000</v>
      </c>
      <c r="G112" s="24">
        <v>1916.78</v>
      </c>
      <c r="H112" s="24">
        <v>0.17</v>
      </c>
    </row>
    <row r="113" spans="2:8" x14ac:dyDescent="0.25">
      <c r="B113" s="2" t="s">
        <v>3124</v>
      </c>
      <c r="C113" s="4" t="s">
        <v>142</v>
      </c>
      <c r="D113" s="2" t="s">
        <v>359</v>
      </c>
      <c r="E113" s="2" t="s">
        <v>1065</v>
      </c>
      <c r="F113" s="24">
        <v>111000</v>
      </c>
      <c r="G113" s="24">
        <v>1847.04</v>
      </c>
      <c r="H113" s="24">
        <v>0.16</v>
      </c>
    </row>
    <row r="114" spans="2:8" x14ac:dyDescent="0.25">
      <c r="B114" s="2" t="s">
        <v>2905</v>
      </c>
      <c r="C114" s="4" t="s">
        <v>142</v>
      </c>
      <c r="D114" s="2" t="s">
        <v>389</v>
      </c>
      <c r="E114" s="2" t="s">
        <v>687</v>
      </c>
      <c r="F114" s="24">
        <v>43200</v>
      </c>
      <c r="G114" s="24">
        <v>1682.49</v>
      </c>
      <c r="H114" s="24">
        <v>0.14000000000000001</v>
      </c>
    </row>
    <row r="115" spans="2:8" x14ac:dyDescent="0.25">
      <c r="B115" s="2" t="s">
        <v>2961</v>
      </c>
      <c r="C115" s="4" t="s">
        <v>142</v>
      </c>
      <c r="D115" s="2" t="s">
        <v>372</v>
      </c>
      <c r="E115" s="2" t="s">
        <v>765</v>
      </c>
      <c r="F115" s="24">
        <v>34600</v>
      </c>
      <c r="G115" s="24">
        <v>1672.24</v>
      </c>
      <c r="H115" s="24">
        <v>0.14000000000000001</v>
      </c>
    </row>
    <row r="116" spans="2:8" x14ac:dyDescent="0.25">
      <c r="B116" s="2" t="s">
        <v>2794</v>
      </c>
      <c r="C116" s="4" t="s">
        <v>142</v>
      </c>
      <c r="D116" s="2" t="s">
        <v>379</v>
      </c>
      <c r="E116" s="2" t="s">
        <v>405</v>
      </c>
      <c r="F116" s="24">
        <v>320400</v>
      </c>
      <c r="G116" s="24">
        <v>1659.67</v>
      </c>
      <c r="H116" s="24">
        <v>0.14000000000000001</v>
      </c>
    </row>
    <row r="117" spans="2:8" x14ac:dyDescent="0.25">
      <c r="B117" s="2" t="s">
        <v>2979</v>
      </c>
      <c r="C117" s="4" t="s">
        <v>142</v>
      </c>
      <c r="D117" s="2" t="s">
        <v>372</v>
      </c>
      <c r="E117" s="2" t="s">
        <v>787</v>
      </c>
      <c r="F117" s="24">
        <v>390000</v>
      </c>
      <c r="G117" s="24">
        <v>1650.87</v>
      </c>
      <c r="H117" s="24">
        <v>0.14000000000000001</v>
      </c>
    </row>
    <row r="118" spans="2:8" x14ac:dyDescent="0.25">
      <c r="B118" s="2" t="s">
        <v>2049</v>
      </c>
      <c r="C118" s="4" t="s">
        <v>142</v>
      </c>
      <c r="D118" s="2" t="s">
        <v>370</v>
      </c>
      <c r="E118" s="2" t="s">
        <v>371</v>
      </c>
      <c r="F118" s="24">
        <v>140000</v>
      </c>
      <c r="G118" s="24">
        <v>1647.8</v>
      </c>
      <c r="H118" s="24">
        <v>0.14000000000000001</v>
      </c>
    </row>
    <row r="119" spans="2:8" x14ac:dyDescent="0.25">
      <c r="B119" s="2" t="s">
        <v>3135</v>
      </c>
      <c r="C119" s="4" t="s">
        <v>142</v>
      </c>
      <c r="D119" s="2" t="s">
        <v>364</v>
      </c>
      <c r="E119" s="2" t="s">
        <v>1098</v>
      </c>
      <c r="F119" s="24">
        <v>24750</v>
      </c>
      <c r="G119" s="24">
        <v>1618.84</v>
      </c>
      <c r="H119" s="24">
        <v>0.14000000000000001</v>
      </c>
    </row>
    <row r="120" spans="2:8" x14ac:dyDescent="0.25">
      <c r="B120" s="2" t="s">
        <v>2925</v>
      </c>
      <c r="C120" s="4" t="s">
        <v>142</v>
      </c>
      <c r="D120" s="2" t="s">
        <v>433</v>
      </c>
      <c r="E120" s="2" t="s">
        <v>721</v>
      </c>
      <c r="F120" s="24">
        <v>102200</v>
      </c>
      <c r="G120" s="24">
        <v>1515.98</v>
      </c>
      <c r="H120" s="24">
        <v>0.13</v>
      </c>
    </row>
    <row r="121" spans="2:8" x14ac:dyDescent="0.25">
      <c r="B121" s="2" t="s">
        <v>3022</v>
      </c>
      <c r="C121" s="4" t="s">
        <v>142</v>
      </c>
      <c r="D121" s="2" t="s">
        <v>352</v>
      </c>
      <c r="E121" s="2" t="s">
        <v>876</v>
      </c>
      <c r="F121" s="24">
        <v>61325</v>
      </c>
      <c r="G121" s="24">
        <v>1419.58</v>
      </c>
      <c r="H121" s="24">
        <v>0.12</v>
      </c>
    </row>
    <row r="122" spans="2:8" x14ac:dyDescent="0.25">
      <c r="B122" s="2" t="s">
        <v>2879</v>
      </c>
      <c r="C122" s="4" t="s">
        <v>142</v>
      </c>
      <c r="D122" s="2" t="s">
        <v>376</v>
      </c>
      <c r="E122" s="2" t="s">
        <v>647</v>
      </c>
      <c r="F122" s="24">
        <v>51750</v>
      </c>
      <c r="G122" s="24">
        <v>1356.39</v>
      </c>
      <c r="H122" s="24">
        <v>0.12</v>
      </c>
    </row>
    <row r="123" spans="2:8" x14ac:dyDescent="0.25">
      <c r="B123" s="2" t="s">
        <v>3294</v>
      </c>
      <c r="C123" s="4" t="s">
        <v>142</v>
      </c>
      <c r="D123" s="2" t="s">
        <v>376</v>
      </c>
      <c r="E123" s="2" t="s">
        <v>1522</v>
      </c>
      <c r="F123" s="24">
        <v>22650</v>
      </c>
      <c r="G123" s="24">
        <v>1355.77</v>
      </c>
      <c r="H123" s="24">
        <v>0.12</v>
      </c>
    </row>
    <row r="124" spans="2:8" x14ac:dyDescent="0.25">
      <c r="B124" s="2" t="s">
        <v>2859</v>
      </c>
      <c r="C124" s="4" t="s">
        <v>142</v>
      </c>
      <c r="D124" s="2" t="s">
        <v>519</v>
      </c>
      <c r="E124" s="2" t="s">
        <v>559</v>
      </c>
      <c r="F124" s="24">
        <v>26550</v>
      </c>
      <c r="G124" s="24">
        <v>1206.18</v>
      </c>
      <c r="H124" s="24">
        <v>0.1</v>
      </c>
    </row>
    <row r="125" spans="2:8" x14ac:dyDescent="0.25">
      <c r="B125" s="2" t="s">
        <v>2847</v>
      </c>
      <c r="C125" s="4" t="s">
        <v>142</v>
      </c>
      <c r="D125" s="2" t="s">
        <v>384</v>
      </c>
      <c r="E125" s="2" t="s">
        <v>521</v>
      </c>
      <c r="F125" s="24">
        <v>17250</v>
      </c>
      <c r="G125" s="24">
        <v>1194.31</v>
      </c>
      <c r="H125" s="24">
        <v>0.1</v>
      </c>
    </row>
    <row r="126" spans="2:8" x14ac:dyDescent="0.25">
      <c r="B126" s="2" t="s">
        <v>2795</v>
      </c>
      <c r="C126" s="4" t="s">
        <v>142</v>
      </c>
      <c r="D126" s="2" t="s">
        <v>372</v>
      </c>
      <c r="E126" s="2" t="s">
        <v>408</v>
      </c>
      <c r="F126" s="24">
        <v>28600</v>
      </c>
      <c r="G126" s="24">
        <v>1144.69</v>
      </c>
      <c r="H126" s="24">
        <v>0.1</v>
      </c>
    </row>
    <row r="127" spans="2:8" x14ac:dyDescent="0.25">
      <c r="B127" s="2" t="s">
        <v>2792</v>
      </c>
      <c r="C127" s="4" t="s">
        <v>142</v>
      </c>
      <c r="D127" s="2" t="s">
        <v>402</v>
      </c>
      <c r="E127" s="2" t="s">
        <v>403</v>
      </c>
      <c r="F127" s="24">
        <v>163500</v>
      </c>
      <c r="G127" s="24">
        <v>1071.58</v>
      </c>
      <c r="H127" s="24">
        <v>0.09</v>
      </c>
    </row>
    <row r="128" spans="2:8" x14ac:dyDescent="0.25">
      <c r="B128" s="2" t="s">
        <v>2991</v>
      </c>
      <c r="C128" s="4" t="s">
        <v>142</v>
      </c>
      <c r="D128" s="2" t="s">
        <v>387</v>
      </c>
      <c r="E128" s="2" t="s">
        <v>815</v>
      </c>
      <c r="F128" s="24">
        <v>149000</v>
      </c>
      <c r="G128" s="24">
        <v>1026.83</v>
      </c>
      <c r="H128" s="24">
        <v>0.09</v>
      </c>
    </row>
    <row r="129" spans="2:8" x14ac:dyDescent="0.25">
      <c r="B129" s="2" t="s">
        <v>2916</v>
      </c>
      <c r="C129" s="4" t="s">
        <v>142</v>
      </c>
      <c r="D129" s="2" t="s">
        <v>387</v>
      </c>
      <c r="E129" s="2" t="s">
        <v>712</v>
      </c>
      <c r="F129" s="24">
        <v>16875</v>
      </c>
      <c r="G129" s="24">
        <v>1003.57</v>
      </c>
      <c r="H129" s="24">
        <v>0.09</v>
      </c>
    </row>
    <row r="130" spans="2:8" x14ac:dyDescent="0.25">
      <c r="B130" s="2" t="s">
        <v>2958</v>
      </c>
      <c r="C130" s="4" t="s">
        <v>142</v>
      </c>
      <c r="D130" s="2" t="s">
        <v>382</v>
      </c>
      <c r="E130" s="2" t="s">
        <v>762</v>
      </c>
      <c r="F130" s="24">
        <v>43673</v>
      </c>
      <c r="G130" s="24">
        <v>925.04</v>
      </c>
      <c r="H130" s="24">
        <v>0.08</v>
      </c>
    </row>
    <row r="131" spans="2:8" x14ac:dyDescent="0.25">
      <c r="B131" s="2" t="s">
        <v>2782</v>
      </c>
      <c r="C131" s="4" t="s">
        <v>142</v>
      </c>
      <c r="D131" s="2" t="s">
        <v>352</v>
      </c>
      <c r="E131" s="2" t="s">
        <v>381</v>
      </c>
      <c r="F131" s="24">
        <v>24600</v>
      </c>
      <c r="G131" s="24">
        <v>828.68</v>
      </c>
      <c r="H131" s="24">
        <v>7.0000000000000007E-2</v>
      </c>
    </row>
    <row r="132" spans="2:8" x14ac:dyDescent="0.25">
      <c r="B132" s="2" t="s">
        <v>3126</v>
      </c>
      <c r="C132" s="4" t="s">
        <v>142</v>
      </c>
      <c r="D132" s="2" t="s">
        <v>941</v>
      </c>
      <c r="E132" s="2" t="s">
        <v>1067</v>
      </c>
      <c r="F132" s="24">
        <v>29050</v>
      </c>
      <c r="G132" s="24">
        <v>820.62</v>
      </c>
      <c r="H132" s="24">
        <v>7.0000000000000007E-2</v>
      </c>
    </row>
    <row r="133" spans="2:8" x14ac:dyDescent="0.25">
      <c r="B133" s="2" t="s">
        <v>2790</v>
      </c>
      <c r="C133" s="4" t="s">
        <v>142</v>
      </c>
      <c r="D133" s="2" t="s">
        <v>394</v>
      </c>
      <c r="E133" s="2" t="s">
        <v>395</v>
      </c>
      <c r="F133" s="24">
        <v>46000</v>
      </c>
      <c r="G133" s="24">
        <v>786.9</v>
      </c>
      <c r="H133" s="24">
        <v>7.0000000000000007E-2</v>
      </c>
    </row>
    <row r="134" spans="2:8" x14ac:dyDescent="0.25">
      <c r="B134" s="2" t="s">
        <v>2895</v>
      </c>
      <c r="C134" s="4" t="s">
        <v>142</v>
      </c>
      <c r="D134" s="2" t="s">
        <v>372</v>
      </c>
      <c r="E134" s="2" t="s">
        <v>677</v>
      </c>
      <c r="F134" s="24">
        <v>55900</v>
      </c>
      <c r="G134" s="24">
        <v>782.6</v>
      </c>
      <c r="H134" s="24">
        <v>7.0000000000000007E-2</v>
      </c>
    </row>
    <row r="135" spans="2:8" x14ac:dyDescent="0.25">
      <c r="B135" s="2" t="s">
        <v>2955</v>
      </c>
      <c r="C135" s="4" t="s">
        <v>142</v>
      </c>
      <c r="D135" s="2" t="s">
        <v>382</v>
      </c>
      <c r="E135" s="2" t="s">
        <v>759</v>
      </c>
      <c r="F135" s="24">
        <v>61000</v>
      </c>
      <c r="G135" s="24">
        <v>775.43</v>
      </c>
      <c r="H135" s="24">
        <v>7.0000000000000007E-2</v>
      </c>
    </row>
    <row r="136" spans="2:8" x14ac:dyDescent="0.25">
      <c r="B136" s="2" t="s">
        <v>3115</v>
      </c>
      <c r="C136" s="4" t="s">
        <v>142</v>
      </c>
      <c r="D136" s="2" t="s">
        <v>941</v>
      </c>
      <c r="E136" s="2" t="s">
        <v>1043</v>
      </c>
      <c r="F136" s="24">
        <v>61500</v>
      </c>
      <c r="G136" s="24">
        <v>749.99</v>
      </c>
      <c r="H136" s="24">
        <v>0.06</v>
      </c>
    </row>
    <row r="137" spans="2:8" x14ac:dyDescent="0.25">
      <c r="B137" s="2" t="s">
        <v>2878</v>
      </c>
      <c r="C137" s="4" t="s">
        <v>142</v>
      </c>
      <c r="D137" s="2" t="s">
        <v>376</v>
      </c>
      <c r="E137" s="2" t="s">
        <v>646</v>
      </c>
      <c r="F137" s="24">
        <v>15600</v>
      </c>
      <c r="G137" s="24">
        <v>533.4</v>
      </c>
      <c r="H137" s="24">
        <v>0.05</v>
      </c>
    </row>
    <row r="138" spans="2:8" x14ac:dyDescent="0.25">
      <c r="B138" s="2" t="s">
        <v>2845</v>
      </c>
      <c r="C138" s="4" t="s">
        <v>142</v>
      </c>
      <c r="D138" s="2" t="s">
        <v>412</v>
      </c>
      <c r="E138" s="2" t="s">
        <v>516</v>
      </c>
      <c r="F138" s="24">
        <v>38950</v>
      </c>
      <c r="G138" s="24">
        <v>515.04</v>
      </c>
      <c r="H138" s="24">
        <v>0.04</v>
      </c>
    </row>
    <row r="139" spans="2:8" x14ac:dyDescent="0.25">
      <c r="B139" s="2" t="s">
        <v>2853</v>
      </c>
      <c r="C139" s="4" t="s">
        <v>142</v>
      </c>
      <c r="D139" s="2" t="s">
        <v>359</v>
      </c>
      <c r="E139" s="2" t="s">
        <v>529</v>
      </c>
      <c r="F139" s="24">
        <v>15000</v>
      </c>
      <c r="G139" s="24">
        <v>431.39</v>
      </c>
      <c r="H139" s="24">
        <v>0.04</v>
      </c>
    </row>
    <row r="140" spans="2:8" x14ac:dyDescent="0.25">
      <c r="B140" s="2" t="s">
        <v>2980</v>
      </c>
      <c r="C140" s="4" t="s">
        <v>142</v>
      </c>
      <c r="D140" s="2" t="s">
        <v>433</v>
      </c>
      <c r="E140" s="2" t="s">
        <v>792</v>
      </c>
      <c r="F140" s="24">
        <v>47850</v>
      </c>
      <c r="G140" s="24">
        <v>426.75</v>
      </c>
      <c r="H140" s="24">
        <v>0.04</v>
      </c>
    </row>
    <row r="141" spans="2:8" x14ac:dyDescent="0.25">
      <c r="B141" s="2" t="s">
        <v>2857</v>
      </c>
      <c r="C141" s="4" t="s">
        <v>142</v>
      </c>
      <c r="D141" s="2" t="s">
        <v>352</v>
      </c>
      <c r="E141" s="2" t="s">
        <v>535</v>
      </c>
      <c r="F141" s="24">
        <v>22200</v>
      </c>
      <c r="G141" s="24">
        <v>280.5</v>
      </c>
      <c r="H141" s="24">
        <v>0.02</v>
      </c>
    </row>
    <row r="142" spans="2:8" x14ac:dyDescent="0.25">
      <c r="B142" s="2" t="s">
        <v>2846</v>
      </c>
      <c r="C142" s="4" t="s">
        <v>142</v>
      </c>
      <c r="D142" s="2" t="s">
        <v>519</v>
      </c>
      <c r="E142" s="2" t="s">
        <v>520</v>
      </c>
      <c r="F142" s="24">
        <v>12250</v>
      </c>
      <c r="G142" s="24">
        <v>264.14999999999998</v>
      </c>
      <c r="H142" s="24">
        <v>0.02</v>
      </c>
    </row>
    <row r="143" spans="2:8" x14ac:dyDescent="0.25">
      <c r="B143" s="2" t="s">
        <v>2877</v>
      </c>
      <c r="C143" s="4" t="s">
        <v>142</v>
      </c>
      <c r="D143" s="2" t="s">
        <v>350</v>
      </c>
      <c r="E143" s="2" t="s">
        <v>645</v>
      </c>
      <c r="F143" s="24">
        <v>52650</v>
      </c>
      <c r="G143" s="24">
        <v>260.83</v>
      </c>
      <c r="H143" s="24">
        <v>0.02</v>
      </c>
    </row>
    <row r="144" spans="2:8" x14ac:dyDescent="0.25">
      <c r="B144" s="2" t="s">
        <v>2063</v>
      </c>
      <c r="C144" s="4" t="s">
        <v>142</v>
      </c>
      <c r="D144" s="2" t="s">
        <v>379</v>
      </c>
      <c r="E144" s="2" t="s">
        <v>380</v>
      </c>
      <c r="F144" s="24">
        <v>23400</v>
      </c>
      <c r="G144" s="24">
        <v>259.35000000000002</v>
      </c>
      <c r="H144" s="24">
        <v>0.02</v>
      </c>
    </row>
    <row r="145" spans="2:9" x14ac:dyDescent="0.25">
      <c r="B145" s="2" t="s">
        <v>2956</v>
      </c>
      <c r="C145" s="4" t="s">
        <v>142</v>
      </c>
      <c r="D145" s="2" t="s">
        <v>483</v>
      </c>
      <c r="E145" s="2" t="s">
        <v>760</v>
      </c>
      <c r="F145" s="24">
        <v>4750</v>
      </c>
      <c r="G145" s="24">
        <v>173.57</v>
      </c>
      <c r="H145" s="24">
        <v>0.01</v>
      </c>
    </row>
    <row r="146" spans="2:9" x14ac:dyDescent="0.25">
      <c r="B146" s="2" t="s">
        <v>3146</v>
      </c>
      <c r="C146" s="4" t="s">
        <v>142</v>
      </c>
      <c r="D146" s="2" t="s">
        <v>372</v>
      </c>
      <c r="E146" s="2" t="s">
        <v>1129</v>
      </c>
      <c r="F146" s="24">
        <v>6250</v>
      </c>
      <c r="G146" s="24">
        <v>165.16</v>
      </c>
      <c r="H146" s="24">
        <v>0.01</v>
      </c>
    </row>
    <row r="147" spans="2:9" x14ac:dyDescent="0.25">
      <c r="B147" s="2" t="s">
        <v>2953</v>
      </c>
      <c r="C147" s="4" t="s">
        <v>142</v>
      </c>
      <c r="D147" s="2" t="s">
        <v>519</v>
      </c>
      <c r="E147" s="2" t="s">
        <v>757</v>
      </c>
      <c r="F147" s="24">
        <v>3325</v>
      </c>
      <c r="G147" s="24">
        <v>152.86000000000001</v>
      </c>
      <c r="H147" s="24">
        <v>0.01</v>
      </c>
    </row>
    <row r="148" spans="2:9" x14ac:dyDescent="0.25">
      <c r="B148" s="2" t="s">
        <v>2911</v>
      </c>
      <c r="C148" s="4" t="s">
        <v>142</v>
      </c>
      <c r="D148" s="2" t="s">
        <v>428</v>
      </c>
      <c r="E148" s="2" t="s">
        <v>707</v>
      </c>
      <c r="F148" s="24">
        <v>25000</v>
      </c>
      <c r="G148" s="24">
        <v>144.19</v>
      </c>
      <c r="H148" s="24">
        <v>0.01</v>
      </c>
    </row>
    <row r="149" spans="2:9" x14ac:dyDescent="0.25">
      <c r="B149" s="2" t="s">
        <v>3038</v>
      </c>
      <c r="C149" s="4" t="s">
        <v>142</v>
      </c>
      <c r="D149" s="2" t="s">
        <v>384</v>
      </c>
      <c r="E149" s="2" t="s">
        <v>935</v>
      </c>
      <c r="F149" s="24">
        <v>13650</v>
      </c>
      <c r="G149" s="24">
        <v>104.1</v>
      </c>
      <c r="H149" s="24">
        <v>0.01</v>
      </c>
    </row>
    <row r="150" spans="2:9" x14ac:dyDescent="0.25">
      <c r="B150" s="2" t="s">
        <v>3045</v>
      </c>
      <c r="C150" s="4" t="s">
        <v>142</v>
      </c>
      <c r="D150" s="2" t="s">
        <v>402</v>
      </c>
      <c r="E150" s="2" t="s">
        <v>945</v>
      </c>
      <c r="F150" s="24">
        <v>6919</v>
      </c>
      <c r="G150" s="24">
        <v>94.18</v>
      </c>
      <c r="H150" s="24">
        <v>0.01</v>
      </c>
    </row>
    <row r="151" spans="2:9" x14ac:dyDescent="0.25">
      <c r="B151" s="2" t="s">
        <v>2067</v>
      </c>
      <c r="C151" s="4" t="s">
        <v>142</v>
      </c>
      <c r="D151" s="2" t="s">
        <v>366</v>
      </c>
      <c r="E151" s="2" t="s">
        <v>550</v>
      </c>
      <c r="F151" s="24">
        <v>18000</v>
      </c>
      <c r="G151" s="24">
        <v>85.03</v>
      </c>
      <c r="H151" s="24">
        <v>0.01</v>
      </c>
    </row>
    <row r="152" spans="2:9" x14ac:dyDescent="0.25">
      <c r="B152" s="2" t="s">
        <v>3020</v>
      </c>
      <c r="C152" s="4" t="s">
        <v>142</v>
      </c>
      <c r="D152" s="2" t="s">
        <v>352</v>
      </c>
      <c r="E152" s="2" t="s">
        <v>874</v>
      </c>
      <c r="F152" s="24">
        <v>1350</v>
      </c>
      <c r="G152" s="24">
        <v>68.89</v>
      </c>
      <c r="H152" s="24">
        <v>0.01</v>
      </c>
    </row>
    <row r="153" spans="2:9" x14ac:dyDescent="0.25">
      <c r="B153" s="2" t="s">
        <v>2856</v>
      </c>
      <c r="C153" s="4" t="s">
        <v>142</v>
      </c>
      <c r="D153" s="2" t="s">
        <v>492</v>
      </c>
      <c r="E153" s="2" t="s">
        <v>534</v>
      </c>
      <c r="F153" s="24">
        <v>7425</v>
      </c>
      <c r="G153" s="24">
        <v>65.5</v>
      </c>
      <c r="H153" s="24">
        <v>0.01</v>
      </c>
    </row>
    <row r="154" spans="2:9" x14ac:dyDescent="0.25">
      <c r="B154" s="2" t="s">
        <v>635</v>
      </c>
      <c r="C154" s="4" t="s">
        <v>142</v>
      </c>
      <c r="D154" s="2" t="s">
        <v>420</v>
      </c>
      <c r="E154" s="2" t="s">
        <v>636</v>
      </c>
      <c r="F154" s="24">
        <v>17325</v>
      </c>
      <c r="G154" s="24">
        <v>49</v>
      </c>
      <c r="H154" s="24">
        <v>0</v>
      </c>
      <c r="I154" s="2" t="s">
        <v>1410</v>
      </c>
    </row>
    <row r="155" spans="2:9" x14ac:dyDescent="0.25">
      <c r="B155" s="2" t="s">
        <v>2870</v>
      </c>
      <c r="C155" s="4" t="s">
        <v>142</v>
      </c>
      <c r="D155" s="2" t="s">
        <v>374</v>
      </c>
      <c r="E155" s="2" t="s">
        <v>637</v>
      </c>
      <c r="F155" s="24">
        <v>1908</v>
      </c>
      <c r="G155" s="24">
        <v>46.01</v>
      </c>
      <c r="H155" s="24">
        <v>0</v>
      </c>
      <c r="I155" s="2" t="s">
        <v>1410</v>
      </c>
    </row>
    <row r="156" spans="2:9" x14ac:dyDescent="0.25">
      <c r="B156" s="2" t="s">
        <v>2986</v>
      </c>
      <c r="C156" s="4" t="s">
        <v>142</v>
      </c>
      <c r="D156" s="2" t="s">
        <v>347</v>
      </c>
      <c r="E156" s="2" t="s">
        <v>806</v>
      </c>
      <c r="F156" s="24">
        <v>25000</v>
      </c>
      <c r="G156" s="24">
        <v>40.65</v>
      </c>
      <c r="H156" s="24">
        <v>0</v>
      </c>
      <c r="I156" s="2" t="s">
        <v>1410</v>
      </c>
    </row>
    <row r="157" spans="2:9" x14ac:dyDescent="0.25">
      <c r="B157" s="2" t="s">
        <v>2855</v>
      </c>
      <c r="C157" s="4" t="s">
        <v>142</v>
      </c>
      <c r="D157" s="2" t="s">
        <v>384</v>
      </c>
      <c r="E157" s="2" t="s">
        <v>533</v>
      </c>
      <c r="F157" s="24">
        <v>2000</v>
      </c>
      <c r="G157" s="24">
        <v>32.299999999999997</v>
      </c>
      <c r="H157" s="24">
        <v>0</v>
      </c>
      <c r="I157" s="2" t="s">
        <v>1410</v>
      </c>
    </row>
    <row r="158" spans="2:9" x14ac:dyDescent="0.25">
      <c r="B158" s="2" t="s">
        <v>2037</v>
      </c>
      <c r="C158" s="4" t="s">
        <v>142</v>
      </c>
      <c r="D158" s="2" t="s">
        <v>519</v>
      </c>
      <c r="E158" s="2" t="s">
        <v>523</v>
      </c>
      <c r="F158" s="24">
        <v>100</v>
      </c>
      <c r="G158" s="24">
        <v>12.82</v>
      </c>
      <c r="H158" s="24">
        <v>0</v>
      </c>
      <c r="I158" s="2" t="s">
        <v>1410</v>
      </c>
    </row>
    <row r="159" spans="2:9" x14ac:dyDescent="0.25">
      <c r="B159" s="7" t="s">
        <v>3069</v>
      </c>
      <c r="C159" s="4" t="s">
        <v>142</v>
      </c>
      <c r="D159" s="2" t="s">
        <v>519</v>
      </c>
      <c r="E159" s="2" t="s">
        <v>523</v>
      </c>
      <c r="F159" s="24">
        <v>-100</v>
      </c>
      <c r="G159" s="24">
        <v>-12.88</v>
      </c>
      <c r="H159" s="24">
        <v>0</v>
      </c>
    </row>
    <row r="160" spans="2:9" x14ac:dyDescent="0.25">
      <c r="B160" s="2" t="s">
        <v>3295</v>
      </c>
      <c r="C160" s="4" t="s">
        <v>142</v>
      </c>
      <c r="D160" s="2" t="s">
        <v>384</v>
      </c>
      <c r="E160" s="2" t="s">
        <v>533</v>
      </c>
      <c r="F160" s="24">
        <v>-2000</v>
      </c>
      <c r="G160" s="24">
        <v>-32.51</v>
      </c>
      <c r="H160" s="24">
        <v>0</v>
      </c>
    </row>
    <row r="161" spans="2:8" x14ac:dyDescent="0.25">
      <c r="B161" s="2" t="s">
        <v>3217</v>
      </c>
      <c r="C161" s="4" t="s">
        <v>142</v>
      </c>
      <c r="D161" s="2" t="s">
        <v>347</v>
      </c>
      <c r="E161" s="2" t="s">
        <v>806</v>
      </c>
      <c r="F161" s="24">
        <v>-25000</v>
      </c>
      <c r="G161" s="24">
        <v>-40.909999999999997</v>
      </c>
      <c r="H161" s="24">
        <v>0</v>
      </c>
    </row>
    <row r="162" spans="2:8" x14ac:dyDescent="0.25">
      <c r="B162" s="2" t="s">
        <v>3296</v>
      </c>
      <c r="C162" s="4" t="s">
        <v>142</v>
      </c>
      <c r="D162" s="2" t="s">
        <v>374</v>
      </c>
      <c r="E162" s="2" t="s">
        <v>637</v>
      </c>
      <c r="F162" s="24">
        <v>-1908</v>
      </c>
      <c r="G162" s="24">
        <v>-46.14</v>
      </c>
      <c r="H162" s="24">
        <v>0</v>
      </c>
    </row>
    <row r="163" spans="2:8" x14ac:dyDescent="0.25">
      <c r="B163" s="2" t="s">
        <v>1523</v>
      </c>
      <c r="C163" s="4" t="s">
        <v>142</v>
      </c>
      <c r="D163" s="2" t="s">
        <v>420</v>
      </c>
      <c r="E163" s="2" t="s">
        <v>636</v>
      </c>
      <c r="F163" s="24">
        <v>-17325</v>
      </c>
      <c r="G163" s="24">
        <v>-49.24</v>
      </c>
      <c r="H163" s="24">
        <v>0</v>
      </c>
    </row>
    <row r="164" spans="2:8" x14ac:dyDescent="0.25">
      <c r="B164" s="2" t="s">
        <v>3220</v>
      </c>
      <c r="C164" s="4" t="s">
        <v>142</v>
      </c>
      <c r="D164" s="2" t="s">
        <v>492</v>
      </c>
      <c r="E164" s="2" t="s">
        <v>534</v>
      </c>
      <c r="F164" s="24">
        <v>-7425</v>
      </c>
      <c r="G164" s="24">
        <v>-65.98</v>
      </c>
      <c r="H164" s="24">
        <v>-0.01</v>
      </c>
    </row>
    <row r="165" spans="2:8" x14ac:dyDescent="0.25">
      <c r="B165" s="2" t="s">
        <v>3297</v>
      </c>
      <c r="C165" s="4" t="s">
        <v>142</v>
      </c>
      <c r="D165" s="2" t="s">
        <v>352</v>
      </c>
      <c r="E165" s="2" t="s">
        <v>874</v>
      </c>
      <c r="F165" s="24">
        <v>-1350</v>
      </c>
      <c r="G165" s="24">
        <v>-68.94</v>
      </c>
      <c r="H165" s="24">
        <v>-0.01</v>
      </c>
    </row>
    <row r="166" spans="2:8" x14ac:dyDescent="0.25">
      <c r="B166" s="2" t="s">
        <v>3298</v>
      </c>
      <c r="C166" s="4" t="s">
        <v>142</v>
      </c>
      <c r="D166" s="2" t="s">
        <v>366</v>
      </c>
      <c r="E166" s="2" t="s">
        <v>550</v>
      </c>
      <c r="F166" s="24">
        <v>-18000</v>
      </c>
      <c r="G166" s="24">
        <v>-85.66</v>
      </c>
      <c r="H166" s="24">
        <v>-0.01</v>
      </c>
    </row>
    <row r="167" spans="2:8" x14ac:dyDescent="0.25">
      <c r="B167" s="2" t="s">
        <v>3299</v>
      </c>
      <c r="C167" s="4" t="s">
        <v>142</v>
      </c>
      <c r="D167" s="2" t="s">
        <v>402</v>
      </c>
      <c r="E167" s="2" t="s">
        <v>945</v>
      </c>
      <c r="F167" s="24">
        <v>-6919</v>
      </c>
      <c r="G167" s="24">
        <v>-94.62</v>
      </c>
      <c r="H167" s="24">
        <v>-0.01</v>
      </c>
    </row>
    <row r="168" spans="2:8" x14ac:dyDescent="0.25">
      <c r="B168" s="2" t="s">
        <v>3300</v>
      </c>
      <c r="C168" s="4" t="s">
        <v>142</v>
      </c>
      <c r="D168" s="2" t="s">
        <v>384</v>
      </c>
      <c r="E168" s="2" t="s">
        <v>935</v>
      </c>
      <c r="F168" s="24">
        <v>-13650</v>
      </c>
      <c r="G168" s="24">
        <v>-104.92</v>
      </c>
      <c r="H168" s="24">
        <v>-0.01</v>
      </c>
    </row>
    <row r="169" spans="2:8" x14ac:dyDescent="0.25">
      <c r="B169" s="2" t="s">
        <v>1524</v>
      </c>
      <c r="C169" s="4" t="s">
        <v>142</v>
      </c>
      <c r="D169" s="2" t="s">
        <v>347</v>
      </c>
      <c r="E169" s="2" t="s">
        <v>1516</v>
      </c>
      <c r="F169" s="24">
        <v>-20250</v>
      </c>
      <c r="G169" s="24">
        <v>-126.98</v>
      </c>
      <c r="H169" s="24">
        <v>-0.01</v>
      </c>
    </row>
    <row r="170" spans="2:8" x14ac:dyDescent="0.25">
      <c r="B170" s="2" t="s">
        <v>3216</v>
      </c>
      <c r="C170" s="4" t="s">
        <v>142</v>
      </c>
      <c r="D170" s="2" t="s">
        <v>428</v>
      </c>
      <c r="E170" s="2" t="s">
        <v>707</v>
      </c>
      <c r="F170" s="24">
        <v>-25000</v>
      </c>
      <c r="G170" s="24">
        <v>-145.25</v>
      </c>
      <c r="H170" s="24">
        <v>-0.01</v>
      </c>
    </row>
    <row r="171" spans="2:8" x14ac:dyDescent="0.25">
      <c r="B171" s="2" t="s">
        <v>3215</v>
      </c>
      <c r="C171" s="4" t="s">
        <v>142</v>
      </c>
      <c r="D171" s="2" t="s">
        <v>519</v>
      </c>
      <c r="E171" s="2" t="s">
        <v>757</v>
      </c>
      <c r="F171" s="24">
        <v>-3325</v>
      </c>
      <c r="G171" s="24">
        <v>-154.07</v>
      </c>
      <c r="H171" s="24">
        <v>-0.01</v>
      </c>
    </row>
    <row r="172" spans="2:8" x14ac:dyDescent="0.25">
      <c r="B172" s="2" t="s">
        <v>3301</v>
      </c>
      <c r="C172" s="4" t="s">
        <v>142</v>
      </c>
      <c r="D172" s="2" t="s">
        <v>372</v>
      </c>
      <c r="E172" s="2" t="s">
        <v>1129</v>
      </c>
      <c r="F172" s="24">
        <v>-6250</v>
      </c>
      <c r="G172" s="24">
        <v>-166.43</v>
      </c>
      <c r="H172" s="24">
        <v>-0.01</v>
      </c>
    </row>
    <row r="173" spans="2:8" x14ac:dyDescent="0.25">
      <c r="B173" s="2" t="s">
        <v>3302</v>
      </c>
      <c r="C173" s="4" t="s">
        <v>142</v>
      </c>
      <c r="D173" s="2" t="s">
        <v>483</v>
      </c>
      <c r="E173" s="2" t="s">
        <v>760</v>
      </c>
      <c r="F173" s="24">
        <v>-4750</v>
      </c>
      <c r="G173" s="24">
        <v>-174.63</v>
      </c>
      <c r="H173" s="24">
        <v>-0.02</v>
      </c>
    </row>
    <row r="174" spans="2:8" x14ac:dyDescent="0.25">
      <c r="B174" s="2" t="s">
        <v>3303</v>
      </c>
      <c r="C174" s="4" t="s">
        <v>142</v>
      </c>
      <c r="D174" s="2" t="s">
        <v>389</v>
      </c>
      <c r="E174" s="2" t="s">
        <v>687</v>
      </c>
      <c r="F174" s="24">
        <v>-5850</v>
      </c>
      <c r="G174" s="24">
        <v>-228.01</v>
      </c>
      <c r="H174" s="24">
        <v>-0.02</v>
      </c>
    </row>
    <row r="175" spans="2:8" x14ac:dyDescent="0.25">
      <c r="B175" s="2" t="s">
        <v>3304</v>
      </c>
      <c r="C175" s="4" t="s">
        <v>142</v>
      </c>
      <c r="D175" s="2" t="s">
        <v>379</v>
      </c>
      <c r="E175" s="2" t="s">
        <v>380</v>
      </c>
      <c r="F175" s="24">
        <v>-23400</v>
      </c>
      <c r="G175" s="24">
        <v>-259.74</v>
      </c>
      <c r="H175" s="24">
        <v>-0.02</v>
      </c>
    </row>
    <row r="176" spans="2:8" x14ac:dyDescent="0.25">
      <c r="B176" s="2" t="s">
        <v>3305</v>
      </c>
      <c r="C176" s="4" t="s">
        <v>142</v>
      </c>
      <c r="D176" s="2" t="s">
        <v>350</v>
      </c>
      <c r="E176" s="2" t="s">
        <v>645</v>
      </c>
      <c r="F176" s="24">
        <v>-52650</v>
      </c>
      <c r="G176" s="24">
        <v>-261.99</v>
      </c>
      <c r="H176" s="24">
        <v>-0.02</v>
      </c>
    </row>
    <row r="177" spans="2:8" x14ac:dyDescent="0.25">
      <c r="B177" s="2" t="s">
        <v>3306</v>
      </c>
      <c r="C177" s="4" t="s">
        <v>142</v>
      </c>
      <c r="D177" s="2" t="s">
        <v>519</v>
      </c>
      <c r="E177" s="2" t="s">
        <v>520</v>
      </c>
      <c r="F177" s="24">
        <v>-12250</v>
      </c>
      <c r="G177" s="24">
        <v>-265.83999999999997</v>
      </c>
      <c r="H177" s="24">
        <v>-0.02</v>
      </c>
    </row>
    <row r="178" spans="2:8" x14ac:dyDescent="0.25">
      <c r="B178" s="2" t="s">
        <v>3063</v>
      </c>
      <c r="C178" s="4" t="s">
        <v>142</v>
      </c>
      <c r="D178" s="2" t="s">
        <v>352</v>
      </c>
      <c r="E178" s="2" t="s">
        <v>535</v>
      </c>
      <c r="F178" s="24">
        <v>-22200</v>
      </c>
      <c r="G178" s="24">
        <v>-282.64</v>
      </c>
      <c r="H178" s="24">
        <v>-0.02</v>
      </c>
    </row>
    <row r="179" spans="2:8" x14ac:dyDescent="0.25">
      <c r="B179" s="2" t="s">
        <v>3072</v>
      </c>
      <c r="C179" s="4" t="s">
        <v>142</v>
      </c>
      <c r="D179" s="2" t="s">
        <v>433</v>
      </c>
      <c r="E179" s="2" t="s">
        <v>792</v>
      </c>
      <c r="F179" s="24">
        <v>-47850</v>
      </c>
      <c r="G179" s="24">
        <v>-428.98</v>
      </c>
      <c r="H179" s="24">
        <v>-0.04</v>
      </c>
    </row>
    <row r="180" spans="2:8" x14ac:dyDescent="0.25">
      <c r="B180" s="2" t="s">
        <v>3307</v>
      </c>
      <c r="C180" s="4" t="s">
        <v>142</v>
      </c>
      <c r="D180" s="2" t="s">
        <v>359</v>
      </c>
      <c r="E180" s="2" t="s">
        <v>529</v>
      </c>
      <c r="F180" s="24">
        <v>-15000</v>
      </c>
      <c r="G180" s="24">
        <v>-434.37</v>
      </c>
      <c r="H180" s="24">
        <v>-0.04</v>
      </c>
    </row>
    <row r="181" spans="2:8" x14ac:dyDescent="0.25">
      <c r="B181" s="2" t="s">
        <v>3174</v>
      </c>
      <c r="C181" s="4" t="s">
        <v>142</v>
      </c>
      <c r="D181" s="2" t="s">
        <v>412</v>
      </c>
      <c r="E181" s="2" t="s">
        <v>516</v>
      </c>
      <c r="F181" s="24">
        <v>-38950</v>
      </c>
      <c r="G181" s="24">
        <v>-519.07000000000005</v>
      </c>
      <c r="H181" s="24">
        <v>-0.04</v>
      </c>
    </row>
    <row r="182" spans="2:8" x14ac:dyDescent="0.25">
      <c r="B182" s="2" t="s">
        <v>3308</v>
      </c>
      <c r="C182" s="4" t="s">
        <v>142</v>
      </c>
      <c r="D182" s="2" t="s">
        <v>376</v>
      </c>
      <c r="E182" s="2" t="s">
        <v>646</v>
      </c>
      <c r="F182" s="24">
        <v>-15600</v>
      </c>
      <c r="G182" s="24">
        <v>-537.83000000000004</v>
      </c>
      <c r="H182" s="24">
        <v>-0.05</v>
      </c>
    </row>
    <row r="183" spans="2:8" x14ac:dyDescent="0.25">
      <c r="B183" s="2" t="s">
        <v>3172</v>
      </c>
      <c r="C183" s="4" t="s">
        <v>142</v>
      </c>
      <c r="D183" s="2" t="s">
        <v>356</v>
      </c>
      <c r="E183" s="2" t="s">
        <v>357</v>
      </c>
      <c r="F183" s="24">
        <v>-128000</v>
      </c>
      <c r="G183" s="24">
        <v>-557.95000000000005</v>
      </c>
      <c r="H183" s="24">
        <v>-0.05</v>
      </c>
    </row>
    <row r="184" spans="2:8" x14ac:dyDescent="0.25">
      <c r="B184" s="2" t="s">
        <v>3309</v>
      </c>
      <c r="C184" s="4" t="s">
        <v>142</v>
      </c>
      <c r="D184" s="2" t="s">
        <v>941</v>
      </c>
      <c r="E184" s="2" t="s">
        <v>1043</v>
      </c>
      <c r="F184" s="24">
        <v>-61500</v>
      </c>
      <c r="G184" s="24">
        <v>-753.65</v>
      </c>
      <c r="H184" s="24">
        <v>-0.06</v>
      </c>
    </row>
    <row r="185" spans="2:8" x14ac:dyDescent="0.25">
      <c r="B185" s="2" t="s">
        <v>3310</v>
      </c>
      <c r="C185" s="4" t="s">
        <v>142</v>
      </c>
      <c r="D185" s="2" t="s">
        <v>382</v>
      </c>
      <c r="E185" s="2" t="s">
        <v>759</v>
      </c>
      <c r="F185" s="24">
        <v>-61000</v>
      </c>
      <c r="G185" s="24">
        <v>-781.38</v>
      </c>
      <c r="H185" s="24">
        <v>-7.0000000000000007E-2</v>
      </c>
    </row>
    <row r="186" spans="2:8" x14ac:dyDescent="0.25">
      <c r="B186" s="2" t="s">
        <v>3223</v>
      </c>
      <c r="C186" s="4" t="s">
        <v>142</v>
      </c>
      <c r="D186" s="2" t="s">
        <v>372</v>
      </c>
      <c r="E186" s="2" t="s">
        <v>677</v>
      </c>
      <c r="F186" s="24">
        <v>-55900</v>
      </c>
      <c r="G186" s="24">
        <v>-788.58</v>
      </c>
      <c r="H186" s="24">
        <v>-7.0000000000000007E-2</v>
      </c>
    </row>
    <row r="187" spans="2:8" x14ac:dyDescent="0.25">
      <c r="B187" s="2" t="s">
        <v>3311</v>
      </c>
      <c r="C187" s="4" t="s">
        <v>142</v>
      </c>
      <c r="D187" s="2" t="s">
        <v>394</v>
      </c>
      <c r="E187" s="2" t="s">
        <v>395</v>
      </c>
      <c r="F187" s="24">
        <v>-46000</v>
      </c>
      <c r="G187" s="24">
        <v>-792.21</v>
      </c>
      <c r="H187" s="24">
        <v>-7.0000000000000007E-2</v>
      </c>
    </row>
    <row r="188" spans="2:8" x14ac:dyDescent="0.25">
      <c r="B188" s="2" t="s">
        <v>3312</v>
      </c>
      <c r="C188" s="4" t="s">
        <v>142</v>
      </c>
      <c r="D188" s="2" t="s">
        <v>941</v>
      </c>
      <c r="E188" s="2" t="s">
        <v>1067</v>
      </c>
      <c r="F188" s="24">
        <v>-29050</v>
      </c>
      <c r="G188" s="24">
        <v>-823.23</v>
      </c>
      <c r="H188" s="24">
        <v>-7.0000000000000007E-2</v>
      </c>
    </row>
    <row r="189" spans="2:8" x14ac:dyDescent="0.25">
      <c r="B189" s="2" t="s">
        <v>3313</v>
      </c>
      <c r="C189" s="4" t="s">
        <v>142</v>
      </c>
      <c r="D189" s="2" t="s">
        <v>352</v>
      </c>
      <c r="E189" s="2" t="s">
        <v>381</v>
      </c>
      <c r="F189" s="24">
        <v>-24600</v>
      </c>
      <c r="G189" s="24">
        <v>-835.12</v>
      </c>
      <c r="H189" s="24">
        <v>-7.0000000000000007E-2</v>
      </c>
    </row>
    <row r="190" spans="2:8" x14ac:dyDescent="0.25">
      <c r="B190" s="2" t="s">
        <v>3314</v>
      </c>
      <c r="C190" s="4" t="s">
        <v>142</v>
      </c>
      <c r="D190" s="2" t="s">
        <v>382</v>
      </c>
      <c r="E190" s="2" t="s">
        <v>762</v>
      </c>
      <c r="F190" s="24">
        <v>-43673</v>
      </c>
      <c r="G190" s="24">
        <v>-932.48</v>
      </c>
      <c r="H190" s="24">
        <v>-0.08</v>
      </c>
    </row>
    <row r="191" spans="2:8" x14ac:dyDescent="0.25">
      <c r="B191" s="2" t="s">
        <v>3226</v>
      </c>
      <c r="C191" s="4" t="s">
        <v>142</v>
      </c>
      <c r="D191" s="2" t="s">
        <v>387</v>
      </c>
      <c r="E191" s="2" t="s">
        <v>712</v>
      </c>
      <c r="F191" s="24">
        <v>-16875</v>
      </c>
      <c r="G191" s="24">
        <v>-1011.48</v>
      </c>
      <c r="H191" s="24">
        <v>-0.09</v>
      </c>
    </row>
    <row r="192" spans="2:8" x14ac:dyDescent="0.25">
      <c r="B192" s="2" t="s">
        <v>3315</v>
      </c>
      <c r="C192" s="4" t="s">
        <v>142</v>
      </c>
      <c r="D192" s="2" t="s">
        <v>387</v>
      </c>
      <c r="E192" s="2" t="s">
        <v>815</v>
      </c>
      <c r="F192" s="24">
        <v>-149000</v>
      </c>
      <c r="G192" s="24">
        <v>-1034.28</v>
      </c>
      <c r="H192" s="24">
        <v>-0.09</v>
      </c>
    </row>
    <row r="193" spans="2:8" x14ac:dyDescent="0.25">
      <c r="B193" s="2" t="s">
        <v>3316</v>
      </c>
      <c r="C193" s="4" t="s">
        <v>142</v>
      </c>
      <c r="D193" s="2" t="s">
        <v>402</v>
      </c>
      <c r="E193" s="2" t="s">
        <v>403</v>
      </c>
      <c r="F193" s="24">
        <v>-163500</v>
      </c>
      <c r="G193" s="24">
        <v>-1076.81</v>
      </c>
      <c r="H193" s="24">
        <v>-0.09</v>
      </c>
    </row>
    <row r="194" spans="2:8" x14ac:dyDescent="0.25">
      <c r="B194" s="2" t="s">
        <v>3071</v>
      </c>
      <c r="C194" s="4" t="s">
        <v>142</v>
      </c>
      <c r="D194" s="2" t="s">
        <v>372</v>
      </c>
      <c r="E194" s="2" t="s">
        <v>408</v>
      </c>
      <c r="F194" s="24">
        <v>-28600</v>
      </c>
      <c r="G194" s="24">
        <v>-1153.45</v>
      </c>
      <c r="H194" s="24">
        <v>-0.1</v>
      </c>
    </row>
    <row r="195" spans="2:8" x14ac:dyDescent="0.25">
      <c r="B195" s="2" t="s">
        <v>3317</v>
      </c>
      <c r="C195" s="4" t="s">
        <v>142</v>
      </c>
      <c r="D195" s="2" t="s">
        <v>384</v>
      </c>
      <c r="E195" s="2" t="s">
        <v>521</v>
      </c>
      <c r="F195" s="24">
        <v>-17250</v>
      </c>
      <c r="G195" s="24">
        <v>-1202.25</v>
      </c>
      <c r="H195" s="24">
        <v>-0.1</v>
      </c>
    </row>
    <row r="196" spans="2:8" x14ac:dyDescent="0.25">
      <c r="B196" s="2" t="s">
        <v>3219</v>
      </c>
      <c r="C196" s="4" t="s">
        <v>142</v>
      </c>
      <c r="D196" s="2" t="s">
        <v>519</v>
      </c>
      <c r="E196" s="2" t="s">
        <v>559</v>
      </c>
      <c r="F196" s="24">
        <v>-26550</v>
      </c>
      <c r="G196" s="24">
        <v>-1215.3499999999999</v>
      </c>
      <c r="H196" s="24">
        <v>-0.1</v>
      </c>
    </row>
    <row r="197" spans="2:8" x14ac:dyDescent="0.25">
      <c r="B197" s="2" t="s">
        <v>3318</v>
      </c>
      <c r="C197" s="4" t="s">
        <v>142</v>
      </c>
      <c r="D197" s="2" t="s">
        <v>376</v>
      </c>
      <c r="E197" s="2" t="s">
        <v>647</v>
      </c>
      <c r="F197" s="24">
        <v>-51750</v>
      </c>
      <c r="G197" s="24">
        <v>-1363.64</v>
      </c>
      <c r="H197" s="24">
        <v>-0.12</v>
      </c>
    </row>
    <row r="198" spans="2:8" x14ac:dyDescent="0.25">
      <c r="B198" s="2" t="s">
        <v>3319</v>
      </c>
      <c r="C198" s="4" t="s">
        <v>142</v>
      </c>
      <c r="D198" s="2" t="s">
        <v>376</v>
      </c>
      <c r="E198" s="2" t="s">
        <v>1522</v>
      </c>
      <c r="F198" s="24">
        <v>-22650</v>
      </c>
      <c r="G198" s="24">
        <v>-1363.79</v>
      </c>
      <c r="H198" s="24">
        <v>-0.12</v>
      </c>
    </row>
    <row r="199" spans="2:8" x14ac:dyDescent="0.25">
      <c r="B199" s="2" t="s">
        <v>3320</v>
      </c>
      <c r="C199" s="4" t="s">
        <v>142</v>
      </c>
      <c r="D199" s="2" t="s">
        <v>352</v>
      </c>
      <c r="E199" s="2" t="s">
        <v>876</v>
      </c>
      <c r="F199" s="24">
        <v>-61325</v>
      </c>
      <c r="G199" s="24">
        <v>-1430.53</v>
      </c>
      <c r="H199" s="24">
        <v>-0.12</v>
      </c>
    </row>
    <row r="200" spans="2:8" x14ac:dyDescent="0.25">
      <c r="B200" s="2" t="s">
        <v>3303</v>
      </c>
      <c r="C200" s="4" t="s">
        <v>142</v>
      </c>
      <c r="D200" s="2" t="s">
        <v>389</v>
      </c>
      <c r="E200" s="2" t="s">
        <v>687</v>
      </c>
      <c r="F200" s="24">
        <v>-37350</v>
      </c>
      <c r="G200" s="24">
        <v>-1465.95</v>
      </c>
      <c r="H200" s="24">
        <v>-0.13</v>
      </c>
    </row>
    <row r="201" spans="2:8" x14ac:dyDescent="0.25">
      <c r="B201" s="2" t="s">
        <v>3321</v>
      </c>
      <c r="C201" s="4" t="s">
        <v>142</v>
      </c>
      <c r="D201" s="2" t="s">
        <v>433</v>
      </c>
      <c r="E201" s="2" t="s">
        <v>721</v>
      </c>
      <c r="F201" s="24">
        <v>-102200</v>
      </c>
      <c r="G201" s="24">
        <v>-1523.7</v>
      </c>
      <c r="H201" s="24">
        <v>-0.13</v>
      </c>
    </row>
    <row r="202" spans="2:8" x14ac:dyDescent="0.25">
      <c r="B202" s="2" t="s">
        <v>3322</v>
      </c>
      <c r="C202" s="4" t="s">
        <v>142</v>
      </c>
      <c r="D202" s="2" t="s">
        <v>364</v>
      </c>
      <c r="E202" s="2" t="s">
        <v>1098</v>
      </c>
      <c r="F202" s="24">
        <v>-24750</v>
      </c>
      <c r="G202" s="24">
        <v>-1625.84</v>
      </c>
      <c r="H202" s="24">
        <v>-0.14000000000000001</v>
      </c>
    </row>
    <row r="203" spans="2:8" x14ac:dyDescent="0.25">
      <c r="B203" s="2" t="s">
        <v>3227</v>
      </c>
      <c r="C203" s="4" t="s">
        <v>142</v>
      </c>
      <c r="D203" s="2" t="s">
        <v>370</v>
      </c>
      <c r="E203" s="2" t="s">
        <v>371</v>
      </c>
      <c r="F203" s="24">
        <v>-140000</v>
      </c>
      <c r="G203" s="24">
        <v>-1659.07</v>
      </c>
      <c r="H203" s="24">
        <v>-0.14000000000000001</v>
      </c>
    </row>
    <row r="204" spans="2:8" x14ac:dyDescent="0.25">
      <c r="B204" s="2" t="s">
        <v>3323</v>
      </c>
      <c r="C204" s="4" t="s">
        <v>142</v>
      </c>
      <c r="D204" s="2" t="s">
        <v>372</v>
      </c>
      <c r="E204" s="2" t="s">
        <v>787</v>
      </c>
      <c r="F204" s="24">
        <v>-390000</v>
      </c>
      <c r="G204" s="24">
        <v>-1660.23</v>
      </c>
      <c r="H204" s="24">
        <v>-0.14000000000000001</v>
      </c>
    </row>
    <row r="205" spans="2:8" x14ac:dyDescent="0.25">
      <c r="B205" s="2" t="s">
        <v>3324</v>
      </c>
      <c r="C205" s="4" t="s">
        <v>142</v>
      </c>
      <c r="D205" s="2" t="s">
        <v>379</v>
      </c>
      <c r="E205" s="2" t="s">
        <v>405</v>
      </c>
      <c r="F205" s="24">
        <v>-320400</v>
      </c>
      <c r="G205" s="24">
        <v>-1667.2</v>
      </c>
      <c r="H205" s="24">
        <v>-0.14000000000000001</v>
      </c>
    </row>
    <row r="206" spans="2:8" x14ac:dyDescent="0.25">
      <c r="B206" s="2" t="s">
        <v>3325</v>
      </c>
      <c r="C206" s="4" t="s">
        <v>142</v>
      </c>
      <c r="D206" s="2" t="s">
        <v>372</v>
      </c>
      <c r="E206" s="2" t="s">
        <v>765</v>
      </c>
      <c r="F206" s="24">
        <v>-34600</v>
      </c>
      <c r="G206" s="24">
        <v>-1682.94</v>
      </c>
      <c r="H206" s="24">
        <v>-0.15</v>
      </c>
    </row>
    <row r="207" spans="2:8" x14ac:dyDescent="0.25">
      <c r="B207" s="2" t="s">
        <v>3326</v>
      </c>
      <c r="C207" s="4" t="s">
        <v>142</v>
      </c>
      <c r="D207" s="2" t="s">
        <v>359</v>
      </c>
      <c r="E207" s="2" t="s">
        <v>1065</v>
      </c>
      <c r="F207" s="24">
        <v>-111000</v>
      </c>
      <c r="G207" s="24">
        <v>-1860.86</v>
      </c>
      <c r="H207" s="24">
        <v>-0.16</v>
      </c>
    </row>
    <row r="208" spans="2:8" x14ac:dyDescent="0.25">
      <c r="B208" s="2" t="s">
        <v>3327</v>
      </c>
      <c r="C208" s="4" t="s">
        <v>142</v>
      </c>
      <c r="D208" s="2" t="s">
        <v>384</v>
      </c>
      <c r="E208" s="2" t="s">
        <v>447</v>
      </c>
      <c r="F208" s="24">
        <v>-1575000</v>
      </c>
      <c r="G208" s="24">
        <v>-1932.53</v>
      </c>
      <c r="H208" s="24">
        <v>-0.17</v>
      </c>
    </row>
    <row r="209" spans="2:8" x14ac:dyDescent="0.25">
      <c r="B209" s="2" t="s">
        <v>3328</v>
      </c>
      <c r="C209" s="4" t="s">
        <v>142</v>
      </c>
      <c r="D209" s="2" t="s">
        <v>352</v>
      </c>
      <c r="E209" s="2" t="s">
        <v>879</v>
      </c>
      <c r="F209" s="24">
        <v>-306000</v>
      </c>
      <c r="G209" s="24">
        <v>-2002.77</v>
      </c>
      <c r="H209" s="24">
        <v>-0.17</v>
      </c>
    </row>
    <row r="210" spans="2:8" x14ac:dyDescent="0.25">
      <c r="B210" s="2" t="s">
        <v>3329</v>
      </c>
      <c r="C210" s="4" t="s">
        <v>142</v>
      </c>
      <c r="D210" s="2" t="s">
        <v>374</v>
      </c>
      <c r="E210" s="2" t="s">
        <v>749</v>
      </c>
      <c r="F210" s="24">
        <v>-907700</v>
      </c>
      <c r="G210" s="24">
        <v>-2043.69</v>
      </c>
      <c r="H210" s="24">
        <v>-0.18</v>
      </c>
    </row>
    <row r="211" spans="2:8" x14ac:dyDescent="0.25">
      <c r="B211" s="2" t="s">
        <v>3330</v>
      </c>
      <c r="C211" s="4" t="s">
        <v>142</v>
      </c>
      <c r="D211" s="2" t="s">
        <v>412</v>
      </c>
      <c r="E211" s="2" t="s">
        <v>715</v>
      </c>
      <c r="F211" s="24">
        <v>-127500</v>
      </c>
      <c r="G211" s="24">
        <v>-2222.13</v>
      </c>
      <c r="H211" s="24">
        <v>-0.19</v>
      </c>
    </row>
    <row r="212" spans="2:8" x14ac:dyDescent="0.25">
      <c r="B212" s="2" t="s">
        <v>3331</v>
      </c>
      <c r="C212" s="4" t="s">
        <v>142</v>
      </c>
      <c r="D212" s="2" t="s">
        <v>396</v>
      </c>
      <c r="E212" s="2" t="s">
        <v>943</v>
      </c>
      <c r="F212" s="24">
        <v>-845000</v>
      </c>
      <c r="G212" s="24">
        <v>-2236.29</v>
      </c>
      <c r="H212" s="24">
        <v>-0.19</v>
      </c>
    </row>
    <row r="213" spans="2:8" x14ac:dyDescent="0.25">
      <c r="B213" s="2" t="s">
        <v>3332</v>
      </c>
      <c r="C213" s="4" t="s">
        <v>142</v>
      </c>
      <c r="D213" s="2" t="s">
        <v>379</v>
      </c>
      <c r="E213" s="2" t="s">
        <v>652</v>
      </c>
      <c r="F213" s="24">
        <v>-576000</v>
      </c>
      <c r="G213" s="24">
        <v>-2296.8000000000002</v>
      </c>
      <c r="H213" s="24">
        <v>-0.2</v>
      </c>
    </row>
    <row r="214" spans="2:8" x14ac:dyDescent="0.25">
      <c r="B214" s="2" t="s">
        <v>3333</v>
      </c>
      <c r="C214" s="4" t="s">
        <v>142</v>
      </c>
      <c r="D214" s="2" t="s">
        <v>418</v>
      </c>
      <c r="E214" s="2" t="s">
        <v>567</v>
      </c>
      <c r="F214" s="24">
        <v>-159600</v>
      </c>
      <c r="G214" s="24">
        <v>-2319.79</v>
      </c>
      <c r="H214" s="24">
        <v>-0.2</v>
      </c>
    </row>
    <row r="215" spans="2:8" x14ac:dyDescent="0.25">
      <c r="B215" s="2" t="s">
        <v>3225</v>
      </c>
      <c r="C215" s="4" t="s">
        <v>142</v>
      </c>
      <c r="D215" s="2" t="s">
        <v>519</v>
      </c>
      <c r="E215" s="2" t="s">
        <v>522</v>
      </c>
      <c r="F215" s="24">
        <v>-252225</v>
      </c>
      <c r="G215" s="24">
        <v>-2561.85</v>
      </c>
      <c r="H215" s="24">
        <v>-0.22</v>
      </c>
    </row>
    <row r="216" spans="2:8" x14ac:dyDescent="0.25">
      <c r="B216" s="2" t="s">
        <v>3334</v>
      </c>
      <c r="C216" s="4" t="s">
        <v>142</v>
      </c>
      <c r="D216" s="2" t="s">
        <v>387</v>
      </c>
      <c r="E216" s="2" t="s">
        <v>818</v>
      </c>
      <c r="F216" s="24">
        <v>-113100</v>
      </c>
      <c r="G216" s="24">
        <v>-2695.29</v>
      </c>
      <c r="H216" s="24">
        <v>-0.23</v>
      </c>
    </row>
    <row r="217" spans="2:8" x14ac:dyDescent="0.25">
      <c r="B217" s="2" t="s">
        <v>3335</v>
      </c>
      <c r="C217" s="4" t="s">
        <v>142</v>
      </c>
      <c r="D217" s="2" t="s">
        <v>394</v>
      </c>
      <c r="E217" s="2" t="s">
        <v>683</v>
      </c>
      <c r="F217" s="24">
        <v>-270400</v>
      </c>
      <c r="G217" s="24">
        <v>-2752.27</v>
      </c>
      <c r="H217" s="24">
        <v>-0.24</v>
      </c>
    </row>
    <row r="218" spans="2:8" x14ac:dyDescent="0.25">
      <c r="B218" s="2" t="s">
        <v>3336</v>
      </c>
      <c r="C218" s="4" t="s">
        <v>142</v>
      </c>
      <c r="D218" s="2" t="s">
        <v>384</v>
      </c>
      <c r="E218" s="2" t="s">
        <v>1521</v>
      </c>
      <c r="F218" s="24">
        <v>-1182600</v>
      </c>
      <c r="G218" s="24">
        <v>-2752.5</v>
      </c>
      <c r="H218" s="24">
        <v>-0.24</v>
      </c>
    </row>
    <row r="219" spans="2:8" x14ac:dyDescent="0.25">
      <c r="B219" s="2" t="s">
        <v>3337</v>
      </c>
      <c r="C219" s="4" t="s">
        <v>142</v>
      </c>
      <c r="D219" s="2" t="s">
        <v>366</v>
      </c>
      <c r="E219" s="2" t="s">
        <v>553</v>
      </c>
      <c r="F219" s="24">
        <v>-9625</v>
      </c>
      <c r="G219" s="24">
        <v>-2838.7</v>
      </c>
      <c r="H219" s="24">
        <v>-0.24</v>
      </c>
    </row>
    <row r="220" spans="2:8" x14ac:dyDescent="0.25">
      <c r="B220" s="2" t="s">
        <v>3338</v>
      </c>
      <c r="C220" s="4" t="s">
        <v>142</v>
      </c>
      <c r="D220" s="2" t="s">
        <v>382</v>
      </c>
      <c r="E220" s="2" t="s">
        <v>551</v>
      </c>
      <c r="F220" s="24">
        <v>-50000</v>
      </c>
      <c r="G220" s="24">
        <v>-2854.2</v>
      </c>
      <c r="H220" s="24">
        <v>-0.25</v>
      </c>
    </row>
    <row r="221" spans="2:8" x14ac:dyDescent="0.25">
      <c r="B221" s="2" t="s">
        <v>3339</v>
      </c>
      <c r="C221" s="4" t="s">
        <v>142</v>
      </c>
      <c r="D221" s="2" t="s">
        <v>359</v>
      </c>
      <c r="E221" s="2" t="s">
        <v>761</v>
      </c>
      <c r="F221" s="24">
        <v>-912600</v>
      </c>
      <c r="G221" s="24">
        <v>-2923.97</v>
      </c>
      <c r="H221" s="24">
        <v>-0.25</v>
      </c>
    </row>
    <row r="222" spans="2:8" x14ac:dyDescent="0.25">
      <c r="B222" s="2" t="s">
        <v>3340</v>
      </c>
      <c r="C222" s="4" t="s">
        <v>142</v>
      </c>
      <c r="D222" s="2" t="s">
        <v>350</v>
      </c>
      <c r="E222" s="2" t="s">
        <v>639</v>
      </c>
      <c r="F222" s="24">
        <v>-486900</v>
      </c>
      <c r="G222" s="24">
        <v>-2975.93</v>
      </c>
      <c r="H222" s="24">
        <v>-0.26</v>
      </c>
    </row>
    <row r="223" spans="2:8" x14ac:dyDescent="0.25">
      <c r="B223" s="2" t="s">
        <v>3054</v>
      </c>
      <c r="C223" s="4" t="s">
        <v>142</v>
      </c>
      <c r="D223" s="2" t="s">
        <v>544</v>
      </c>
      <c r="E223" s="2" t="s">
        <v>711</v>
      </c>
      <c r="F223" s="24">
        <v>-1620000</v>
      </c>
      <c r="G223" s="24">
        <v>-3145.23</v>
      </c>
      <c r="H223" s="24">
        <v>-0.27</v>
      </c>
    </row>
    <row r="224" spans="2:8" x14ac:dyDescent="0.25">
      <c r="B224" s="2" t="s">
        <v>3341</v>
      </c>
      <c r="C224" s="4" t="s">
        <v>142</v>
      </c>
      <c r="D224" s="2" t="s">
        <v>384</v>
      </c>
      <c r="E224" s="2" t="s">
        <v>899</v>
      </c>
      <c r="F224" s="24">
        <v>-127200</v>
      </c>
      <c r="G224" s="24">
        <v>-3262.55</v>
      </c>
      <c r="H224" s="24">
        <v>-0.28000000000000003</v>
      </c>
    </row>
    <row r="225" spans="2:8" x14ac:dyDescent="0.25">
      <c r="B225" s="2" t="s">
        <v>3229</v>
      </c>
      <c r="C225" s="4" t="s">
        <v>142</v>
      </c>
      <c r="D225" s="2" t="s">
        <v>423</v>
      </c>
      <c r="E225" s="2" t="s">
        <v>524</v>
      </c>
      <c r="F225" s="24">
        <v>-904500</v>
      </c>
      <c r="G225" s="24">
        <v>-3301.43</v>
      </c>
      <c r="H225" s="24">
        <v>-0.28000000000000003</v>
      </c>
    </row>
    <row r="226" spans="2:8" x14ac:dyDescent="0.25">
      <c r="B226" s="2" t="s">
        <v>3342</v>
      </c>
      <c r="C226" s="4" t="s">
        <v>142</v>
      </c>
      <c r="D226" s="2" t="s">
        <v>483</v>
      </c>
      <c r="E226" s="2" t="s">
        <v>785</v>
      </c>
      <c r="F226" s="24">
        <v>-809400</v>
      </c>
      <c r="G226" s="24">
        <v>-3457.76</v>
      </c>
      <c r="H226" s="24">
        <v>-0.3</v>
      </c>
    </row>
    <row r="227" spans="2:8" x14ac:dyDescent="0.25">
      <c r="B227" s="2" t="s">
        <v>3343</v>
      </c>
      <c r="C227" s="4" t="s">
        <v>142</v>
      </c>
      <c r="D227" s="2" t="s">
        <v>519</v>
      </c>
      <c r="E227" s="2" t="s">
        <v>906</v>
      </c>
      <c r="F227" s="24">
        <v>-166600</v>
      </c>
      <c r="G227" s="24">
        <v>-3459.12</v>
      </c>
      <c r="H227" s="24">
        <v>-0.3</v>
      </c>
    </row>
    <row r="228" spans="2:8" x14ac:dyDescent="0.25">
      <c r="B228" s="2" t="s">
        <v>3344</v>
      </c>
      <c r="C228" s="4" t="s">
        <v>142</v>
      </c>
      <c r="D228" s="2" t="s">
        <v>376</v>
      </c>
      <c r="E228" s="2" t="s">
        <v>391</v>
      </c>
      <c r="F228" s="24">
        <v>-141900</v>
      </c>
      <c r="G228" s="24">
        <v>-3463.78</v>
      </c>
      <c r="H228" s="24">
        <v>-0.3</v>
      </c>
    </row>
    <row r="229" spans="2:8" x14ac:dyDescent="0.25">
      <c r="B229" s="2" t="s">
        <v>3175</v>
      </c>
      <c r="C229" s="4" t="s">
        <v>142</v>
      </c>
      <c r="D229" s="2" t="s">
        <v>372</v>
      </c>
      <c r="E229" s="2" t="s">
        <v>558</v>
      </c>
      <c r="F229" s="24">
        <v>-299200</v>
      </c>
      <c r="G229" s="24">
        <v>-3472.07</v>
      </c>
      <c r="H229" s="24">
        <v>-0.3</v>
      </c>
    </row>
    <row r="230" spans="2:8" x14ac:dyDescent="0.25">
      <c r="B230" s="2" t="s">
        <v>3345</v>
      </c>
      <c r="C230" s="4" t="s">
        <v>142</v>
      </c>
      <c r="D230" s="2" t="s">
        <v>384</v>
      </c>
      <c r="E230" s="2" t="s">
        <v>842</v>
      </c>
      <c r="F230" s="24">
        <v>-2083754</v>
      </c>
      <c r="G230" s="24">
        <v>-3502.79</v>
      </c>
      <c r="H230" s="24">
        <v>-0.3</v>
      </c>
    </row>
    <row r="231" spans="2:8" x14ac:dyDescent="0.25">
      <c r="B231" s="2" t="s">
        <v>3346</v>
      </c>
      <c r="C231" s="4" t="s">
        <v>142</v>
      </c>
      <c r="D231" s="2" t="s">
        <v>376</v>
      </c>
      <c r="E231" s="2" t="s">
        <v>786</v>
      </c>
      <c r="F231" s="24">
        <v>-497900</v>
      </c>
      <c r="G231" s="24">
        <v>-3565.71</v>
      </c>
      <c r="H231" s="24">
        <v>-0.31</v>
      </c>
    </row>
    <row r="232" spans="2:8" x14ac:dyDescent="0.25">
      <c r="B232" s="2" t="s">
        <v>3224</v>
      </c>
      <c r="C232" s="4" t="s">
        <v>142</v>
      </c>
      <c r="D232" s="2" t="s">
        <v>492</v>
      </c>
      <c r="E232" s="2" t="s">
        <v>528</v>
      </c>
      <c r="F232" s="24">
        <v>-2156000</v>
      </c>
      <c r="G232" s="24">
        <v>-3583.27</v>
      </c>
      <c r="H232" s="24">
        <v>-0.31</v>
      </c>
    </row>
    <row r="233" spans="2:8" x14ac:dyDescent="0.25">
      <c r="B233" s="2" t="s">
        <v>3129</v>
      </c>
      <c r="C233" s="4" t="s">
        <v>142</v>
      </c>
      <c r="D233" s="2" t="s">
        <v>412</v>
      </c>
      <c r="E233" s="2" t="s">
        <v>413</v>
      </c>
      <c r="F233" s="24">
        <v>-1006400</v>
      </c>
      <c r="G233" s="24">
        <v>-3591.84</v>
      </c>
      <c r="H233" s="24">
        <v>-0.31</v>
      </c>
    </row>
    <row r="234" spans="2:8" x14ac:dyDescent="0.25">
      <c r="B234" s="2" t="s">
        <v>3076</v>
      </c>
      <c r="C234" s="4" t="s">
        <v>142</v>
      </c>
      <c r="D234" s="2" t="s">
        <v>642</v>
      </c>
      <c r="E234" s="2" t="s">
        <v>643</v>
      </c>
      <c r="F234" s="24">
        <v>-585200</v>
      </c>
      <c r="G234" s="24">
        <v>-3797.95</v>
      </c>
      <c r="H234" s="24">
        <v>-0.33</v>
      </c>
    </row>
    <row r="235" spans="2:8" x14ac:dyDescent="0.25">
      <c r="B235" s="2" t="s">
        <v>3347</v>
      </c>
      <c r="C235" s="4" t="s">
        <v>142</v>
      </c>
      <c r="D235" s="2" t="s">
        <v>384</v>
      </c>
      <c r="E235" s="2" t="s">
        <v>1395</v>
      </c>
      <c r="F235" s="24">
        <v>-1914000</v>
      </c>
      <c r="G235" s="24">
        <v>-3852.88</v>
      </c>
      <c r="H235" s="24">
        <v>-0.33</v>
      </c>
    </row>
    <row r="236" spans="2:8" x14ac:dyDescent="0.25">
      <c r="B236" s="2" t="s">
        <v>3348</v>
      </c>
      <c r="C236" s="4" t="s">
        <v>142</v>
      </c>
      <c r="D236" s="2" t="s">
        <v>372</v>
      </c>
      <c r="E236" s="2" t="s">
        <v>774</v>
      </c>
      <c r="F236" s="24">
        <v>-14560</v>
      </c>
      <c r="G236" s="24">
        <v>-3864.23</v>
      </c>
      <c r="H236" s="24">
        <v>-0.33</v>
      </c>
    </row>
    <row r="237" spans="2:8" x14ac:dyDescent="0.25">
      <c r="B237" s="2" t="s">
        <v>3068</v>
      </c>
      <c r="C237" s="4" t="s">
        <v>142</v>
      </c>
      <c r="D237" s="2" t="s">
        <v>368</v>
      </c>
      <c r="E237" s="2" t="s">
        <v>547</v>
      </c>
      <c r="F237" s="24">
        <v>-293600</v>
      </c>
      <c r="G237" s="24">
        <v>-3908.99</v>
      </c>
      <c r="H237" s="24">
        <v>-0.34</v>
      </c>
    </row>
    <row r="238" spans="2:8" x14ac:dyDescent="0.25">
      <c r="B238" s="2" t="s">
        <v>3349</v>
      </c>
      <c r="C238" s="4" t="s">
        <v>142</v>
      </c>
      <c r="D238" s="2" t="s">
        <v>834</v>
      </c>
      <c r="E238" s="2" t="s">
        <v>835</v>
      </c>
      <c r="F238" s="24">
        <v>-1530000</v>
      </c>
      <c r="G238" s="24">
        <v>-3921.39</v>
      </c>
      <c r="H238" s="24">
        <v>-0.34</v>
      </c>
    </row>
    <row r="239" spans="2:8" x14ac:dyDescent="0.25">
      <c r="B239" s="2" t="s">
        <v>3065</v>
      </c>
      <c r="C239" s="4" t="s">
        <v>142</v>
      </c>
      <c r="D239" s="2" t="s">
        <v>352</v>
      </c>
      <c r="E239" s="2" t="s">
        <v>353</v>
      </c>
      <c r="F239" s="24">
        <v>-276000</v>
      </c>
      <c r="G239" s="24">
        <v>-3949.84</v>
      </c>
      <c r="H239" s="24">
        <v>-0.34</v>
      </c>
    </row>
    <row r="240" spans="2:8" x14ac:dyDescent="0.25">
      <c r="B240" s="2" t="s">
        <v>3230</v>
      </c>
      <c r="C240" s="4" t="s">
        <v>142</v>
      </c>
      <c r="D240" s="2" t="s">
        <v>423</v>
      </c>
      <c r="E240" s="2" t="s">
        <v>527</v>
      </c>
      <c r="F240" s="24">
        <v>-1371600</v>
      </c>
      <c r="G240" s="24">
        <v>-4160.75</v>
      </c>
      <c r="H240" s="24">
        <v>-0.36</v>
      </c>
    </row>
    <row r="241" spans="2:8" x14ac:dyDescent="0.25">
      <c r="B241" s="2" t="s">
        <v>3350</v>
      </c>
      <c r="C241" s="4" t="s">
        <v>142</v>
      </c>
      <c r="D241" s="2" t="s">
        <v>531</v>
      </c>
      <c r="E241" s="2" t="s">
        <v>920</v>
      </c>
      <c r="F241" s="24">
        <v>-88000</v>
      </c>
      <c r="G241" s="24">
        <v>-4235.53</v>
      </c>
      <c r="H241" s="24">
        <v>-0.36</v>
      </c>
    </row>
    <row r="242" spans="2:8" x14ac:dyDescent="0.25">
      <c r="B242" s="2" t="s">
        <v>3228</v>
      </c>
      <c r="C242" s="4" t="s">
        <v>142</v>
      </c>
      <c r="D242" s="2" t="s">
        <v>941</v>
      </c>
      <c r="E242" s="2" t="s">
        <v>942</v>
      </c>
      <c r="F242" s="24">
        <v>-857500</v>
      </c>
      <c r="G242" s="24">
        <v>-4384.83</v>
      </c>
      <c r="H242" s="24">
        <v>-0.38</v>
      </c>
    </row>
    <row r="243" spans="2:8" x14ac:dyDescent="0.25">
      <c r="B243" s="2" t="s">
        <v>3351</v>
      </c>
      <c r="C243" s="4" t="s">
        <v>142</v>
      </c>
      <c r="D243" s="2" t="s">
        <v>347</v>
      </c>
      <c r="E243" s="2" t="s">
        <v>809</v>
      </c>
      <c r="F243" s="24">
        <v>-2750000</v>
      </c>
      <c r="G243" s="24">
        <v>-4449.5</v>
      </c>
      <c r="H243" s="24">
        <v>-0.38</v>
      </c>
    </row>
    <row r="244" spans="2:8" x14ac:dyDescent="0.25">
      <c r="B244" s="2" t="s">
        <v>3352</v>
      </c>
      <c r="C244" s="4" t="s">
        <v>142</v>
      </c>
      <c r="D244" s="2" t="s">
        <v>402</v>
      </c>
      <c r="E244" s="2" t="s">
        <v>953</v>
      </c>
      <c r="F244" s="24">
        <v>-3036000</v>
      </c>
      <c r="G244" s="24">
        <v>-4484.17</v>
      </c>
      <c r="H244" s="24">
        <v>-0.39</v>
      </c>
    </row>
    <row r="245" spans="2:8" x14ac:dyDescent="0.25">
      <c r="B245" s="2" t="s">
        <v>3353</v>
      </c>
      <c r="C245" s="4" t="s">
        <v>142</v>
      </c>
      <c r="D245" s="2" t="s">
        <v>384</v>
      </c>
      <c r="E245" s="2" t="s">
        <v>955</v>
      </c>
      <c r="F245" s="24">
        <v>-487500</v>
      </c>
      <c r="G245" s="24">
        <v>-4536.68</v>
      </c>
      <c r="H245" s="24">
        <v>-0.39</v>
      </c>
    </row>
    <row r="246" spans="2:8" x14ac:dyDescent="0.25">
      <c r="B246" s="2" t="s">
        <v>3222</v>
      </c>
      <c r="C246" s="4" t="s">
        <v>142</v>
      </c>
      <c r="D246" s="2" t="s">
        <v>483</v>
      </c>
      <c r="E246" s="2" t="s">
        <v>763</v>
      </c>
      <c r="F246" s="24">
        <v>-899600</v>
      </c>
      <c r="G246" s="24">
        <v>-4597.8599999999997</v>
      </c>
      <c r="H246" s="24">
        <v>-0.4</v>
      </c>
    </row>
    <row r="247" spans="2:8" x14ac:dyDescent="0.25">
      <c r="B247" s="2" t="s">
        <v>3354</v>
      </c>
      <c r="C247" s="4" t="s">
        <v>142</v>
      </c>
      <c r="D247" s="2" t="s">
        <v>642</v>
      </c>
      <c r="E247" s="2" t="s">
        <v>773</v>
      </c>
      <c r="F247" s="24">
        <v>-1221650</v>
      </c>
      <c r="G247" s="24">
        <v>-4753.4399999999996</v>
      </c>
      <c r="H247" s="24">
        <v>-0.41</v>
      </c>
    </row>
    <row r="248" spans="2:8" x14ac:dyDescent="0.25">
      <c r="B248" s="2" t="s">
        <v>3355</v>
      </c>
      <c r="C248" s="4" t="s">
        <v>142</v>
      </c>
      <c r="D248" s="2" t="s">
        <v>374</v>
      </c>
      <c r="E248" s="2" t="s">
        <v>638</v>
      </c>
      <c r="F248" s="24">
        <v>-260250</v>
      </c>
      <c r="G248" s="24">
        <v>-4805.6499999999996</v>
      </c>
      <c r="H248" s="24">
        <v>-0.41</v>
      </c>
    </row>
    <row r="249" spans="2:8" x14ac:dyDescent="0.25">
      <c r="B249" s="2" t="s">
        <v>3356</v>
      </c>
      <c r="C249" s="4" t="s">
        <v>142</v>
      </c>
      <c r="D249" s="2" t="s">
        <v>359</v>
      </c>
      <c r="E249" s="2" t="s">
        <v>563</v>
      </c>
      <c r="F249" s="24">
        <v>-57900</v>
      </c>
      <c r="G249" s="24">
        <v>-4864.5600000000004</v>
      </c>
      <c r="H249" s="24">
        <v>-0.42</v>
      </c>
    </row>
    <row r="250" spans="2:8" x14ac:dyDescent="0.25">
      <c r="B250" s="2" t="s">
        <v>3357</v>
      </c>
      <c r="C250" s="4" t="s">
        <v>142</v>
      </c>
      <c r="D250" s="2" t="s">
        <v>372</v>
      </c>
      <c r="E250" s="2" t="s">
        <v>770</v>
      </c>
      <c r="F250" s="24">
        <v>-1077800</v>
      </c>
      <c r="G250" s="24">
        <v>-4880.82</v>
      </c>
      <c r="H250" s="24">
        <v>-0.42</v>
      </c>
    </row>
    <row r="251" spans="2:8" x14ac:dyDescent="0.25">
      <c r="B251" s="2" t="s">
        <v>3358</v>
      </c>
      <c r="C251" s="4" t="s">
        <v>142</v>
      </c>
      <c r="D251" s="2" t="s">
        <v>418</v>
      </c>
      <c r="E251" s="2" t="s">
        <v>641</v>
      </c>
      <c r="F251" s="24">
        <v>-2324100</v>
      </c>
      <c r="G251" s="24">
        <v>-4895.72</v>
      </c>
      <c r="H251" s="24">
        <v>-0.42</v>
      </c>
    </row>
    <row r="252" spans="2:8" x14ac:dyDescent="0.25">
      <c r="B252" s="2" t="s">
        <v>3352</v>
      </c>
      <c r="C252" s="4" t="s">
        <v>142</v>
      </c>
      <c r="D252" s="2" t="s">
        <v>402</v>
      </c>
      <c r="E252" s="2" t="s">
        <v>953</v>
      </c>
      <c r="F252" s="24">
        <v>-3297000</v>
      </c>
      <c r="G252" s="24">
        <v>-4912.53</v>
      </c>
      <c r="H252" s="24">
        <v>-0.42</v>
      </c>
    </row>
    <row r="253" spans="2:8" x14ac:dyDescent="0.25">
      <c r="B253" s="2" t="s">
        <v>3359</v>
      </c>
      <c r="C253" s="4" t="s">
        <v>142</v>
      </c>
      <c r="D253" s="2" t="s">
        <v>631</v>
      </c>
      <c r="E253" s="2" t="s">
        <v>632</v>
      </c>
      <c r="F253" s="24">
        <v>-1192800</v>
      </c>
      <c r="G253" s="24">
        <v>-5445.13</v>
      </c>
      <c r="H253" s="24">
        <v>-0.47</v>
      </c>
    </row>
    <row r="254" spans="2:8" x14ac:dyDescent="0.25">
      <c r="B254" s="2" t="s">
        <v>3360</v>
      </c>
      <c r="C254" s="4" t="s">
        <v>142</v>
      </c>
      <c r="D254" s="2" t="s">
        <v>366</v>
      </c>
      <c r="E254" s="2" t="s">
        <v>718</v>
      </c>
      <c r="F254" s="24">
        <v>-222600</v>
      </c>
      <c r="G254" s="24">
        <v>-5448.14</v>
      </c>
      <c r="H254" s="24">
        <v>-0.47</v>
      </c>
    </row>
    <row r="255" spans="2:8" x14ac:dyDescent="0.25">
      <c r="B255" s="2" t="s">
        <v>3361</v>
      </c>
      <c r="C255" s="4" t="s">
        <v>142</v>
      </c>
      <c r="D255" s="2" t="s">
        <v>372</v>
      </c>
      <c r="E255" s="2" t="s">
        <v>1126</v>
      </c>
      <c r="F255" s="24">
        <v>-573300</v>
      </c>
      <c r="G255" s="24">
        <v>-5489.06</v>
      </c>
      <c r="H255" s="24">
        <v>-0.47</v>
      </c>
    </row>
    <row r="256" spans="2:8" x14ac:dyDescent="0.25">
      <c r="B256" s="2" t="s">
        <v>3062</v>
      </c>
      <c r="C256" s="4" t="s">
        <v>142</v>
      </c>
      <c r="D256" s="2" t="s">
        <v>374</v>
      </c>
      <c r="E256" s="2" t="s">
        <v>375</v>
      </c>
      <c r="F256" s="24">
        <v>-54900</v>
      </c>
      <c r="G256" s="24">
        <v>-5498.78</v>
      </c>
      <c r="H256" s="24">
        <v>-0.47</v>
      </c>
    </row>
    <row r="257" spans="2:8" x14ac:dyDescent="0.25">
      <c r="B257" s="2" t="s">
        <v>3362</v>
      </c>
      <c r="C257" s="4" t="s">
        <v>142</v>
      </c>
      <c r="D257" s="2" t="s">
        <v>531</v>
      </c>
      <c r="E257" s="2" t="s">
        <v>532</v>
      </c>
      <c r="F257" s="24">
        <v>-222400</v>
      </c>
      <c r="G257" s="24">
        <v>-5619.05</v>
      </c>
      <c r="H257" s="24">
        <v>-0.48</v>
      </c>
    </row>
    <row r="258" spans="2:8" x14ac:dyDescent="0.25">
      <c r="B258" s="2" t="s">
        <v>3363</v>
      </c>
      <c r="C258" s="4" t="s">
        <v>142</v>
      </c>
      <c r="D258" s="2" t="s">
        <v>374</v>
      </c>
      <c r="E258" s="2" t="s">
        <v>651</v>
      </c>
      <c r="F258" s="24">
        <v>-704650</v>
      </c>
      <c r="G258" s="24">
        <v>-5628.39</v>
      </c>
      <c r="H258" s="24">
        <v>-0.48</v>
      </c>
    </row>
    <row r="259" spans="2:8" x14ac:dyDescent="0.25">
      <c r="B259" s="2" t="s">
        <v>3078</v>
      </c>
      <c r="C259" s="4" t="s">
        <v>142</v>
      </c>
      <c r="D259" s="2" t="s">
        <v>361</v>
      </c>
      <c r="E259" s="2" t="s">
        <v>362</v>
      </c>
      <c r="F259" s="24">
        <v>-156300</v>
      </c>
      <c r="G259" s="24">
        <v>-5654.23</v>
      </c>
      <c r="H259" s="24">
        <v>-0.49</v>
      </c>
    </row>
    <row r="260" spans="2:8" x14ac:dyDescent="0.25">
      <c r="B260" s="2" t="s">
        <v>3364</v>
      </c>
      <c r="C260" s="4" t="s">
        <v>142</v>
      </c>
      <c r="D260" s="2" t="s">
        <v>396</v>
      </c>
      <c r="E260" s="2" t="s">
        <v>870</v>
      </c>
      <c r="F260" s="24">
        <v>-96150</v>
      </c>
      <c r="G260" s="24">
        <v>-5853.08</v>
      </c>
      <c r="H260" s="24">
        <v>-0.5</v>
      </c>
    </row>
    <row r="261" spans="2:8" x14ac:dyDescent="0.25">
      <c r="B261" s="2" t="s">
        <v>3365</v>
      </c>
      <c r="C261" s="4" t="s">
        <v>142</v>
      </c>
      <c r="D261" s="2" t="s">
        <v>376</v>
      </c>
      <c r="E261" s="2" t="s">
        <v>654</v>
      </c>
      <c r="F261" s="24">
        <v>-788000</v>
      </c>
      <c r="G261" s="24">
        <v>-5881.63</v>
      </c>
      <c r="H261" s="24">
        <v>-0.51</v>
      </c>
    </row>
    <row r="262" spans="2:8" x14ac:dyDescent="0.25">
      <c r="B262" s="2" t="s">
        <v>3366</v>
      </c>
      <c r="C262" s="4" t="s">
        <v>142</v>
      </c>
      <c r="D262" s="2" t="s">
        <v>433</v>
      </c>
      <c r="E262" s="2" t="s">
        <v>679</v>
      </c>
      <c r="F262" s="24">
        <v>-222300</v>
      </c>
      <c r="G262" s="24">
        <v>-5926.74</v>
      </c>
      <c r="H262" s="24">
        <v>-0.51</v>
      </c>
    </row>
    <row r="263" spans="2:8" x14ac:dyDescent="0.25">
      <c r="B263" s="2" t="s">
        <v>3074</v>
      </c>
      <c r="C263" s="4" t="s">
        <v>142</v>
      </c>
      <c r="D263" s="2" t="s">
        <v>394</v>
      </c>
      <c r="E263" s="2" t="s">
        <v>676</v>
      </c>
      <c r="F263" s="24">
        <v>-418125</v>
      </c>
      <c r="G263" s="24">
        <v>-6050.27</v>
      </c>
      <c r="H263" s="24">
        <v>-0.52</v>
      </c>
    </row>
    <row r="264" spans="2:8" x14ac:dyDescent="0.25">
      <c r="B264" s="2" t="s">
        <v>3367</v>
      </c>
      <c r="C264" s="4" t="s">
        <v>142</v>
      </c>
      <c r="D264" s="2" t="s">
        <v>389</v>
      </c>
      <c r="E264" s="2" t="s">
        <v>1520</v>
      </c>
      <c r="F264" s="24">
        <v>-4113750</v>
      </c>
      <c r="G264" s="24">
        <v>-6462.7</v>
      </c>
      <c r="H264" s="24">
        <v>-0.56000000000000005</v>
      </c>
    </row>
    <row r="265" spans="2:8" x14ac:dyDescent="0.25">
      <c r="B265" s="2" t="s">
        <v>3368</v>
      </c>
      <c r="C265" s="4" t="s">
        <v>142</v>
      </c>
      <c r="D265" s="2" t="s">
        <v>416</v>
      </c>
      <c r="E265" s="2" t="s">
        <v>710</v>
      </c>
      <c r="F265" s="24">
        <v>-631000</v>
      </c>
      <c r="G265" s="24">
        <v>-6535.27</v>
      </c>
      <c r="H265" s="24">
        <v>-0.56000000000000005</v>
      </c>
    </row>
    <row r="266" spans="2:8" x14ac:dyDescent="0.25">
      <c r="B266" s="2" t="s">
        <v>3173</v>
      </c>
      <c r="C266" s="4" t="s">
        <v>142</v>
      </c>
      <c r="D266" s="2" t="s">
        <v>374</v>
      </c>
      <c r="E266" s="2" t="s">
        <v>400</v>
      </c>
      <c r="F266" s="24">
        <v>-262800</v>
      </c>
      <c r="G266" s="24">
        <v>-6683</v>
      </c>
      <c r="H266" s="24">
        <v>-0.57999999999999996</v>
      </c>
    </row>
    <row r="267" spans="2:8" x14ac:dyDescent="0.25">
      <c r="B267" s="2" t="s">
        <v>3369</v>
      </c>
      <c r="C267" s="4" t="s">
        <v>142</v>
      </c>
      <c r="D267" s="2" t="s">
        <v>352</v>
      </c>
      <c r="E267" s="2" t="s">
        <v>877</v>
      </c>
      <c r="F267" s="24">
        <v>-89200</v>
      </c>
      <c r="G267" s="24">
        <v>-6803.11</v>
      </c>
      <c r="H267" s="24">
        <v>-0.59</v>
      </c>
    </row>
    <row r="268" spans="2:8" x14ac:dyDescent="0.25">
      <c r="B268" s="2" t="s">
        <v>3370</v>
      </c>
      <c r="C268" s="4" t="s">
        <v>142</v>
      </c>
      <c r="D268" s="2" t="s">
        <v>389</v>
      </c>
      <c r="E268" s="2" t="s">
        <v>1519</v>
      </c>
      <c r="F268" s="24">
        <v>-179600</v>
      </c>
      <c r="G268" s="24">
        <v>-7423.77</v>
      </c>
      <c r="H268" s="24">
        <v>-0.64</v>
      </c>
    </row>
    <row r="269" spans="2:8" x14ac:dyDescent="0.25">
      <c r="B269" s="2" t="s">
        <v>3371</v>
      </c>
      <c r="C269" s="4" t="s">
        <v>142</v>
      </c>
      <c r="D269" s="2" t="s">
        <v>347</v>
      </c>
      <c r="E269" s="2" t="s">
        <v>560</v>
      </c>
      <c r="F269" s="24">
        <v>-3975000</v>
      </c>
      <c r="G269" s="24">
        <v>-7532.63</v>
      </c>
      <c r="H269" s="24">
        <v>-0.65</v>
      </c>
    </row>
    <row r="270" spans="2:8" x14ac:dyDescent="0.25">
      <c r="B270" s="2" t="s">
        <v>3372</v>
      </c>
      <c r="C270" s="4" t="s">
        <v>142</v>
      </c>
      <c r="D270" s="2" t="s">
        <v>368</v>
      </c>
      <c r="E270" s="2" t="s">
        <v>713</v>
      </c>
      <c r="F270" s="24">
        <v>-8876250</v>
      </c>
      <c r="G270" s="24">
        <v>-7615.82</v>
      </c>
      <c r="H270" s="24">
        <v>-0.66</v>
      </c>
    </row>
    <row r="271" spans="2:8" x14ac:dyDescent="0.25">
      <c r="B271" s="2" t="s">
        <v>3373</v>
      </c>
      <c r="C271" s="4" t="s">
        <v>142</v>
      </c>
      <c r="D271" s="2" t="s">
        <v>372</v>
      </c>
      <c r="E271" s="2" t="s">
        <v>768</v>
      </c>
      <c r="F271" s="24">
        <v>-732975</v>
      </c>
      <c r="G271" s="24">
        <v>-7793.36</v>
      </c>
      <c r="H271" s="24">
        <v>-0.67</v>
      </c>
    </row>
    <row r="272" spans="2:8" x14ac:dyDescent="0.25">
      <c r="B272" s="2" t="s">
        <v>3374</v>
      </c>
      <c r="C272" s="4" t="s">
        <v>142</v>
      </c>
      <c r="D272" s="2" t="s">
        <v>394</v>
      </c>
      <c r="E272" s="2" t="s">
        <v>404</v>
      </c>
      <c r="F272" s="24">
        <v>-1346400</v>
      </c>
      <c r="G272" s="24">
        <v>-7910.77</v>
      </c>
      <c r="H272" s="24">
        <v>-0.68</v>
      </c>
    </row>
    <row r="273" spans="2:8" x14ac:dyDescent="0.25">
      <c r="B273" s="2" t="s">
        <v>3221</v>
      </c>
      <c r="C273" s="4" t="s">
        <v>142</v>
      </c>
      <c r="D273" s="2" t="s">
        <v>352</v>
      </c>
      <c r="E273" s="2" t="s">
        <v>526</v>
      </c>
      <c r="F273" s="24">
        <v>-593600</v>
      </c>
      <c r="G273" s="24">
        <v>-8066.13</v>
      </c>
      <c r="H273" s="24">
        <v>-0.7</v>
      </c>
    </row>
    <row r="274" spans="2:8" x14ac:dyDescent="0.25">
      <c r="B274" s="2" t="s">
        <v>3073</v>
      </c>
      <c r="C274" s="4" t="s">
        <v>142</v>
      </c>
      <c r="D274" s="2" t="s">
        <v>356</v>
      </c>
      <c r="E274" s="2" t="s">
        <v>386</v>
      </c>
      <c r="F274" s="24">
        <v>-360300</v>
      </c>
      <c r="G274" s="24">
        <v>-8093.24</v>
      </c>
      <c r="H274" s="24">
        <v>-0.7</v>
      </c>
    </row>
    <row r="275" spans="2:8" x14ac:dyDescent="0.25">
      <c r="B275" s="2" t="s">
        <v>3375</v>
      </c>
      <c r="C275" s="4" t="s">
        <v>142</v>
      </c>
      <c r="D275" s="2" t="s">
        <v>366</v>
      </c>
      <c r="E275" s="2" t="s">
        <v>909</v>
      </c>
      <c r="F275" s="24">
        <v>-6269300</v>
      </c>
      <c r="G275" s="24">
        <v>-8269.2099999999991</v>
      </c>
      <c r="H275" s="24">
        <v>-0.71</v>
      </c>
    </row>
    <row r="276" spans="2:8" x14ac:dyDescent="0.25">
      <c r="B276" s="2" t="s">
        <v>3070</v>
      </c>
      <c r="C276" s="4" t="s">
        <v>142</v>
      </c>
      <c r="D276" s="2" t="s">
        <v>352</v>
      </c>
      <c r="E276" s="2" t="s">
        <v>355</v>
      </c>
      <c r="F276" s="24">
        <v>-232925</v>
      </c>
      <c r="G276" s="24">
        <v>-8904.84</v>
      </c>
      <c r="H276" s="24">
        <v>-0.77</v>
      </c>
    </row>
    <row r="277" spans="2:8" x14ac:dyDescent="0.25">
      <c r="B277" s="2" t="s">
        <v>1525</v>
      </c>
      <c r="C277" s="4" t="s">
        <v>142</v>
      </c>
      <c r="D277" s="2" t="s">
        <v>347</v>
      </c>
      <c r="E277" s="2" t="s">
        <v>1518</v>
      </c>
      <c r="F277" s="24">
        <v>-6336000</v>
      </c>
      <c r="G277" s="24">
        <v>-8990.7800000000007</v>
      </c>
      <c r="H277" s="24">
        <v>-0.77</v>
      </c>
    </row>
    <row r="278" spans="2:8" x14ac:dyDescent="0.25">
      <c r="B278" s="2" t="s">
        <v>3376</v>
      </c>
      <c r="C278" s="4" t="s">
        <v>142</v>
      </c>
      <c r="D278" s="2" t="s">
        <v>374</v>
      </c>
      <c r="E278" s="2" t="s">
        <v>727</v>
      </c>
      <c r="F278" s="24">
        <v>-36575</v>
      </c>
      <c r="G278" s="24">
        <v>-9013.82</v>
      </c>
      <c r="H278" s="24">
        <v>-0.78</v>
      </c>
    </row>
    <row r="279" spans="2:8" x14ac:dyDescent="0.25">
      <c r="B279" s="2" t="s">
        <v>3176</v>
      </c>
      <c r="C279" s="4" t="s">
        <v>142</v>
      </c>
      <c r="D279" s="2" t="s">
        <v>374</v>
      </c>
      <c r="E279" s="2" t="s">
        <v>634</v>
      </c>
      <c r="F279" s="24">
        <v>-1449900</v>
      </c>
      <c r="G279" s="24">
        <v>-9025.6299999999992</v>
      </c>
      <c r="H279" s="24">
        <v>-0.78</v>
      </c>
    </row>
    <row r="280" spans="2:8" x14ac:dyDescent="0.25">
      <c r="B280" s="2" t="s">
        <v>3377</v>
      </c>
      <c r="C280" s="4" t="s">
        <v>142</v>
      </c>
      <c r="D280" s="2" t="s">
        <v>347</v>
      </c>
      <c r="E280" s="2" t="s">
        <v>808</v>
      </c>
      <c r="F280" s="24">
        <v>-3602500</v>
      </c>
      <c r="G280" s="24">
        <v>-9429.5400000000009</v>
      </c>
      <c r="H280" s="24">
        <v>-0.81</v>
      </c>
    </row>
    <row r="281" spans="2:8" x14ac:dyDescent="0.25">
      <c r="B281" s="2" t="s">
        <v>3378</v>
      </c>
      <c r="C281" s="4" t="s">
        <v>142</v>
      </c>
      <c r="D281" s="2" t="s">
        <v>556</v>
      </c>
      <c r="E281" s="2" t="s">
        <v>1313</v>
      </c>
      <c r="F281" s="24">
        <v>-243600</v>
      </c>
      <c r="G281" s="24">
        <v>-9666.7800000000007</v>
      </c>
      <c r="H281" s="24">
        <v>-0.83</v>
      </c>
    </row>
    <row r="282" spans="2:8" x14ac:dyDescent="0.25">
      <c r="B282" s="2" t="s">
        <v>3379</v>
      </c>
      <c r="C282" s="4" t="s">
        <v>142</v>
      </c>
      <c r="D282" s="2" t="s">
        <v>384</v>
      </c>
      <c r="E282" s="2" t="s">
        <v>678</v>
      </c>
      <c r="F282" s="24">
        <v>-1470000</v>
      </c>
      <c r="G282" s="24">
        <v>-9973.2199999999993</v>
      </c>
      <c r="H282" s="24">
        <v>-0.86</v>
      </c>
    </row>
    <row r="283" spans="2:8" x14ac:dyDescent="0.25">
      <c r="B283" s="2" t="s">
        <v>3380</v>
      </c>
      <c r="C283" s="4" t="s">
        <v>142</v>
      </c>
      <c r="D283" s="2" t="s">
        <v>642</v>
      </c>
      <c r="E283" s="2" t="s">
        <v>767</v>
      </c>
      <c r="F283" s="24">
        <v>-5531250</v>
      </c>
      <c r="G283" s="24">
        <v>-10318.549999999999</v>
      </c>
      <c r="H283" s="24">
        <v>-0.89</v>
      </c>
    </row>
    <row r="284" spans="2:8" x14ac:dyDescent="0.25">
      <c r="B284" s="2" t="s">
        <v>3172</v>
      </c>
      <c r="C284" s="4" t="s">
        <v>142</v>
      </c>
      <c r="D284" s="2" t="s">
        <v>356</v>
      </c>
      <c r="E284" s="2" t="s">
        <v>357</v>
      </c>
      <c r="F284" s="24">
        <v>-2371200</v>
      </c>
      <c r="G284" s="24">
        <v>-10371.629999999999</v>
      </c>
      <c r="H284" s="24">
        <v>-0.89</v>
      </c>
    </row>
    <row r="285" spans="2:8" x14ac:dyDescent="0.25">
      <c r="B285" s="2" t="s">
        <v>3381</v>
      </c>
      <c r="C285" s="4" t="s">
        <v>142</v>
      </c>
      <c r="D285" s="2" t="s">
        <v>396</v>
      </c>
      <c r="E285" s="2" t="s">
        <v>1146</v>
      </c>
      <c r="F285" s="24">
        <v>-235400</v>
      </c>
      <c r="G285" s="24">
        <v>-10458</v>
      </c>
      <c r="H285" s="24">
        <v>-0.9</v>
      </c>
    </row>
    <row r="286" spans="2:8" x14ac:dyDescent="0.25">
      <c r="B286" s="2" t="s">
        <v>3382</v>
      </c>
      <c r="C286" s="4" t="s">
        <v>142</v>
      </c>
      <c r="D286" s="2" t="s">
        <v>372</v>
      </c>
      <c r="E286" s="2" t="s">
        <v>675</v>
      </c>
      <c r="F286" s="24">
        <v>-3545000</v>
      </c>
      <c r="G286" s="24">
        <v>-10636.77</v>
      </c>
      <c r="H286" s="24">
        <v>-0.92</v>
      </c>
    </row>
    <row r="287" spans="2:8" x14ac:dyDescent="0.25">
      <c r="B287" s="2" t="s">
        <v>3383</v>
      </c>
      <c r="C287" s="4" t="s">
        <v>142</v>
      </c>
      <c r="D287" s="2" t="s">
        <v>384</v>
      </c>
      <c r="E287" s="2" t="s">
        <v>830</v>
      </c>
      <c r="F287" s="24">
        <v>-2232000</v>
      </c>
      <c r="G287" s="24">
        <v>-11377.62</v>
      </c>
      <c r="H287" s="24">
        <v>-0.98</v>
      </c>
    </row>
    <row r="288" spans="2:8" x14ac:dyDescent="0.25">
      <c r="B288" s="2" t="s">
        <v>3384</v>
      </c>
      <c r="C288" s="4" t="s">
        <v>142</v>
      </c>
      <c r="D288" s="2" t="s">
        <v>418</v>
      </c>
      <c r="E288" s="2" t="s">
        <v>564</v>
      </c>
      <c r="F288" s="24">
        <v>-3720000</v>
      </c>
      <c r="G288" s="24">
        <v>-11643.6</v>
      </c>
      <c r="H288" s="24">
        <v>-1</v>
      </c>
    </row>
    <row r="289" spans="2:8" x14ac:dyDescent="0.25">
      <c r="B289" s="2" t="s">
        <v>996</v>
      </c>
      <c r="C289" s="4" t="s">
        <v>142</v>
      </c>
      <c r="D289" s="2" t="s">
        <v>347</v>
      </c>
      <c r="E289" s="2" t="s">
        <v>518</v>
      </c>
      <c r="F289" s="24">
        <v>-1498500</v>
      </c>
      <c r="G289" s="24">
        <v>-12355.13</v>
      </c>
      <c r="H289" s="24">
        <v>-1.06</v>
      </c>
    </row>
    <row r="290" spans="2:8" x14ac:dyDescent="0.25">
      <c r="B290" s="2" t="s">
        <v>3385</v>
      </c>
      <c r="C290" s="4" t="s">
        <v>142</v>
      </c>
      <c r="D290" s="2" t="s">
        <v>492</v>
      </c>
      <c r="E290" s="2" t="s">
        <v>766</v>
      </c>
      <c r="F290" s="24">
        <v>-7636000</v>
      </c>
      <c r="G290" s="24">
        <v>-12622.31</v>
      </c>
      <c r="H290" s="24">
        <v>-1.0900000000000001</v>
      </c>
    </row>
    <row r="291" spans="2:8" x14ac:dyDescent="0.25">
      <c r="B291" s="2" t="s">
        <v>3386</v>
      </c>
      <c r="C291" s="4" t="s">
        <v>142</v>
      </c>
      <c r="D291" s="2" t="s">
        <v>364</v>
      </c>
      <c r="E291" s="2" t="s">
        <v>694</v>
      </c>
      <c r="F291" s="24">
        <v>-4764375</v>
      </c>
      <c r="G291" s="24">
        <v>-13492.71</v>
      </c>
      <c r="H291" s="24">
        <v>-1.1599999999999999</v>
      </c>
    </row>
    <row r="292" spans="2:8" x14ac:dyDescent="0.25">
      <c r="B292" s="2" t="s">
        <v>3231</v>
      </c>
      <c r="C292" s="4" t="s">
        <v>142</v>
      </c>
      <c r="D292" s="2" t="s">
        <v>347</v>
      </c>
      <c r="E292" s="2" t="s">
        <v>363</v>
      </c>
      <c r="F292" s="24">
        <v>-844400</v>
      </c>
      <c r="G292" s="24">
        <v>-13817.76</v>
      </c>
      <c r="H292" s="24">
        <v>-1.19</v>
      </c>
    </row>
    <row r="293" spans="2:8" x14ac:dyDescent="0.25">
      <c r="B293" s="2" t="s">
        <v>3387</v>
      </c>
      <c r="C293" s="4" t="s">
        <v>142</v>
      </c>
      <c r="D293" s="2" t="s">
        <v>428</v>
      </c>
      <c r="E293" s="2" t="s">
        <v>871</v>
      </c>
      <c r="F293" s="24">
        <v>-1337000</v>
      </c>
      <c r="G293" s="24">
        <v>-13960.29</v>
      </c>
      <c r="H293" s="24">
        <v>-1.2</v>
      </c>
    </row>
    <row r="294" spans="2:8" x14ac:dyDescent="0.25">
      <c r="B294" s="2" t="s">
        <v>3388</v>
      </c>
      <c r="C294" s="4" t="s">
        <v>142</v>
      </c>
      <c r="D294" s="2" t="s">
        <v>918</v>
      </c>
      <c r="E294" s="2" t="s">
        <v>919</v>
      </c>
      <c r="F294" s="24">
        <v>-457800</v>
      </c>
      <c r="G294" s="24">
        <v>-14052.17</v>
      </c>
      <c r="H294" s="24">
        <v>-1.21</v>
      </c>
    </row>
    <row r="295" spans="2:8" x14ac:dyDescent="0.25">
      <c r="B295" s="2" t="s">
        <v>3079</v>
      </c>
      <c r="C295" s="4" t="s">
        <v>142</v>
      </c>
      <c r="D295" s="2" t="s">
        <v>347</v>
      </c>
      <c r="E295" s="2" t="s">
        <v>358</v>
      </c>
      <c r="F295" s="24">
        <v>-1220000</v>
      </c>
      <c r="G295" s="24">
        <v>-14308.16</v>
      </c>
      <c r="H295" s="24">
        <v>-1.23</v>
      </c>
    </row>
    <row r="296" spans="2:8" x14ac:dyDescent="0.25">
      <c r="B296" s="2" t="s">
        <v>3067</v>
      </c>
      <c r="C296" s="4" t="s">
        <v>142</v>
      </c>
      <c r="D296" s="2" t="s">
        <v>347</v>
      </c>
      <c r="E296" s="2" t="s">
        <v>530</v>
      </c>
      <c r="F296" s="24">
        <v>-1058500</v>
      </c>
      <c r="G296" s="24">
        <v>-16146.36</v>
      </c>
      <c r="H296" s="24">
        <v>-1.39</v>
      </c>
    </row>
    <row r="297" spans="2:8" x14ac:dyDescent="0.25">
      <c r="B297" s="2" t="s">
        <v>3232</v>
      </c>
      <c r="C297" s="4" t="s">
        <v>142</v>
      </c>
      <c r="D297" s="2" t="s">
        <v>423</v>
      </c>
      <c r="E297" s="2" t="s">
        <v>633</v>
      </c>
      <c r="F297" s="24">
        <v>-3807000</v>
      </c>
      <c r="G297" s="24">
        <v>-17184.8</v>
      </c>
      <c r="H297" s="24">
        <v>-1.48</v>
      </c>
    </row>
    <row r="298" spans="2:8" x14ac:dyDescent="0.25">
      <c r="B298" s="2" t="s">
        <v>3389</v>
      </c>
      <c r="C298" s="4" t="s">
        <v>142</v>
      </c>
      <c r="D298" s="2" t="s">
        <v>350</v>
      </c>
      <c r="E298" s="2" t="s">
        <v>552</v>
      </c>
      <c r="F298" s="24">
        <v>-10413000</v>
      </c>
      <c r="G298" s="24">
        <v>-17670.86</v>
      </c>
      <c r="H298" s="24">
        <v>-1.52</v>
      </c>
    </row>
    <row r="299" spans="2:8" x14ac:dyDescent="0.25">
      <c r="B299" s="2" t="s">
        <v>3390</v>
      </c>
      <c r="C299" s="4" t="s">
        <v>142</v>
      </c>
      <c r="D299" s="2" t="s">
        <v>384</v>
      </c>
      <c r="E299" s="2" t="s">
        <v>831</v>
      </c>
      <c r="F299" s="24">
        <v>-4002875</v>
      </c>
      <c r="G299" s="24">
        <v>-17750.75</v>
      </c>
      <c r="H299" s="24">
        <v>-1.53</v>
      </c>
    </row>
    <row r="300" spans="2:8" x14ac:dyDescent="0.25">
      <c r="B300" s="2" t="s">
        <v>3391</v>
      </c>
      <c r="C300" s="4" t="s">
        <v>142</v>
      </c>
      <c r="D300" s="2" t="s">
        <v>412</v>
      </c>
      <c r="E300" s="2" t="s">
        <v>682</v>
      </c>
      <c r="F300" s="24">
        <v>-145760000</v>
      </c>
      <c r="G300" s="24">
        <v>-19458.96</v>
      </c>
      <c r="H300" s="24">
        <v>-1.68</v>
      </c>
    </row>
    <row r="301" spans="2:8" x14ac:dyDescent="0.25">
      <c r="B301" s="2" t="s">
        <v>3392</v>
      </c>
      <c r="C301" s="4" t="s">
        <v>142</v>
      </c>
      <c r="D301" s="2" t="s">
        <v>556</v>
      </c>
      <c r="E301" s="2" t="s">
        <v>557</v>
      </c>
      <c r="F301" s="24">
        <v>-8458800</v>
      </c>
      <c r="G301" s="24">
        <v>-19895.099999999999</v>
      </c>
      <c r="H301" s="24">
        <v>-1.71</v>
      </c>
    </row>
    <row r="302" spans="2:8" x14ac:dyDescent="0.25">
      <c r="B302" s="2" t="s">
        <v>1524</v>
      </c>
      <c r="C302" s="4" t="s">
        <v>142</v>
      </c>
      <c r="D302" s="2" t="s">
        <v>347</v>
      </c>
      <c r="E302" s="2" t="s">
        <v>1516</v>
      </c>
      <c r="F302" s="24">
        <v>-3370950</v>
      </c>
      <c r="G302" s="24">
        <v>-21127.43</v>
      </c>
      <c r="H302" s="24">
        <v>-1.82</v>
      </c>
    </row>
    <row r="303" spans="2:8" x14ac:dyDescent="0.25">
      <c r="B303" s="2" t="s">
        <v>1526</v>
      </c>
      <c r="C303" s="4" t="s">
        <v>142</v>
      </c>
      <c r="D303" s="2" t="s">
        <v>347</v>
      </c>
      <c r="E303" s="2" t="s">
        <v>975</v>
      </c>
      <c r="F303" s="24">
        <v>-7458750</v>
      </c>
      <c r="G303" s="24">
        <v>-21138.1</v>
      </c>
      <c r="H303" s="24">
        <v>-1.82</v>
      </c>
    </row>
    <row r="304" spans="2:8" x14ac:dyDescent="0.25">
      <c r="B304" s="2" t="s">
        <v>3393</v>
      </c>
      <c r="C304" s="4" t="s">
        <v>142</v>
      </c>
      <c r="D304" s="2" t="s">
        <v>629</v>
      </c>
      <c r="E304" s="2" t="s">
        <v>630</v>
      </c>
      <c r="F304" s="24">
        <v>-5326800</v>
      </c>
      <c r="G304" s="24">
        <v>-21317.85</v>
      </c>
      <c r="H304" s="24">
        <v>-1.84</v>
      </c>
    </row>
    <row r="305" spans="2:8" x14ac:dyDescent="0.25">
      <c r="B305" s="2" t="s">
        <v>3066</v>
      </c>
      <c r="C305" s="4" t="s">
        <v>142</v>
      </c>
      <c r="D305" s="2" t="s">
        <v>350</v>
      </c>
      <c r="E305" s="2" t="s">
        <v>351</v>
      </c>
      <c r="F305" s="24">
        <v>-1218750</v>
      </c>
      <c r="G305" s="24">
        <v>-36000.050000000003</v>
      </c>
      <c r="H305" s="24">
        <v>-3.1</v>
      </c>
    </row>
    <row r="306" spans="2:8" x14ac:dyDescent="0.25">
      <c r="B306" s="2" t="s">
        <v>3075</v>
      </c>
      <c r="C306" s="4" t="s">
        <v>142</v>
      </c>
      <c r="D306" s="2" t="s">
        <v>347</v>
      </c>
      <c r="E306" s="2" t="s">
        <v>348</v>
      </c>
      <c r="F306" s="24">
        <v>-4216850</v>
      </c>
      <c r="G306" s="24">
        <v>-63809.37</v>
      </c>
      <c r="H306" s="24">
        <v>-5.5</v>
      </c>
    </row>
    <row r="307" spans="2:8" x14ac:dyDescent="0.25">
      <c r="B307" s="7" t="s">
        <v>145</v>
      </c>
      <c r="C307" s="8"/>
      <c r="D307" s="7"/>
      <c r="E307" s="7"/>
      <c r="F307" s="31"/>
      <c r="G307" s="31">
        <f>SUM(G12:G158)</f>
        <v>836567.0900000002</v>
      </c>
      <c r="H307" s="31">
        <f>SUM(H12:H158)</f>
        <v>72.08</v>
      </c>
    </row>
    <row r="308" spans="2:8" x14ac:dyDescent="0.25">
      <c r="B308" s="7" t="s">
        <v>888</v>
      </c>
    </row>
    <row r="309" spans="2:8" x14ac:dyDescent="0.25">
      <c r="B309" s="2" t="s">
        <v>18</v>
      </c>
      <c r="C309" s="4" t="s">
        <v>142</v>
      </c>
      <c r="D309" s="2" t="s">
        <v>889</v>
      </c>
      <c r="E309" s="2" t="s">
        <v>1294</v>
      </c>
      <c r="F309" s="24">
        <v>2825752.4589999998</v>
      </c>
      <c r="G309" s="24">
        <v>124174.39</v>
      </c>
      <c r="H309" s="24">
        <v>10.7</v>
      </c>
    </row>
    <row r="310" spans="2:8" x14ac:dyDescent="0.25">
      <c r="B310" s="2" t="s">
        <v>32</v>
      </c>
      <c r="C310" s="4" t="s">
        <v>142</v>
      </c>
      <c r="D310" s="2" t="s">
        <v>889</v>
      </c>
      <c r="E310" s="2" t="s">
        <v>997</v>
      </c>
      <c r="F310" s="24">
        <v>435755.16499999998</v>
      </c>
      <c r="G310" s="24">
        <v>16094.15</v>
      </c>
      <c r="H310" s="24">
        <v>1.39</v>
      </c>
    </row>
    <row r="311" spans="2:8" x14ac:dyDescent="0.25">
      <c r="B311" s="2" t="s">
        <v>34</v>
      </c>
      <c r="C311" s="4" t="s">
        <v>142</v>
      </c>
      <c r="D311" s="2" t="s">
        <v>889</v>
      </c>
      <c r="E311" s="2" t="s">
        <v>1527</v>
      </c>
      <c r="F311" s="24">
        <v>73700231.618000001</v>
      </c>
      <c r="G311" s="24">
        <v>10040.92</v>
      </c>
      <c r="H311" s="24">
        <v>0.87</v>
      </c>
    </row>
    <row r="312" spans="2:8" x14ac:dyDescent="0.25">
      <c r="B312" s="7" t="s">
        <v>145</v>
      </c>
      <c r="C312" s="8"/>
      <c r="D312" s="7"/>
      <c r="E312" s="7"/>
      <c r="F312" s="31"/>
      <c r="G312" s="31">
        <f>SUM(G308:G311)</f>
        <v>150309.46000000002</v>
      </c>
      <c r="H312" s="31">
        <f>SUM(H308:H311)</f>
        <v>12.959999999999999</v>
      </c>
    </row>
    <row r="313" spans="2:8" x14ac:dyDescent="0.25">
      <c r="B313" s="5" t="s">
        <v>136</v>
      </c>
      <c r="C313" s="6" t="s">
        <v>137</v>
      </c>
      <c r="D313" s="5" t="s">
        <v>238</v>
      </c>
      <c r="E313" s="5" t="s">
        <v>139</v>
      </c>
      <c r="F313" s="46" t="s">
        <v>149</v>
      </c>
      <c r="G313" s="46" t="s">
        <v>150</v>
      </c>
      <c r="H313" s="46" t="s">
        <v>151</v>
      </c>
    </row>
    <row r="314" spans="2:8" x14ac:dyDescent="0.25">
      <c r="B314" s="7" t="s">
        <v>239</v>
      </c>
    </row>
    <row r="315" spans="2:8" x14ac:dyDescent="0.25">
      <c r="B315" s="7" t="s">
        <v>141</v>
      </c>
    </row>
    <row r="316" spans="2:8" x14ac:dyDescent="0.25">
      <c r="B316" s="7" t="s">
        <v>695</v>
      </c>
    </row>
    <row r="317" spans="2:8" x14ac:dyDescent="0.25">
      <c r="B317" s="2" t="s">
        <v>1732</v>
      </c>
      <c r="C317" s="4">
        <v>8.07</v>
      </c>
      <c r="D317" s="2" t="s">
        <v>614</v>
      </c>
      <c r="E317" s="2" t="s">
        <v>1528</v>
      </c>
      <c r="F317" s="24">
        <v>5000</v>
      </c>
      <c r="G317" s="24">
        <v>5006.29</v>
      </c>
      <c r="H317" s="24">
        <v>0.43</v>
      </c>
    </row>
    <row r="318" spans="2:8" x14ac:dyDescent="0.25">
      <c r="B318" s="2" t="s">
        <v>2511</v>
      </c>
      <c r="C318" s="4">
        <v>8.42</v>
      </c>
      <c r="D318" s="2" t="s">
        <v>614</v>
      </c>
      <c r="E318" s="2" t="s">
        <v>1529</v>
      </c>
      <c r="F318" s="24">
        <v>500</v>
      </c>
      <c r="G318" s="24">
        <v>4943.4799999999996</v>
      </c>
      <c r="H318" s="24">
        <v>0.43</v>
      </c>
    </row>
    <row r="319" spans="2:8" x14ac:dyDescent="0.25">
      <c r="B319" s="2" t="s">
        <v>1530</v>
      </c>
      <c r="C319" s="4">
        <v>7.82</v>
      </c>
      <c r="D319" s="2" t="s">
        <v>603</v>
      </c>
      <c r="E319" s="2" t="s">
        <v>1531</v>
      </c>
      <c r="F319" s="24">
        <v>400</v>
      </c>
      <c r="G319" s="24">
        <v>3901.31</v>
      </c>
      <c r="H319" s="24">
        <v>0.34</v>
      </c>
    </row>
    <row r="320" spans="2:8" x14ac:dyDescent="0.25">
      <c r="B320" s="2" t="s">
        <v>3394</v>
      </c>
      <c r="C320" s="4">
        <v>7.9</v>
      </c>
      <c r="D320" s="2" t="s">
        <v>603</v>
      </c>
      <c r="E320" s="2" t="s">
        <v>1532</v>
      </c>
      <c r="F320" s="24">
        <v>350</v>
      </c>
      <c r="G320" s="24">
        <v>3476.1</v>
      </c>
      <c r="H320" s="24">
        <v>0.3</v>
      </c>
    </row>
    <row r="321" spans="2:8" x14ac:dyDescent="0.25">
      <c r="B321" s="2" t="s">
        <v>1720</v>
      </c>
      <c r="C321" s="4">
        <v>8.42</v>
      </c>
      <c r="D321" s="2" t="s">
        <v>614</v>
      </c>
      <c r="E321" s="2" t="s">
        <v>1533</v>
      </c>
      <c r="F321" s="24">
        <v>250</v>
      </c>
      <c r="G321" s="24">
        <v>2499.41</v>
      </c>
      <c r="H321" s="24">
        <v>0.22</v>
      </c>
    </row>
    <row r="322" spans="2:8" x14ac:dyDescent="0.25">
      <c r="B322" s="2" t="s">
        <v>3395</v>
      </c>
      <c r="C322" s="4">
        <v>8.4700000000000006</v>
      </c>
      <c r="D322" s="2" t="s">
        <v>614</v>
      </c>
      <c r="E322" s="2" t="s">
        <v>1534</v>
      </c>
      <c r="F322" s="24">
        <v>250</v>
      </c>
      <c r="G322" s="24">
        <v>2497.67</v>
      </c>
      <c r="H322" s="24">
        <v>0.22</v>
      </c>
    </row>
    <row r="323" spans="2:8" x14ac:dyDescent="0.25">
      <c r="B323" s="2" t="s">
        <v>3396</v>
      </c>
      <c r="C323" s="4">
        <v>7.74</v>
      </c>
      <c r="D323" s="2" t="s">
        <v>603</v>
      </c>
      <c r="E323" s="2" t="s">
        <v>1535</v>
      </c>
      <c r="F323" s="24">
        <v>250</v>
      </c>
      <c r="G323" s="24">
        <v>2475.56</v>
      </c>
      <c r="H323" s="24">
        <v>0.21</v>
      </c>
    </row>
    <row r="324" spans="2:8" x14ac:dyDescent="0.25">
      <c r="B324" s="2" t="s">
        <v>1536</v>
      </c>
      <c r="C324" s="4">
        <v>7.7</v>
      </c>
      <c r="D324" s="2" t="s">
        <v>603</v>
      </c>
      <c r="E324" s="2" t="s">
        <v>1537</v>
      </c>
      <c r="F324" s="24">
        <v>250</v>
      </c>
      <c r="G324" s="24">
        <v>2454.36</v>
      </c>
      <c r="H324" s="24">
        <v>0.21</v>
      </c>
    </row>
    <row r="325" spans="2:8" x14ac:dyDescent="0.25">
      <c r="B325" s="7" t="s">
        <v>620</v>
      </c>
      <c r="C325" s="8"/>
      <c r="D325" s="7"/>
      <c r="E325" s="7"/>
      <c r="F325" s="31"/>
      <c r="G325" s="31">
        <f>SUM(G313:G324)</f>
        <v>27254.180000000004</v>
      </c>
      <c r="H325" s="31">
        <f>SUM(H313:H324)</f>
        <v>2.36</v>
      </c>
    </row>
    <row r="326" spans="2:8" x14ac:dyDescent="0.25">
      <c r="B326" s="7" t="s">
        <v>245</v>
      </c>
    </row>
    <row r="327" spans="2:8" x14ac:dyDescent="0.25">
      <c r="B327" s="2" t="s">
        <v>3397</v>
      </c>
      <c r="C327" s="4">
        <v>7.34</v>
      </c>
      <c r="D327" s="2" t="s">
        <v>253</v>
      </c>
      <c r="E327" s="2" t="s">
        <v>1538</v>
      </c>
      <c r="F327" s="24">
        <v>4500</v>
      </c>
      <c r="G327" s="24">
        <v>22490.959999999999</v>
      </c>
      <c r="H327" s="24">
        <v>1.94</v>
      </c>
    </row>
    <row r="328" spans="2:8" x14ac:dyDescent="0.25">
      <c r="B328" s="2" t="s">
        <v>3398</v>
      </c>
      <c r="C328" s="4">
        <v>8.0299999999999994</v>
      </c>
      <c r="D328" s="2" t="s">
        <v>253</v>
      </c>
      <c r="E328" s="2" t="s">
        <v>1539</v>
      </c>
      <c r="F328" s="24">
        <v>4500</v>
      </c>
      <c r="G328" s="24">
        <v>21247.63</v>
      </c>
      <c r="H328" s="24">
        <v>1.83</v>
      </c>
    </row>
    <row r="329" spans="2:8" x14ac:dyDescent="0.25">
      <c r="B329" s="2" t="s">
        <v>3399</v>
      </c>
      <c r="C329" s="4">
        <v>7.42</v>
      </c>
      <c r="D329" s="2" t="s">
        <v>253</v>
      </c>
      <c r="E329" s="2" t="s">
        <v>1540</v>
      </c>
      <c r="F329" s="24">
        <v>4000</v>
      </c>
      <c r="G329" s="24">
        <v>19882.72</v>
      </c>
      <c r="H329" s="24">
        <v>1.71</v>
      </c>
    </row>
    <row r="330" spans="2:8" x14ac:dyDescent="0.25">
      <c r="B330" s="2" t="s">
        <v>3400</v>
      </c>
      <c r="C330" s="4">
        <v>7.42</v>
      </c>
      <c r="D330" s="2" t="s">
        <v>253</v>
      </c>
      <c r="E330" s="2" t="s">
        <v>1541</v>
      </c>
      <c r="F330" s="24">
        <v>3000</v>
      </c>
      <c r="G330" s="24">
        <v>14957.46</v>
      </c>
      <c r="H330" s="24">
        <v>1.29</v>
      </c>
    </row>
    <row r="331" spans="2:8" x14ac:dyDescent="0.25">
      <c r="B331" s="2" t="s">
        <v>3401</v>
      </c>
      <c r="C331" s="4">
        <v>8.0399999999999991</v>
      </c>
      <c r="D331" s="2" t="s">
        <v>253</v>
      </c>
      <c r="E331" s="2" t="s">
        <v>1542</v>
      </c>
      <c r="F331" s="24">
        <v>3000</v>
      </c>
      <c r="G331" s="24">
        <v>14085.03</v>
      </c>
      <c r="H331" s="24">
        <v>1.21</v>
      </c>
    </row>
    <row r="332" spans="2:8" x14ac:dyDescent="0.25">
      <c r="B332" s="2" t="s">
        <v>3402</v>
      </c>
      <c r="C332" s="4">
        <v>7.97</v>
      </c>
      <c r="D332" s="2" t="s">
        <v>253</v>
      </c>
      <c r="E332" s="2" t="s">
        <v>1543</v>
      </c>
      <c r="F332" s="24">
        <v>2000</v>
      </c>
      <c r="G332" s="24">
        <v>9713.7199999999993</v>
      </c>
      <c r="H332" s="24">
        <v>0.84</v>
      </c>
    </row>
    <row r="333" spans="2:8" x14ac:dyDescent="0.25">
      <c r="B333" s="2" t="s">
        <v>2328</v>
      </c>
      <c r="C333" s="4">
        <v>7.7</v>
      </c>
      <c r="D333" s="2" t="s">
        <v>278</v>
      </c>
      <c r="E333" s="2" t="s">
        <v>1544</v>
      </c>
      <c r="F333" s="24">
        <v>2000</v>
      </c>
      <c r="G333" s="24">
        <v>9711.14</v>
      </c>
      <c r="H333" s="24">
        <v>0.84</v>
      </c>
    </row>
    <row r="334" spans="2:8" x14ac:dyDescent="0.25">
      <c r="B334" s="2" t="s">
        <v>2351</v>
      </c>
      <c r="C334" s="4">
        <v>8.0399999999999991</v>
      </c>
      <c r="D334" s="2" t="s">
        <v>253</v>
      </c>
      <c r="E334" s="2" t="s">
        <v>1545</v>
      </c>
      <c r="F334" s="24">
        <v>2000</v>
      </c>
      <c r="G334" s="24">
        <v>9444.5400000000009</v>
      </c>
      <c r="H334" s="24">
        <v>0.81</v>
      </c>
    </row>
    <row r="335" spans="2:8" x14ac:dyDescent="0.25">
      <c r="B335" s="2" t="s">
        <v>3403</v>
      </c>
      <c r="C335" s="4">
        <v>7.83</v>
      </c>
      <c r="D335" s="2" t="s">
        <v>253</v>
      </c>
      <c r="E335" s="2" t="s">
        <v>1546</v>
      </c>
      <c r="F335" s="24">
        <v>1500</v>
      </c>
      <c r="G335" s="24">
        <v>7114.14</v>
      </c>
      <c r="H335" s="24">
        <v>0.61</v>
      </c>
    </row>
    <row r="336" spans="2:8" x14ac:dyDescent="0.25">
      <c r="B336" s="2" t="s">
        <v>3404</v>
      </c>
      <c r="C336" s="4">
        <v>7.56</v>
      </c>
      <c r="D336" s="2" t="s">
        <v>253</v>
      </c>
      <c r="E336" s="2" t="s">
        <v>1547</v>
      </c>
      <c r="F336" s="24">
        <v>1000</v>
      </c>
      <c r="G336" s="24">
        <v>4985.54</v>
      </c>
      <c r="H336" s="24">
        <v>0.43</v>
      </c>
    </row>
    <row r="337" spans="2:8" x14ac:dyDescent="0.25">
      <c r="B337" s="7" t="s">
        <v>308</v>
      </c>
      <c r="C337" s="8"/>
      <c r="D337" s="7"/>
      <c r="E337" s="7"/>
      <c r="F337" s="31"/>
      <c r="G337" s="31">
        <f>SUM(G326:G336)</f>
        <v>133632.87999999998</v>
      </c>
      <c r="H337" s="31">
        <f>SUM(H326:H336)</f>
        <v>11.51</v>
      </c>
    </row>
    <row r="338" spans="2:8" x14ac:dyDescent="0.25">
      <c r="B338" s="7" t="s">
        <v>313</v>
      </c>
      <c r="C338" s="8"/>
      <c r="D338" s="7"/>
      <c r="E338" s="7"/>
      <c r="F338" s="31"/>
      <c r="G338" s="31">
        <v>15505.17</v>
      </c>
      <c r="H338" s="31">
        <v>1.34</v>
      </c>
    </row>
    <row r="339" spans="2:8" x14ac:dyDescent="0.25">
      <c r="B339" s="7" t="s">
        <v>1501</v>
      </c>
      <c r="C339" s="8"/>
      <c r="D339" s="7"/>
      <c r="E339" s="7"/>
      <c r="F339" s="31"/>
      <c r="G339" s="31">
        <v>7218.67</v>
      </c>
      <c r="H339" s="31">
        <v>0.62</v>
      </c>
    </row>
    <row r="340" spans="2:8" x14ac:dyDescent="0.25">
      <c r="B340" s="7" t="s">
        <v>147</v>
      </c>
      <c r="C340" s="8"/>
      <c r="D340" s="7"/>
      <c r="E340" s="7"/>
      <c r="F340" s="31"/>
      <c r="G340" s="31">
        <f>G339+G338+G337+G325+G312+G307</f>
        <v>1170487.4500000002</v>
      </c>
      <c r="H340" s="31">
        <f>H339+H338+H337+H325+H312+H307</f>
        <v>100.87</v>
      </c>
    </row>
    <row r="341" spans="2:8" x14ac:dyDescent="0.25">
      <c r="B341" s="7" t="s">
        <v>154</v>
      </c>
      <c r="C341" s="8"/>
      <c r="D341" s="7"/>
      <c r="E341" s="7"/>
      <c r="F341" s="31"/>
      <c r="G341" s="31">
        <f>G342-G340</f>
        <v>-9914.4952146401629</v>
      </c>
      <c r="H341" s="31">
        <f>H342-H340</f>
        <v>-0.87000000000000455</v>
      </c>
    </row>
    <row r="342" spans="2:8" x14ac:dyDescent="0.25">
      <c r="B342" s="7" t="s">
        <v>155</v>
      </c>
      <c r="C342" s="8"/>
      <c r="D342" s="7"/>
      <c r="E342" s="7"/>
      <c r="F342" s="31"/>
      <c r="G342" s="31">
        <v>1160572.95478536</v>
      </c>
      <c r="H342" s="31">
        <v>100</v>
      </c>
    </row>
    <row r="343" spans="2:8" x14ac:dyDescent="0.25">
      <c r="B343" s="2" t="s">
        <v>156</v>
      </c>
    </row>
    <row r="344" spans="2:8" x14ac:dyDescent="0.25">
      <c r="B344" s="7" t="s">
        <v>1569</v>
      </c>
    </row>
    <row r="345" spans="2:8" x14ac:dyDescent="0.25">
      <c r="B345" s="7" t="s">
        <v>157</v>
      </c>
    </row>
    <row r="346" spans="2:8" x14ac:dyDescent="0.25">
      <c r="B346" s="7" t="s">
        <v>158</v>
      </c>
      <c r="C346" s="4" t="s">
        <v>159</v>
      </c>
    </row>
    <row r="347" spans="2:8" x14ac:dyDescent="0.25">
      <c r="B347" s="7" t="s">
        <v>162</v>
      </c>
      <c r="C347" s="4" t="s">
        <v>161</v>
      </c>
    </row>
    <row r="348" spans="2:8" x14ac:dyDescent="0.25">
      <c r="B348" s="7" t="s">
        <v>163</v>
      </c>
      <c r="C348" s="4" t="s">
        <v>161</v>
      </c>
    </row>
    <row r="349" spans="2:8" x14ac:dyDescent="0.25">
      <c r="B349" s="7" t="s">
        <v>164</v>
      </c>
      <c r="C349" s="4" t="s">
        <v>165</v>
      </c>
    </row>
    <row r="350" spans="2:8" x14ac:dyDescent="0.25">
      <c r="B350" s="7" t="s">
        <v>1548</v>
      </c>
      <c r="C350" s="8"/>
    </row>
    <row r="351" spans="2:8" x14ac:dyDescent="0.25">
      <c r="B351" s="7" t="s">
        <v>1549</v>
      </c>
      <c r="C351" s="8"/>
    </row>
    <row r="352" spans="2:8" x14ac:dyDescent="0.25">
      <c r="B352" s="7" t="s">
        <v>1550</v>
      </c>
      <c r="C352" s="8"/>
    </row>
    <row r="353" spans="2:3" x14ac:dyDescent="0.25">
      <c r="B353" s="7" t="s">
        <v>1551</v>
      </c>
      <c r="C353" s="8"/>
    </row>
    <row r="354" spans="2:3" x14ac:dyDescent="0.25">
      <c r="B354" s="7" t="s">
        <v>1552</v>
      </c>
      <c r="C354" s="8"/>
    </row>
    <row r="355" spans="2:3" x14ac:dyDescent="0.25">
      <c r="B355" s="7" t="s">
        <v>1553</v>
      </c>
      <c r="C355" s="8"/>
    </row>
    <row r="356" spans="2:3" x14ac:dyDescent="0.25">
      <c r="B356" s="7" t="s">
        <v>1554</v>
      </c>
      <c r="C356" s="8"/>
    </row>
    <row r="357" spans="2:3" x14ac:dyDescent="0.25">
      <c r="B357" s="7" t="s">
        <v>1555</v>
      </c>
      <c r="C357" s="8"/>
    </row>
    <row r="358" spans="2:3" x14ac:dyDescent="0.25">
      <c r="B358" s="7" t="s">
        <v>2767</v>
      </c>
      <c r="C358" s="8"/>
    </row>
    <row r="359" spans="2:3" x14ac:dyDescent="0.25">
      <c r="B359" s="2" t="s">
        <v>170</v>
      </c>
    </row>
    <row r="360" spans="2:3" x14ac:dyDescent="0.25">
      <c r="B360" s="2" t="s">
        <v>328</v>
      </c>
    </row>
    <row r="361" spans="2:3" x14ac:dyDescent="0.25">
      <c r="B361" s="7" t="s">
        <v>2745</v>
      </c>
    </row>
    <row r="363" spans="2:3" x14ac:dyDescent="0.25">
      <c r="B363" s="17" t="s">
        <v>3741</v>
      </c>
      <c r="C363" s="18"/>
    </row>
    <row r="364" spans="2:3" ht="30" x14ac:dyDescent="0.25">
      <c r="B364" s="17" t="s">
        <v>329</v>
      </c>
      <c r="C364" s="19" t="s">
        <v>330</v>
      </c>
    </row>
    <row r="365" spans="2:3" x14ac:dyDescent="0.25">
      <c r="B365" s="139" t="s">
        <v>331</v>
      </c>
      <c r="C365" s="170">
        <v>0</v>
      </c>
    </row>
    <row r="366" spans="2:3" x14ac:dyDescent="0.25">
      <c r="B366" s="139" t="s">
        <v>332</v>
      </c>
      <c r="C366" s="170">
        <v>0</v>
      </c>
    </row>
    <row r="367" spans="2:3" x14ac:dyDescent="0.25">
      <c r="B367" s="139" t="s">
        <v>333</v>
      </c>
      <c r="C367" s="170">
        <v>0</v>
      </c>
    </row>
    <row r="368" spans="2:3" x14ac:dyDescent="0.25">
      <c r="B368" s="139" t="s">
        <v>334</v>
      </c>
      <c r="C368" s="170">
        <v>0</v>
      </c>
    </row>
    <row r="369" spans="2:7" x14ac:dyDescent="0.25">
      <c r="B369" s="139" t="s">
        <v>335</v>
      </c>
      <c r="C369" s="170">
        <v>150284.76047819998</v>
      </c>
    </row>
    <row r="370" spans="2:7" x14ac:dyDescent="0.25">
      <c r="B370" s="139" t="s">
        <v>336</v>
      </c>
      <c r="C370" s="170">
        <v>159178.78904999999</v>
      </c>
    </row>
    <row r="371" spans="2:7" x14ac:dyDescent="0.25">
      <c r="B371" s="17" t="s">
        <v>337</v>
      </c>
      <c r="C371" s="170">
        <v>309463.54952819995</v>
      </c>
    </row>
    <row r="373" spans="2:7" x14ac:dyDescent="0.25">
      <c r="B373" s="139" t="s">
        <v>179</v>
      </c>
      <c r="C373" s="9"/>
      <c r="D373" s="139"/>
    </row>
    <row r="374" spans="2:7" ht="30" x14ac:dyDescent="0.25">
      <c r="B374" s="11" t="s">
        <v>180</v>
      </c>
      <c r="C374" s="10" t="s">
        <v>181</v>
      </c>
      <c r="D374" s="11" t="s">
        <v>182</v>
      </c>
    </row>
    <row r="375" spans="2:7" x14ac:dyDescent="0.25">
      <c r="B375" s="139" t="s">
        <v>161</v>
      </c>
      <c r="C375" s="9" t="s">
        <v>161</v>
      </c>
      <c r="D375" s="139" t="s">
        <v>161</v>
      </c>
    </row>
    <row r="377" spans="2:7" x14ac:dyDescent="0.25">
      <c r="B377" s="7" t="s">
        <v>183</v>
      </c>
      <c r="C377" s="171">
        <v>45412</v>
      </c>
    </row>
    <row r="378" spans="2:7" x14ac:dyDescent="0.25">
      <c r="B378" s="17" t="s">
        <v>184</v>
      </c>
      <c r="C378" s="18" t="s">
        <v>185</v>
      </c>
      <c r="D378" s="17" t="s">
        <v>186</v>
      </c>
      <c r="E378" s="34" t="s">
        <v>187</v>
      </c>
      <c r="F378" s="172" t="s">
        <v>188</v>
      </c>
      <c r="G378" s="31"/>
    </row>
    <row r="379" spans="2:7" x14ac:dyDescent="0.25">
      <c r="B379" s="139" t="s">
        <v>3405</v>
      </c>
      <c r="C379" s="9">
        <v>-788000</v>
      </c>
      <c r="D379" s="139">
        <v>740.65</v>
      </c>
      <c r="E379" s="33">
        <v>746.4</v>
      </c>
      <c r="F379" s="39">
        <f>C371</f>
        <v>309463.54952819995</v>
      </c>
    </row>
    <row r="380" spans="2:7" x14ac:dyDescent="0.25">
      <c r="B380" s="139" t="s">
        <v>3406</v>
      </c>
      <c r="C380" s="9">
        <v>-24750</v>
      </c>
      <c r="D380" s="139">
        <v>6533.9</v>
      </c>
      <c r="E380" s="33">
        <v>6569.05</v>
      </c>
      <c r="F380" s="173"/>
    </row>
    <row r="381" spans="2:7" x14ac:dyDescent="0.25">
      <c r="B381" s="139" t="s">
        <v>3407</v>
      </c>
      <c r="C381" s="9">
        <v>-14560</v>
      </c>
      <c r="D381" s="139">
        <v>26124.33</v>
      </c>
      <c r="E381" s="33">
        <v>26540.05</v>
      </c>
      <c r="F381" s="173"/>
    </row>
    <row r="382" spans="2:7" x14ac:dyDescent="0.25">
      <c r="B382" s="139" t="s">
        <v>3177</v>
      </c>
      <c r="C382" s="9">
        <v>-262800</v>
      </c>
      <c r="D382" s="139">
        <v>2483.79</v>
      </c>
      <c r="E382" s="33">
        <v>2543</v>
      </c>
      <c r="F382" s="173"/>
    </row>
    <row r="383" spans="2:7" x14ac:dyDescent="0.25">
      <c r="B383" s="139" t="s">
        <v>3408</v>
      </c>
      <c r="C383" s="9">
        <v>-457800</v>
      </c>
      <c r="D383" s="139">
        <v>3087.34</v>
      </c>
      <c r="E383" s="33">
        <v>3069.5</v>
      </c>
      <c r="F383" s="173"/>
    </row>
    <row r="384" spans="2:7" x14ac:dyDescent="0.25">
      <c r="B384" s="139" t="s">
        <v>3081</v>
      </c>
      <c r="C384" s="9">
        <v>-293600</v>
      </c>
      <c r="D384" s="139">
        <v>1336.3</v>
      </c>
      <c r="E384" s="33">
        <v>1331.4</v>
      </c>
      <c r="F384" s="173"/>
    </row>
    <row r="385" spans="2:6" x14ac:dyDescent="0.25">
      <c r="B385" s="139" t="s">
        <v>3409</v>
      </c>
      <c r="C385" s="9">
        <v>-1182600</v>
      </c>
      <c r="D385" s="139">
        <v>225.5</v>
      </c>
      <c r="E385" s="33">
        <v>232.75</v>
      </c>
      <c r="F385" s="173"/>
    </row>
    <row r="386" spans="2:6" x14ac:dyDescent="0.25">
      <c r="B386" s="139" t="s">
        <v>3410</v>
      </c>
      <c r="C386" s="9">
        <v>-845000</v>
      </c>
      <c r="D386" s="139">
        <v>265.68</v>
      </c>
      <c r="E386" s="33">
        <v>264.64999999999998</v>
      </c>
      <c r="F386" s="173"/>
    </row>
    <row r="387" spans="2:6" x14ac:dyDescent="0.25">
      <c r="B387" s="139" t="s">
        <v>3411</v>
      </c>
      <c r="C387" s="9">
        <v>-34600</v>
      </c>
      <c r="D387" s="139">
        <v>4762.8500000000004</v>
      </c>
      <c r="E387" s="33">
        <v>4864</v>
      </c>
      <c r="F387" s="173"/>
    </row>
    <row r="388" spans="2:6" x14ac:dyDescent="0.25">
      <c r="B388" s="139" t="s">
        <v>3178</v>
      </c>
      <c r="C388" s="9">
        <v>-1449900</v>
      </c>
      <c r="D388" s="139">
        <v>631.55999999999995</v>
      </c>
      <c r="E388" s="33">
        <v>622.5</v>
      </c>
      <c r="F388" s="173"/>
    </row>
    <row r="389" spans="2:6" x14ac:dyDescent="0.25">
      <c r="B389" s="139" t="s">
        <v>3250</v>
      </c>
      <c r="C389" s="9">
        <v>-16875</v>
      </c>
      <c r="D389" s="139">
        <v>6045.68</v>
      </c>
      <c r="E389" s="33">
        <v>5993.95</v>
      </c>
      <c r="F389" s="173"/>
    </row>
    <row r="390" spans="2:6" x14ac:dyDescent="0.25">
      <c r="B390" s="139" t="s">
        <v>3055</v>
      </c>
      <c r="C390" s="9">
        <v>-1620000</v>
      </c>
      <c r="D390" s="139">
        <v>185.41</v>
      </c>
      <c r="E390" s="33">
        <v>194.15</v>
      </c>
      <c r="F390" s="173"/>
    </row>
    <row r="391" spans="2:6" x14ac:dyDescent="0.25">
      <c r="B391" s="139" t="s">
        <v>3412</v>
      </c>
      <c r="C391" s="9">
        <v>-15000</v>
      </c>
      <c r="D391" s="139">
        <v>2915.12</v>
      </c>
      <c r="E391" s="33">
        <v>2895.8</v>
      </c>
      <c r="F391" s="173"/>
    </row>
    <row r="392" spans="2:6" x14ac:dyDescent="0.25">
      <c r="B392" s="139" t="s">
        <v>3413</v>
      </c>
      <c r="C392" s="9">
        <v>-43673</v>
      </c>
      <c r="D392" s="139">
        <v>2077.92</v>
      </c>
      <c r="E392" s="33">
        <v>2135.15</v>
      </c>
      <c r="F392" s="173"/>
    </row>
    <row r="393" spans="2:6" x14ac:dyDescent="0.25">
      <c r="B393" s="139" t="s">
        <v>3414</v>
      </c>
      <c r="C393" s="9">
        <v>-22650</v>
      </c>
      <c r="D393" s="139">
        <v>5993.15</v>
      </c>
      <c r="E393" s="33">
        <v>6021.15</v>
      </c>
      <c r="F393" s="173"/>
    </row>
    <row r="394" spans="2:6" x14ac:dyDescent="0.25">
      <c r="B394" s="139" t="s">
        <v>3179</v>
      </c>
      <c r="C394" s="9">
        <v>-299200</v>
      </c>
      <c r="D394" s="139">
        <v>1094.55</v>
      </c>
      <c r="E394" s="33">
        <v>1160.45</v>
      </c>
      <c r="F394" s="173"/>
    </row>
    <row r="395" spans="2:6" x14ac:dyDescent="0.25">
      <c r="B395" s="139" t="s">
        <v>3082</v>
      </c>
      <c r="C395" s="9">
        <v>-1220000</v>
      </c>
      <c r="D395" s="139">
        <v>1069.1400000000001</v>
      </c>
      <c r="E395" s="33">
        <v>1172.8</v>
      </c>
      <c r="F395" s="173"/>
    </row>
    <row r="396" spans="2:6" x14ac:dyDescent="0.25">
      <c r="B396" s="139" t="s">
        <v>3415</v>
      </c>
      <c r="C396" s="9">
        <v>-17250</v>
      </c>
      <c r="D396" s="139">
        <v>6891.2</v>
      </c>
      <c r="E396" s="33">
        <v>6969.55</v>
      </c>
      <c r="F396" s="173"/>
    </row>
    <row r="397" spans="2:6" x14ac:dyDescent="0.25">
      <c r="B397" s="139" t="s">
        <v>3416</v>
      </c>
      <c r="C397" s="9">
        <v>-2000</v>
      </c>
      <c r="D397" s="139">
        <v>1623.23</v>
      </c>
      <c r="E397" s="33">
        <v>1625.35</v>
      </c>
      <c r="F397" s="173"/>
    </row>
    <row r="398" spans="2:6" x14ac:dyDescent="0.25">
      <c r="B398" s="139" t="s">
        <v>3417</v>
      </c>
      <c r="C398" s="9">
        <v>-222600</v>
      </c>
      <c r="D398" s="139">
        <v>2374.44</v>
      </c>
      <c r="E398" s="33">
        <v>2447.5</v>
      </c>
      <c r="F398" s="173"/>
    </row>
    <row r="399" spans="2:6" x14ac:dyDescent="0.25">
      <c r="B399" s="139" t="s">
        <v>3418</v>
      </c>
      <c r="C399" s="9">
        <v>-576000</v>
      </c>
      <c r="D399" s="139">
        <v>384.87</v>
      </c>
      <c r="E399" s="33">
        <v>398.75</v>
      </c>
      <c r="F399" s="173"/>
    </row>
    <row r="400" spans="2:6" x14ac:dyDescent="0.25">
      <c r="B400" s="139" t="s">
        <v>3419</v>
      </c>
      <c r="C400" s="9">
        <v>-3975000</v>
      </c>
      <c r="D400" s="139">
        <v>184.96</v>
      </c>
      <c r="E400" s="33">
        <v>189.5</v>
      </c>
      <c r="F400" s="173"/>
    </row>
    <row r="401" spans="2:6" x14ac:dyDescent="0.25">
      <c r="B401" s="139" t="s">
        <v>1556</v>
      </c>
      <c r="C401" s="9">
        <v>-7458750</v>
      </c>
      <c r="D401" s="139">
        <v>266.61</v>
      </c>
      <c r="E401" s="33">
        <v>283.39999999999998</v>
      </c>
      <c r="F401" s="173"/>
    </row>
    <row r="402" spans="2:6" x14ac:dyDescent="0.25">
      <c r="B402" s="139" t="s">
        <v>3420</v>
      </c>
      <c r="C402" s="9">
        <v>-8458800</v>
      </c>
      <c r="D402" s="139">
        <v>237.68</v>
      </c>
      <c r="E402" s="33">
        <v>235.2</v>
      </c>
      <c r="F402" s="173"/>
    </row>
    <row r="403" spans="2:6" x14ac:dyDescent="0.25">
      <c r="B403" s="139" t="s">
        <v>3421</v>
      </c>
      <c r="C403" s="9">
        <v>-61000</v>
      </c>
      <c r="D403" s="139">
        <v>1320.17</v>
      </c>
      <c r="E403" s="33">
        <v>1280.95</v>
      </c>
      <c r="F403" s="173"/>
    </row>
    <row r="404" spans="2:6" x14ac:dyDescent="0.25">
      <c r="B404" s="139" t="s">
        <v>3422</v>
      </c>
      <c r="C404" s="9">
        <v>-4764375</v>
      </c>
      <c r="D404" s="139">
        <v>264.77999999999997</v>
      </c>
      <c r="E404" s="33">
        <v>283.2</v>
      </c>
      <c r="F404" s="173"/>
    </row>
    <row r="405" spans="2:6" x14ac:dyDescent="0.25">
      <c r="B405" s="139" t="s">
        <v>3423</v>
      </c>
      <c r="C405" s="9">
        <v>-486900</v>
      </c>
      <c r="D405" s="139">
        <v>608.42999999999995</v>
      </c>
      <c r="E405" s="33">
        <v>611.20000000000005</v>
      </c>
      <c r="F405" s="173"/>
    </row>
    <row r="406" spans="2:6" x14ac:dyDescent="0.25">
      <c r="B406" s="139" t="s">
        <v>3180</v>
      </c>
      <c r="C406" s="9">
        <v>-38950</v>
      </c>
      <c r="D406" s="139">
        <v>1335.56</v>
      </c>
      <c r="E406" s="33">
        <v>1332.65</v>
      </c>
      <c r="F406" s="173"/>
    </row>
    <row r="407" spans="2:6" x14ac:dyDescent="0.25">
      <c r="B407" s="139" t="s">
        <v>3424</v>
      </c>
      <c r="C407" s="9">
        <v>-3545000</v>
      </c>
      <c r="D407" s="139">
        <v>297.43</v>
      </c>
      <c r="E407" s="33">
        <v>300.05</v>
      </c>
      <c r="F407" s="173"/>
    </row>
    <row r="408" spans="2:6" x14ac:dyDescent="0.25">
      <c r="B408" s="139" t="s">
        <v>3425</v>
      </c>
      <c r="C408" s="9">
        <v>-306000</v>
      </c>
      <c r="D408" s="139">
        <v>666.53</v>
      </c>
      <c r="E408" s="33">
        <v>654.5</v>
      </c>
      <c r="F408" s="173"/>
    </row>
    <row r="409" spans="2:6" x14ac:dyDescent="0.25">
      <c r="B409" s="139" t="s">
        <v>3426</v>
      </c>
      <c r="C409" s="9">
        <v>-9625</v>
      </c>
      <c r="D409" s="139">
        <v>29527.4</v>
      </c>
      <c r="E409" s="33">
        <v>29492.95</v>
      </c>
      <c r="F409" s="173"/>
    </row>
    <row r="410" spans="2:6" x14ac:dyDescent="0.25">
      <c r="B410" s="139" t="s">
        <v>3427</v>
      </c>
      <c r="C410" s="9">
        <v>-88000</v>
      </c>
      <c r="D410" s="139">
        <v>4806.8500000000004</v>
      </c>
      <c r="E410" s="33">
        <v>4813.1000000000004</v>
      </c>
      <c r="F410" s="173"/>
    </row>
    <row r="411" spans="2:6" x14ac:dyDescent="0.25">
      <c r="B411" s="139" t="s">
        <v>3428</v>
      </c>
      <c r="C411" s="9">
        <v>-13650</v>
      </c>
      <c r="D411" s="139">
        <v>764.97</v>
      </c>
      <c r="E411" s="33">
        <v>768.65</v>
      </c>
      <c r="F411" s="173"/>
    </row>
    <row r="412" spans="2:6" x14ac:dyDescent="0.25">
      <c r="B412" s="139" t="s">
        <v>1557</v>
      </c>
      <c r="C412" s="9">
        <v>-20250</v>
      </c>
      <c r="D412" s="139">
        <v>627.74</v>
      </c>
      <c r="E412" s="33">
        <v>627.04999999999995</v>
      </c>
      <c r="F412" s="173"/>
    </row>
    <row r="413" spans="2:6" x14ac:dyDescent="0.25">
      <c r="B413" s="139" t="s">
        <v>1558</v>
      </c>
      <c r="C413" s="9">
        <v>-3370950</v>
      </c>
      <c r="D413" s="139">
        <v>605.14</v>
      </c>
      <c r="E413" s="33">
        <v>626.75</v>
      </c>
      <c r="F413" s="173"/>
    </row>
    <row r="414" spans="2:6" x14ac:dyDescent="0.25">
      <c r="B414" s="139" t="s">
        <v>3429</v>
      </c>
      <c r="C414" s="9">
        <v>-809400</v>
      </c>
      <c r="D414" s="139">
        <v>386.55</v>
      </c>
      <c r="E414" s="33">
        <v>427.2</v>
      </c>
      <c r="F414" s="173"/>
    </row>
    <row r="415" spans="2:6" x14ac:dyDescent="0.25">
      <c r="B415" s="139" t="s">
        <v>3251</v>
      </c>
      <c r="C415" s="9">
        <v>-55900</v>
      </c>
      <c r="D415" s="139">
        <v>1401.81</v>
      </c>
      <c r="E415" s="33">
        <v>1410.7</v>
      </c>
      <c r="F415" s="173"/>
    </row>
    <row r="416" spans="2:6" x14ac:dyDescent="0.25">
      <c r="B416" s="139" t="s">
        <v>3430</v>
      </c>
      <c r="C416" s="9">
        <v>-2750000</v>
      </c>
      <c r="D416" s="139">
        <v>158.06</v>
      </c>
      <c r="E416" s="33">
        <v>161.80000000000001</v>
      </c>
      <c r="F416" s="173"/>
    </row>
    <row r="417" spans="2:6" x14ac:dyDescent="0.25">
      <c r="B417" s="139" t="s">
        <v>3431</v>
      </c>
      <c r="C417" s="9">
        <v>-1192800</v>
      </c>
      <c r="D417" s="139">
        <v>445.87</v>
      </c>
      <c r="E417" s="33">
        <v>456.5</v>
      </c>
      <c r="F417" s="173"/>
    </row>
    <row r="418" spans="2:6" x14ac:dyDescent="0.25">
      <c r="B418" s="139" t="s">
        <v>3432</v>
      </c>
      <c r="C418" s="9">
        <v>-1350</v>
      </c>
      <c r="D418" s="139">
        <v>5139.59</v>
      </c>
      <c r="E418" s="33">
        <v>5106.45</v>
      </c>
      <c r="F418" s="173"/>
    </row>
    <row r="419" spans="2:6" x14ac:dyDescent="0.25">
      <c r="B419" s="139" t="s">
        <v>3433</v>
      </c>
      <c r="C419" s="9">
        <v>-29050</v>
      </c>
      <c r="D419" s="139">
        <v>2703.72</v>
      </c>
      <c r="E419" s="33">
        <v>2833.85</v>
      </c>
      <c r="F419" s="173"/>
    </row>
    <row r="420" spans="2:6" x14ac:dyDescent="0.25">
      <c r="B420" s="139" t="s">
        <v>3434</v>
      </c>
      <c r="C420" s="9">
        <v>-631000</v>
      </c>
      <c r="D420" s="139">
        <v>959.5</v>
      </c>
      <c r="E420" s="33">
        <v>1035.7</v>
      </c>
      <c r="F420" s="173"/>
    </row>
    <row r="421" spans="2:6" x14ac:dyDescent="0.25">
      <c r="B421" s="139" t="s">
        <v>3435</v>
      </c>
      <c r="C421" s="9">
        <v>-912600</v>
      </c>
      <c r="D421" s="139">
        <v>310.69</v>
      </c>
      <c r="E421" s="33">
        <v>320.39999999999998</v>
      </c>
      <c r="F421" s="173"/>
    </row>
    <row r="422" spans="2:6" x14ac:dyDescent="0.25">
      <c r="B422" s="139" t="s">
        <v>3253</v>
      </c>
      <c r="C422" s="9">
        <v>-857500</v>
      </c>
      <c r="D422" s="139">
        <v>511.3</v>
      </c>
      <c r="E422" s="33">
        <v>511.35</v>
      </c>
      <c r="F422" s="173"/>
    </row>
    <row r="423" spans="2:6" x14ac:dyDescent="0.25">
      <c r="B423" s="139" t="s">
        <v>3436</v>
      </c>
      <c r="C423" s="9">
        <v>-260250</v>
      </c>
      <c r="D423" s="139">
        <v>1975.44</v>
      </c>
      <c r="E423" s="33">
        <v>1846.55</v>
      </c>
      <c r="F423" s="173"/>
    </row>
    <row r="424" spans="2:6" x14ac:dyDescent="0.25">
      <c r="B424" s="139" t="s">
        <v>3437</v>
      </c>
      <c r="C424" s="9">
        <v>-141900</v>
      </c>
      <c r="D424" s="139">
        <v>2413.21</v>
      </c>
      <c r="E424" s="33">
        <v>2441</v>
      </c>
      <c r="F424" s="173"/>
    </row>
    <row r="425" spans="2:6" x14ac:dyDescent="0.25">
      <c r="B425" s="139" t="s">
        <v>3083</v>
      </c>
      <c r="C425" s="9">
        <v>-28600</v>
      </c>
      <c r="D425" s="139">
        <v>3898.82</v>
      </c>
      <c r="E425" s="33">
        <v>4033.05</v>
      </c>
      <c r="F425" s="173"/>
    </row>
    <row r="426" spans="2:6" x14ac:dyDescent="0.25">
      <c r="B426" s="139" t="s">
        <v>3438</v>
      </c>
      <c r="C426" s="9">
        <v>-57900</v>
      </c>
      <c r="D426" s="139">
        <v>7899.65</v>
      </c>
      <c r="E426" s="33">
        <v>8401.65</v>
      </c>
      <c r="F426" s="173"/>
    </row>
    <row r="427" spans="2:6" x14ac:dyDescent="0.25">
      <c r="B427" s="139" t="s">
        <v>3084</v>
      </c>
      <c r="C427" s="9">
        <v>-47850</v>
      </c>
      <c r="D427" s="139">
        <v>892.2</v>
      </c>
      <c r="E427" s="33">
        <v>896.5</v>
      </c>
      <c r="F427" s="173"/>
    </row>
    <row r="428" spans="2:6" x14ac:dyDescent="0.25">
      <c r="B428" s="139" t="s">
        <v>3439</v>
      </c>
      <c r="C428" s="9">
        <v>-113100</v>
      </c>
      <c r="D428" s="139">
        <v>2284.5300000000002</v>
      </c>
      <c r="E428" s="33">
        <v>2383.1</v>
      </c>
      <c r="F428" s="173"/>
    </row>
    <row r="429" spans="2:6" x14ac:dyDescent="0.25">
      <c r="B429" s="139" t="s">
        <v>3254</v>
      </c>
      <c r="C429" s="9">
        <v>-3325</v>
      </c>
      <c r="D429" s="139">
        <v>4627.55</v>
      </c>
      <c r="E429" s="33">
        <v>4633.6000000000004</v>
      </c>
      <c r="F429" s="173"/>
    </row>
    <row r="430" spans="2:6" x14ac:dyDescent="0.25">
      <c r="B430" s="139" t="s">
        <v>3440</v>
      </c>
      <c r="C430" s="9">
        <v>-18000</v>
      </c>
      <c r="D430" s="139">
        <v>476.84</v>
      </c>
      <c r="E430" s="33">
        <v>475.9</v>
      </c>
      <c r="F430" s="173"/>
    </row>
    <row r="431" spans="2:6" x14ac:dyDescent="0.25">
      <c r="B431" s="139" t="s">
        <v>3255</v>
      </c>
      <c r="C431" s="9">
        <v>-25000</v>
      </c>
      <c r="D431" s="139">
        <v>154.27000000000001</v>
      </c>
      <c r="E431" s="33">
        <v>163.65</v>
      </c>
      <c r="F431" s="173"/>
    </row>
    <row r="432" spans="2:6" x14ac:dyDescent="0.25">
      <c r="B432" s="139" t="s">
        <v>3441</v>
      </c>
      <c r="C432" s="9">
        <v>-2324100</v>
      </c>
      <c r="D432" s="139">
        <v>202.64</v>
      </c>
      <c r="E432" s="33">
        <v>210.65</v>
      </c>
      <c r="F432" s="173"/>
    </row>
    <row r="433" spans="2:6" x14ac:dyDescent="0.25">
      <c r="B433" s="139" t="s">
        <v>3442</v>
      </c>
      <c r="C433" s="9">
        <v>-732975</v>
      </c>
      <c r="D433" s="139">
        <v>1046.44</v>
      </c>
      <c r="E433" s="33">
        <v>1063.25</v>
      </c>
      <c r="F433" s="173"/>
    </row>
    <row r="434" spans="2:6" x14ac:dyDescent="0.25">
      <c r="B434" s="139" t="s">
        <v>3443</v>
      </c>
      <c r="C434" s="9">
        <v>-8876250</v>
      </c>
      <c r="D434" s="139">
        <v>88.39</v>
      </c>
      <c r="E434" s="33">
        <v>85.8</v>
      </c>
      <c r="F434" s="173"/>
    </row>
    <row r="435" spans="2:6" x14ac:dyDescent="0.25">
      <c r="B435" s="139" t="s">
        <v>3444</v>
      </c>
      <c r="C435" s="9">
        <v>-61500</v>
      </c>
      <c r="D435" s="139">
        <v>1200</v>
      </c>
      <c r="E435" s="33">
        <v>1225.45</v>
      </c>
      <c r="F435" s="173"/>
    </row>
    <row r="436" spans="2:6" x14ac:dyDescent="0.25">
      <c r="B436" s="139" t="s">
        <v>3445</v>
      </c>
      <c r="C436" s="9">
        <v>-222300</v>
      </c>
      <c r="D436" s="139">
        <v>2555.12</v>
      </c>
      <c r="E436" s="33">
        <v>2666.1</v>
      </c>
      <c r="F436" s="173"/>
    </row>
    <row r="437" spans="2:6" x14ac:dyDescent="0.25">
      <c r="B437" s="139" t="s">
        <v>3446</v>
      </c>
      <c r="C437" s="9">
        <v>-390000</v>
      </c>
      <c r="D437" s="139">
        <v>419.65</v>
      </c>
      <c r="E437" s="33">
        <v>425.7</v>
      </c>
      <c r="F437" s="173"/>
    </row>
    <row r="438" spans="2:6" x14ac:dyDescent="0.25">
      <c r="B438" s="139" t="s">
        <v>3447</v>
      </c>
      <c r="C438" s="9">
        <v>-1908</v>
      </c>
      <c r="D438" s="139">
        <v>2348.34</v>
      </c>
      <c r="E438" s="33">
        <v>2418.25</v>
      </c>
      <c r="F438" s="173"/>
    </row>
    <row r="439" spans="2:6" x14ac:dyDescent="0.25">
      <c r="B439" s="139" t="s">
        <v>3448</v>
      </c>
      <c r="C439" s="9">
        <v>-497900</v>
      </c>
      <c r="D439" s="139">
        <v>702.47</v>
      </c>
      <c r="E439" s="33">
        <v>716.15</v>
      </c>
      <c r="F439" s="173"/>
    </row>
    <row r="440" spans="2:6" x14ac:dyDescent="0.25">
      <c r="B440" s="139" t="s">
        <v>3449</v>
      </c>
      <c r="C440" s="9">
        <v>-111000</v>
      </c>
      <c r="D440" s="139">
        <v>1575.02</v>
      </c>
      <c r="E440" s="33">
        <v>1676.45</v>
      </c>
      <c r="F440" s="173"/>
    </row>
    <row r="441" spans="2:6" x14ac:dyDescent="0.25">
      <c r="B441" s="139" t="s">
        <v>3256</v>
      </c>
      <c r="C441" s="9">
        <v>-593600</v>
      </c>
      <c r="D441" s="139">
        <v>1378.44</v>
      </c>
      <c r="E441" s="33">
        <v>1358.85</v>
      </c>
      <c r="F441" s="173"/>
    </row>
    <row r="442" spans="2:6" x14ac:dyDescent="0.25">
      <c r="B442" s="139" t="s">
        <v>3450</v>
      </c>
      <c r="C442" s="9">
        <v>-5850</v>
      </c>
      <c r="D442" s="139">
        <v>3803.61</v>
      </c>
      <c r="E442" s="33">
        <v>3897.6</v>
      </c>
      <c r="F442" s="173"/>
    </row>
    <row r="443" spans="2:6" x14ac:dyDescent="0.25">
      <c r="B443" s="139" t="s">
        <v>3451</v>
      </c>
      <c r="C443" s="9">
        <v>-37350</v>
      </c>
      <c r="D443" s="139">
        <v>3924.21</v>
      </c>
      <c r="E443" s="33">
        <v>3924.9</v>
      </c>
      <c r="F443" s="173"/>
    </row>
    <row r="444" spans="2:6" x14ac:dyDescent="0.25">
      <c r="B444" s="139" t="s">
        <v>3085</v>
      </c>
      <c r="C444" s="9">
        <v>-4216850</v>
      </c>
      <c r="D444" s="139">
        <v>1507.23</v>
      </c>
      <c r="E444" s="33">
        <v>1513.2</v>
      </c>
      <c r="F444" s="173"/>
    </row>
    <row r="445" spans="2:6" x14ac:dyDescent="0.25">
      <c r="B445" s="139" t="s">
        <v>3452</v>
      </c>
      <c r="C445" s="9">
        <v>-1346400</v>
      </c>
      <c r="D445" s="139">
        <v>605.01</v>
      </c>
      <c r="E445" s="33">
        <v>587.54999999999995</v>
      </c>
      <c r="F445" s="173"/>
    </row>
    <row r="446" spans="2:6" x14ac:dyDescent="0.25">
      <c r="B446" s="139" t="s">
        <v>3257</v>
      </c>
      <c r="C446" s="9">
        <v>-26550</v>
      </c>
      <c r="D446" s="139">
        <v>4493.0600000000004</v>
      </c>
      <c r="E446" s="33">
        <v>4577.6000000000004</v>
      </c>
      <c r="F446" s="173"/>
    </row>
    <row r="447" spans="2:6" x14ac:dyDescent="0.25">
      <c r="B447" s="139" t="s">
        <v>3086</v>
      </c>
      <c r="C447" s="9">
        <v>-585200</v>
      </c>
      <c r="D447" s="139">
        <v>620.54999999999995</v>
      </c>
      <c r="E447" s="33">
        <v>649</v>
      </c>
      <c r="F447" s="173"/>
    </row>
    <row r="448" spans="2:6" x14ac:dyDescent="0.25">
      <c r="B448" s="139" t="s">
        <v>3453</v>
      </c>
      <c r="C448" s="9">
        <v>-243600</v>
      </c>
      <c r="D448" s="139">
        <v>3866.05</v>
      </c>
      <c r="E448" s="33">
        <v>3968.3</v>
      </c>
      <c r="F448" s="173"/>
    </row>
    <row r="449" spans="2:6" x14ac:dyDescent="0.25">
      <c r="B449" s="139" t="s">
        <v>3454</v>
      </c>
      <c r="C449" s="9">
        <v>-1221650</v>
      </c>
      <c r="D449" s="139">
        <v>389</v>
      </c>
      <c r="E449" s="33">
        <v>389.1</v>
      </c>
      <c r="F449" s="173"/>
    </row>
    <row r="450" spans="2:6" x14ac:dyDescent="0.25">
      <c r="B450" s="139" t="s">
        <v>3455</v>
      </c>
      <c r="C450" s="9">
        <v>-52650</v>
      </c>
      <c r="D450" s="139">
        <v>500.23</v>
      </c>
      <c r="E450" s="33">
        <v>497.6</v>
      </c>
      <c r="F450" s="173"/>
    </row>
    <row r="451" spans="2:6" x14ac:dyDescent="0.25">
      <c r="B451" s="139" t="s">
        <v>3087</v>
      </c>
      <c r="C451" s="9">
        <v>-360300</v>
      </c>
      <c r="D451" s="139">
        <v>2266.77</v>
      </c>
      <c r="E451" s="33">
        <v>2246.25</v>
      </c>
      <c r="F451" s="173"/>
    </row>
    <row r="452" spans="2:6" x14ac:dyDescent="0.25">
      <c r="B452" s="139" t="s">
        <v>3456</v>
      </c>
      <c r="C452" s="9">
        <v>-46000</v>
      </c>
      <c r="D452" s="139">
        <v>1706.46</v>
      </c>
      <c r="E452" s="33">
        <v>1722.2</v>
      </c>
      <c r="F452" s="173"/>
    </row>
    <row r="453" spans="2:6" x14ac:dyDescent="0.25">
      <c r="B453" s="139" t="s">
        <v>3457</v>
      </c>
      <c r="C453" s="9">
        <v>-1575000</v>
      </c>
      <c r="D453" s="139">
        <v>125.36</v>
      </c>
      <c r="E453" s="33">
        <v>122.7</v>
      </c>
      <c r="F453" s="173"/>
    </row>
    <row r="454" spans="2:6" x14ac:dyDescent="0.25">
      <c r="B454" s="139" t="s">
        <v>3458</v>
      </c>
      <c r="C454" s="9">
        <v>-907700</v>
      </c>
      <c r="D454" s="139">
        <v>227.13</v>
      </c>
      <c r="E454" s="33">
        <v>225.15</v>
      </c>
      <c r="F454" s="173"/>
    </row>
    <row r="455" spans="2:6" x14ac:dyDescent="0.25">
      <c r="B455" s="139" t="s">
        <v>3459</v>
      </c>
      <c r="C455" s="9">
        <v>-4113750</v>
      </c>
      <c r="D455" s="139">
        <v>154.56</v>
      </c>
      <c r="E455" s="33">
        <v>157.1</v>
      </c>
      <c r="F455" s="173"/>
    </row>
    <row r="456" spans="2:6" x14ac:dyDescent="0.25">
      <c r="B456" s="139" t="s">
        <v>3258</v>
      </c>
      <c r="C456" s="9">
        <v>-25000</v>
      </c>
      <c r="D456" s="139">
        <v>590.9</v>
      </c>
      <c r="E456" s="33">
        <v>581</v>
      </c>
      <c r="F456" s="173"/>
    </row>
    <row r="457" spans="2:6" x14ac:dyDescent="0.25">
      <c r="B457" s="139" t="s">
        <v>3460</v>
      </c>
      <c r="C457" s="9">
        <v>-10413000</v>
      </c>
      <c r="D457" s="139">
        <v>170.36</v>
      </c>
      <c r="E457" s="33">
        <v>169.7</v>
      </c>
      <c r="F457" s="173"/>
    </row>
    <row r="458" spans="2:6" x14ac:dyDescent="0.25">
      <c r="B458" s="139" t="s">
        <v>3461</v>
      </c>
      <c r="C458" s="9">
        <v>-1337000</v>
      </c>
      <c r="D458" s="139">
        <v>1020.67</v>
      </c>
      <c r="E458" s="33">
        <v>1044.1500000000001</v>
      </c>
      <c r="F458" s="173"/>
    </row>
    <row r="459" spans="2:6" x14ac:dyDescent="0.25">
      <c r="B459" s="139" t="s">
        <v>3130</v>
      </c>
      <c r="C459" s="9">
        <v>-1006400</v>
      </c>
      <c r="D459" s="139">
        <v>355.6</v>
      </c>
      <c r="E459" s="33">
        <v>356.9</v>
      </c>
      <c r="F459" s="173"/>
    </row>
    <row r="460" spans="2:6" x14ac:dyDescent="0.25">
      <c r="B460" s="139" t="s">
        <v>3089</v>
      </c>
      <c r="C460" s="9">
        <v>-1058500</v>
      </c>
      <c r="D460" s="139">
        <v>1493.46</v>
      </c>
      <c r="E460" s="33">
        <v>1525.4</v>
      </c>
      <c r="F460" s="173"/>
    </row>
    <row r="461" spans="2:6" x14ac:dyDescent="0.25">
      <c r="B461" s="139" t="s">
        <v>3462</v>
      </c>
      <c r="C461" s="9">
        <v>-96150</v>
      </c>
      <c r="D461" s="139">
        <v>5912.58</v>
      </c>
      <c r="E461" s="33">
        <v>6087.45</v>
      </c>
      <c r="F461" s="173"/>
    </row>
    <row r="462" spans="2:6" x14ac:dyDescent="0.25">
      <c r="B462" s="139" t="s">
        <v>3090</v>
      </c>
      <c r="C462" s="9">
        <v>-276000</v>
      </c>
      <c r="D462" s="139">
        <v>1442.06</v>
      </c>
      <c r="E462" s="33">
        <v>1431.1</v>
      </c>
      <c r="F462" s="173"/>
    </row>
    <row r="463" spans="2:6" x14ac:dyDescent="0.25">
      <c r="B463" s="139" t="s">
        <v>3463</v>
      </c>
      <c r="C463" s="9">
        <v>-128000</v>
      </c>
      <c r="D463" s="139">
        <v>425.1</v>
      </c>
      <c r="E463" s="33">
        <v>435.9</v>
      </c>
      <c r="F463" s="173"/>
    </row>
    <row r="464" spans="2:6" x14ac:dyDescent="0.25">
      <c r="B464" s="139" t="s">
        <v>3181</v>
      </c>
      <c r="C464" s="9">
        <v>-2371200</v>
      </c>
      <c r="D464" s="139">
        <v>430.1</v>
      </c>
      <c r="E464" s="33">
        <v>437.4</v>
      </c>
      <c r="F464" s="173"/>
    </row>
    <row r="465" spans="2:6" x14ac:dyDescent="0.25">
      <c r="B465" s="139" t="s">
        <v>3259</v>
      </c>
      <c r="C465" s="9">
        <v>-7425</v>
      </c>
      <c r="D465" s="139">
        <v>885.09</v>
      </c>
      <c r="E465" s="33">
        <v>888.6</v>
      </c>
      <c r="F465" s="173"/>
    </row>
    <row r="466" spans="2:6" x14ac:dyDescent="0.25">
      <c r="B466" s="139" t="s">
        <v>3260</v>
      </c>
      <c r="C466" s="9">
        <v>-844400</v>
      </c>
      <c r="D466" s="139">
        <v>1730.98</v>
      </c>
      <c r="E466" s="33">
        <v>1636.4</v>
      </c>
      <c r="F466" s="173"/>
    </row>
    <row r="467" spans="2:6" x14ac:dyDescent="0.25">
      <c r="B467" s="139" t="s">
        <v>3464</v>
      </c>
      <c r="C467" s="9">
        <v>-2083754</v>
      </c>
      <c r="D467" s="139">
        <v>168.01</v>
      </c>
      <c r="E467" s="33">
        <v>168.1</v>
      </c>
      <c r="F467" s="173"/>
    </row>
    <row r="468" spans="2:6" x14ac:dyDescent="0.25">
      <c r="B468" s="139" t="s">
        <v>3091</v>
      </c>
      <c r="C468" s="9">
        <v>-156300</v>
      </c>
      <c r="D468" s="139">
        <v>3621.74</v>
      </c>
      <c r="E468" s="33">
        <v>3617.55</v>
      </c>
      <c r="F468" s="173"/>
    </row>
    <row r="469" spans="2:6" x14ac:dyDescent="0.25">
      <c r="B469" s="139" t="s">
        <v>3465</v>
      </c>
      <c r="C469" s="9">
        <v>-1077800</v>
      </c>
      <c r="D469" s="139">
        <v>437.55</v>
      </c>
      <c r="E469" s="33">
        <v>452.85</v>
      </c>
      <c r="F469" s="173"/>
    </row>
    <row r="470" spans="2:6" x14ac:dyDescent="0.25">
      <c r="B470" s="139" t="s">
        <v>3466</v>
      </c>
      <c r="C470" s="9">
        <v>-1470000</v>
      </c>
      <c r="D470" s="139">
        <v>671.97</v>
      </c>
      <c r="E470" s="33">
        <v>678.45</v>
      </c>
      <c r="F470" s="173"/>
    </row>
    <row r="471" spans="2:6" x14ac:dyDescent="0.25">
      <c r="B471" s="139" t="s">
        <v>3467</v>
      </c>
      <c r="C471" s="9">
        <v>-159600</v>
      </c>
      <c r="D471" s="139">
        <v>1412.89</v>
      </c>
      <c r="E471" s="33">
        <v>1453.5</v>
      </c>
      <c r="F471" s="173"/>
    </row>
    <row r="472" spans="2:6" x14ac:dyDescent="0.25">
      <c r="B472" s="139" t="s">
        <v>3468</v>
      </c>
      <c r="C472" s="9">
        <v>-12250</v>
      </c>
      <c r="D472" s="139">
        <v>2076.31</v>
      </c>
      <c r="E472" s="33">
        <v>2170.15</v>
      </c>
      <c r="F472" s="173"/>
    </row>
    <row r="473" spans="2:6" x14ac:dyDescent="0.25">
      <c r="B473" s="139" t="s">
        <v>3469</v>
      </c>
      <c r="C473" s="9">
        <v>-1914000</v>
      </c>
      <c r="D473" s="139">
        <v>191.13</v>
      </c>
      <c r="E473" s="33">
        <v>201.3</v>
      </c>
      <c r="F473" s="173"/>
    </row>
    <row r="474" spans="2:6" x14ac:dyDescent="0.25">
      <c r="B474" s="139" t="s">
        <v>3470</v>
      </c>
      <c r="C474" s="9">
        <v>-320400</v>
      </c>
      <c r="D474" s="139">
        <v>513.19000000000005</v>
      </c>
      <c r="E474" s="33">
        <v>520.35</v>
      </c>
      <c r="F474" s="173"/>
    </row>
    <row r="475" spans="2:6" x14ac:dyDescent="0.25">
      <c r="B475" s="139" t="s">
        <v>3092</v>
      </c>
      <c r="C475" s="9">
        <v>-100</v>
      </c>
      <c r="D475" s="139">
        <v>13044</v>
      </c>
      <c r="E475" s="33">
        <v>12877.35</v>
      </c>
      <c r="F475" s="173"/>
    </row>
    <row r="476" spans="2:6" x14ac:dyDescent="0.25">
      <c r="B476" s="139" t="s">
        <v>3471</v>
      </c>
      <c r="C476" s="9">
        <v>-270400</v>
      </c>
      <c r="D476" s="139">
        <v>1064.71</v>
      </c>
      <c r="E476" s="33">
        <v>1017.85</v>
      </c>
      <c r="F476" s="173"/>
    </row>
    <row r="477" spans="2:6" x14ac:dyDescent="0.25">
      <c r="B477" s="139" t="s">
        <v>3472</v>
      </c>
      <c r="C477" s="9">
        <v>-61325</v>
      </c>
      <c r="D477" s="139">
        <v>2341.1</v>
      </c>
      <c r="E477" s="33">
        <v>2332.6999999999998</v>
      </c>
      <c r="F477" s="173"/>
    </row>
    <row r="478" spans="2:6" x14ac:dyDescent="0.25">
      <c r="B478" s="139" t="s">
        <v>3473</v>
      </c>
      <c r="C478" s="9">
        <v>-179600</v>
      </c>
      <c r="D478" s="139">
        <v>3928.06</v>
      </c>
      <c r="E478" s="33">
        <v>4133.5</v>
      </c>
      <c r="F478" s="173"/>
    </row>
    <row r="479" spans="2:6" x14ac:dyDescent="0.25">
      <c r="B479" s="139" t="s">
        <v>3474</v>
      </c>
      <c r="C479" s="9">
        <v>-5531250</v>
      </c>
      <c r="D479" s="139">
        <v>187.63</v>
      </c>
      <c r="E479" s="33">
        <v>186.55</v>
      </c>
      <c r="F479" s="173"/>
    </row>
    <row r="480" spans="2:6" x14ac:dyDescent="0.25">
      <c r="B480" s="139" t="s">
        <v>3475</v>
      </c>
      <c r="C480" s="9">
        <v>-15600</v>
      </c>
      <c r="D480" s="139">
        <v>3412.29</v>
      </c>
      <c r="E480" s="33">
        <v>3447.65</v>
      </c>
      <c r="F480" s="173"/>
    </row>
    <row r="481" spans="2:6" x14ac:dyDescent="0.25">
      <c r="B481" s="139" t="s">
        <v>3476</v>
      </c>
      <c r="C481" s="9">
        <v>-222400</v>
      </c>
      <c r="D481" s="139">
        <v>2567.2600000000002</v>
      </c>
      <c r="E481" s="33">
        <v>2526.5500000000002</v>
      </c>
      <c r="F481" s="173"/>
    </row>
    <row r="482" spans="2:6" x14ac:dyDescent="0.25">
      <c r="B482" s="139" t="s">
        <v>3477</v>
      </c>
      <c r="C482" s="9">
        <v>-1530000</v>
      </c>
      <c r="D482" s="139">
        <v>254.96</v>
      </c>
      <c r="E482" s="33">
        <v>256.3</v>
      </c>
      <c r="F482" s="173"/>
    </row>
    <row r="483" spans="2:6" x14ac:dyDescent="0.25">
      <c r="B483" s="139" t="s">
        <v>3261</v>
      </c>
      <c r="C483" s="9">
        <v>-904500</v>
      </c>
      <c r="D483" s="139">
        <v>362.11</v>
      </c>
      <c r="E483" s="33">
        <v>365</v>
      </c>
      <c r="F483" s="173"/>
    </row>
    <row r="484" spans="2:6" x14ac:dyDescent="0.25">
      <c r="B484" s="139" t="s">
        <v>3478</v>
      </c>
      <c r="C484" s="9">
        <v>-102200</v>
      </c>
      <c r="D484" s="139">
        <v>1471.13</v>
      </c>
      <c r="E484" s="33">
        <v>1490.9</v>
      </c>
      <c r="F484" s="173"/>
    </row>
    <row r="485" spans="2:6" x14ac:dyDescent="0.25">
      <c r="B485" s="139" t="s">
        <v>1559</v>
      </c>
      <c r="C485" s="9">
        <v>-17325</v>
      </c>
      <c r="D485" s="139">
        <v>280.45999999999998</v>
      </c>
      <c r="E485" s="33">
        <v>284.2</v>
      </c>
      <c r="F485" s="173"/>
    </row>
    <row r="486" spans="2:6" x14ac:dyDescent="0.25">
      <c r="B486" s="139" t="s">
        <v>3479</v>
      </c>
      <c r="C486" s="9">
        <v>-89200</v>
      </c>
      <c r="D486" s="139">
        <v>7461.99</v>
      </c>
      <c r="E486" s="33">
        <v>7626.8</v>
      </c>
      <c r="F486" s="173"/>
    </row>
    <row r="487" spans="2:6" x14ac:dyDescent="0.25">
      <c r="B487" s="139" t="s">
        <v>3480</v>
      </c>
      <c r="C487" s="9">
        <v>-24600</v>
      </c>
      <c r="D487" s="139">
        <v>3402.9</v>
      </c>
      <c r="E487" s="33">
        <v>3394.8</v>
      </c>
      <c r="F487" s="173"/>
    </row>
    <row r="488" spans="2:6" x14ac:dyDescent="0.25">
      <c r="B488" s="139" t="s">
        <v>3481</v>
      </c>
      <c r="C488" s="9">
        <v>-3720000</v>
      </c>
      <c r="D488" s="139">
        <v>301.54000000000002</v>
      </c>
      <c r="E488" s="33">
        <v>313</v>
      </c>
      <c r="F488" s="173"/>
    </row>
    <row r="489" spans="2:6" x14ac:dyDescent="0.25">
      <c r="B489" s="139" t="s">
        <v>3482</v>
      </c>
      <c r="C489" s="9">
        <v>-4750</v>
      </c>
      <c r="D489" s="139">
        <v>3757.75</v>
      </c>
      <c r="E489" s="33">
        <v>3676.4</v>
      </c>
      <c r="F489" s="173"/>
    </row>
    <row r="490" spans="2:6" x14ac:dyDescent="0.25">
      <c r="B490" s="139" t="s">
        <v>3483</v>
      </c>
      <c r="C490" s="9">
        <v>-487500</v>
      </c>
      <c r="D490" s="139">
        <v>882.67</v>
      </c>
      <c r="E490" s="33">
        <v>930.6</v>
      </c>
      <c r="F490" s="173"/>
    </row>
    <row r="491" spans="2:6" x14ac:dyDescent="0.25">
      <c r="B491" s="139" t="s">
        <v>3484</v>
      </c>
      <c r="C491" s="9">
        <v>-50000</v>
      </c>
      <c r="D491" s="139">
        <v>5631.1</v>
      </c>
      <c r="E491" s="33">
        <v>5708.4</v>
      </c>
      <c r="F491" s="173"/>
    </row>
    <row r="492" spans="2:6" x14ac:dyDescent="0.25">
      <c r="B492" s="139" t="s">
        <v>3485</v>
      </c>
      <c r="C492" s="9">
        <v>-4002875</v>
      </c>
      <c r="D492" s="139">
        <v>406.6</v>
      </c>
      <c r="E492" s="33">
        <v>443.45</v>
      </c>
      <c r="F492" s="173"/>
    </row>
    <row r="493" spans="2:6" x14ac:dyDescent="0.25">
      <c r="B493" s="139" t="s">
        <v>3262</v>
      </c>
      <c r="C493" s="9">
        <v>-1371600</v>
      </c>
      <c r="D493" s="139">
        <v>285.75</v>
      </c>
      <c r="E493" s="33">
        <v>303.35000000000002</v>
      </c>
      <c r="F493" s="173"/>
    </row>
    <row r="494" spans="2:6" x14ac:dyDescent="0.25">
      <c r="B494" s="139" t="s">
        <v>1560</v>
      </c>
      <c r="C494" s="9">
        <v>-6336000</v>
      </c>
      <c r="D494" s="139">
        <v>137.30000000000001</v>
      </c>
      <c r="E494" s="33">
        <v>141.9</v>
      </c>
      <c r="F494" s="173"/>
    </row>
    <row r="495" spans="2:6" x14ac:dyDescent="0.25">
      <c r="B495" s="139" t="s">
        <v>3486</v>
      </c>
      <c r="C495" s="9">
        <v>-6919</v>
      </c>
      <c r="D495" s="139">
        <v>1413.98</v>
      </c>
      <c r="E495" s="33">
        <v>1367.5</v>
      </c>
      <c r="F495" s="173"/>
    </row>
    <row r="496" spans="2:6" x14ac:dyDescent="0.25">
      <c r="B496" s="139" t="s">
        <v>3487</v>
      </c>
      <c r="C496" s="9">
        <v>-3602500</v>
      </c>
      <c r="D496" s="139">
        <v>263.41000000000003</v>
      </c>
      <c r="E496" s="33">
        <v>261.75</v>
      </c>
      <c r="F496" s="173"/>
    </row>
    <row r="497" spans="2:6" x14ac:dyDescent="0.25">
      <c r="B497" s="139" t="s">
        <v>3488</v>
      </c>
      <c r="C497" s="9">
        <v>-2232000</v>
      </c>
      <c r="D497" s="139">
        <v>439.65</v>
      </c>
      <c r="E497" s="33">
        <v>509.75</v>
      </c>
      <c r="F497" s="173"/>
    </row>
    <row r="498" spans="2:6" x14ac:dyDescent="0.25">
      <c r="B498" s="139" t="s">
        <v>3093</v>
      </c>
      <c r="C498" s="9">
        <v>-1218750</v>
      </c>
      <c r="D498" s="139">
        <v>2961.74</v>
      </c>
      <c r="E498" s="33">
        <v>2953.85</v>
      </c>
      <c r="F498" s="173"/>
    </row>
    <row r="499" spans="2:6" x14ac:dyDescent="0.25">
      <c r="B499" s="139" t="s">
        <v>3489</v>
      </c>
      <c r="C499" s="9">
        <v>-6269300</v>
      </c>
      <c r="D499" s="139">
        <v>128.57</v>
      </c>
      <c r="E499" s="33">
        <v>131.9</v>
      </c>
      <c r="F499" s="173"/>
    </row>
    <row r="500" spans="2:6" x14ac:dyDescent="0.25">
      <c r="B500" s="139" t="s">
        <v>3094</v>
      </c>
      <c r="C500" s="9">
        <v>-418125</v>
      </c>
      <c r="D500" s="139">
        <v>1468.69</v>
      </c>
      <c r="E500" s="33">
        <v>1447</v>
      </c>
      <c r="F500" s="173"/>
    </row>
    <row r="501" spans="2:6" x14ac:dyDescent="0.25">
      <c r="B501" s="139" t="s">
        <v>3490</v>
      </c>
      <c r="C501" s="9">
        <v>-36575</v>
      </c>
      <c r="D501" s="139">
        <v>24555.47</v>
      </c>
      <c r="E501" s="33">
        <v>24644.75</v>
      </c>
      <c r="F501" s="173"/>
    </row>
    <row r="502" spans="2:6" x14ac:dyDescent="0.25">
      <c r="B502" s="139" t="s">
        <v>3491</v>
      </c>
      <c r="C502" s="9">
        <v>-127200</v>
      </c>
      <c r="D502" s="139">
        <v>2453.67</v>
      </c>
      <c r="E502" s="33">
        <v>2564.9</v>
      </c>
      <c r="F502" s="173"/>
    </row>
    <row r="503" spans="2:6" x14ac:dyDescent="0.25">
      <c r="B503" s="139" t="s">
        <v>3492</v>
      </c>
      <c r="C503" s="9">
        <v>-51750</v>
      </c>
      <c r="D503" s="139">
        <v>2602.0700000000002</v>
      </c>
      <c r="E503" s="33">
        <v>2635.05</v>
      </c>
      <c r="F503" s="173"/>
    </row>
    <row r="504" spans="2:6" x14ac:dyDescent="0.25">
      <c r="B504" s="139" t="s">
        <v>1039</v>
      </c>
      <c r="C504" s="9">
        <v>-1498500</v>
      </c>
      <c r="D504" s="139">
        <v>771.64</v>
      </c>
      <c r="E504" s="33">
        <v>824.5</v>
      </c>
      <c r="F504" s="173"/>
    </row>
    <row r="505" spans="2:6" x14ac:dyDescent="0.25">
      <c r="B505" s="139" t="s">
        <v>3493</v>
      </c>
      <c r="C505" s="9">
        <v>-7636000</v>
      </c>
      <c r="D505" s="139">
        <v>161.28</v>
      </c>
      <c r="E505" s="33">
        <v>165.3</v>
      </c>
      <c r="F505" s="173"/>
    </row>
    <row r="506" spans="2:6" x14ac:dyDescent="0.25">
      <c r="B506" s="139" t="s">
        <v>3494</v>
      </c>
      <c r="C506" s="9">
        <v>-163500</v>
      </c>
      <c r="D506" s="139">
        <v>632.04</v>
      </c>
      <c r="E506" s="33">
        <v>658.6</v>
      </c>
      <c r="F506" s="173"/>
    </row>
    <row r="507" spans="2:6" x14ac:dyDescent="0.25">
      <c r="B507" s="139" t="s">
        <v>3495</v>
      </c>
      <c r="C507" s="9">
        <v>-149000</v>
      </c>
      <c r="D507" s="139">
        <v>703.19</v>
      </c>
      <c r="E507" s="33">
        <v>694.15</v>
      </c>
      <c r="F507" s="173"/>
    </row>
    <row r="508" spans="2:6" x14ac:dyDescent="0.25">
      <c r="B508" s="139" t="s">
        <v>3496</v>
      </c>
      <c r="C508" s="9">
        <v>-127500</v>
      </c>
      <c r="D508" s="139">
        <v>1744.62</v>
      </c>
      <c r="E508" s="33">
        <v>1742.85</v>
      </c>
      <c r="F508" s="173"/>
    </row>
    <row r="509" spans="2:6" x14ac:dyDescent="0.25">
      <c r="B509" s="139" t="s">
        <v>3095</v>
      </c>
      <c r="C509" s="9">
        <v>-232925</v>
      </c>
      <c r="D509" s="139">
        <v>3861.26</v>
      </c>
      <c r="E509" s="33">
        <v>3823.05</v>
      </c>
      <c r="F509" s="173"/>
    </row>
    <row r="510" spans="2:6" x14ac:dyDescent="0.25">
      <c r="B510" s="139" t="s">
        <v>3497</v>
      </c>
      <c r="C510" s="9">
        <v>-23400</v>
      </c>
      <c r="D510" s="139">
        <v>1175.73</v>
      </c>
      <c r="E510" s="33">
        <v>1110</v>
      </c>
      <c r="F510" s="173"/>
    </row>
    <row r="511" spans="2:6" x14ac:dyDescent="0.25">
      <c r="B511" s="139" t="s">
        <v>3263</v>
      </c>
      <c r="C511" s="9">
        <v>-252225</v>
      </c>
      <c r="D511" s="139">
        <v>1020.21</v>
      </c>
      <c r="E511" s="33">
        <v>1015.7</v>
      </c>
      <c r="F511" s="173"/>
    </row>
    <row r="512" spans="2:6" x14ac:dyDescent="0.25">
      <c r="B512" s="139" t="s">
        <v>3264</v>
      </c>
      <c r="C512" s="9">
        <v>-3807000</v>
      </c>
      <c r="D512" s="139">
        <v>433.54</v>
      </c>
      <c r="E512" s="33">
        <v>451.4</v>
      </c>
      <c r="F512" s="173"/>
    </row>
    <row r="513" spans="2:6" x14ac:dyDescent="0.25">
      <c r="B513" s="139" t="s">
        <v>3265</v>
      </c>
      <c r="C513" s="9">
        <v>-2156000</v>
      </c>
      <c r="D513" s="139">
        <v>164.64</v>
      </c>
      <c r="E513" s="33">
        <v>166.2</v>
      </c>
      <c r="F513" s="173"/>
    </row>
    <row r="514" spans="2:6" x14ac:dyDescent="0.25">
      <c r="B514" s="139" t="s">
        <v>3096</v>
      </c>
      <c r="C514" s="9">
        <v>-22200</v>
      </c>
      <c r="D514" s="139">
        <v>1260.31</v>
      </c>
      <c r="E514" s="33">
        <v>1273.1500000000001</v>
      </c>
      <c r="F514" s="173"/>
    </row>
    <row r="515" spans="2:6" x14ac:dyDescent="0.25">
      <c r="B515" s="139" t="s">
        <v>3498</v>
      </c>
      <c r="C515" s="9">
        <v>-704650</v>
      </c>
      <c r="D515" s="139">
        <v>808.31</v>
      </c>
      <c r="E515" s="33">
        <v>798.75</v>
      </c>
      <c r="F515" s="173"/>
    </row>
    <row r="516" spans="2:6" x14ac:dyDescent="0.25">
      <c r="B516" s="139" t="s">
        <v>3499</v>
      </c>
      <c r="C516" s="9">
        <v>-6250</v>
      </c>
      <c r="D516" s="139">
        <v>2678.37</v>
      </c>
      <c r="E516" s="33">
        <v>2662.8</v>
      </c>
      <c r="F516" s="173"/>
    </row>
    <row r="517" spans="2:6" x14ac:dyDescent="0.25">
      <c r="B517" s="139" t="s">
        <v>3500</v>
      </c>
      <c r="C517" s="9">
        <v>-235400</v>
      </c>
      <c r="D517" s="139">
        <v>4253.7</v>
      </c>
      <c r="E517" s="33">
        <v>4442.6499999999996</v>
      </c>
      <c r="F517" s="173"/>
    </row>
    <row r="518" spans="2:6" x14ac:dyDescent="0.25">
      <c r="B518" s="139" t="s">
        <v>3501</v>
      </c>
      <c r="C518" s="9">
        <v>-166600</v>
      </c>
      <c r="D518" s="139">
        <v>1975.68</v>
      </c>
      <c r="E518" s="33">
        <v>2076.3000000000002</v>
      </c>
      <c r="F518" s="173"/>
    </row>
    <row r="519" spans="2:6" x14ac:dyDescent="0.25">
      <c r="B519" s="139" t="s">
        <v>3098</v>
      </c>
      <c r="C519" s="9">
        <v>-54900</v>
      </c>
      <c r="D519" s="139">
        <v>9725.75</v>
      </c>
      <c r="E519" s="33">
        <v>10016</v>
      </c>
      <c r="F519" s="173"/>
    </row>
    <row r="520" spans="2:6" x14ac:dyDescent="0.25">
      <c r="B520" s="139" t="s">
        <v>3266</v>
      </c>
      <c r="C520" s="9">
        <v>-140000</v>
      </c>
      <c r="D520" s="139">
        <v>1177.08</v>
      </c>
      <c r="E520" s="33">
        <v>1185.05</v>
      </c>
      <c r="F520" s="173"/>
    </row>
    <row r="521" spans="2:6" x14ac:dyDescent="0.25">
      <c r="B521" s="139" t="s">
        <v>3267</v>
      </c>
      <c r="C521" s="9">
        <v>-899600</v>
      </c>
      <c r="D521" s="139">
        <v>504.91</v>
      </c>
      <c r="E521" s="33">
        <v>511.1</v>
      </c>
      <c r="F521" s="173"/>
    </row>
    <row r="522" spans="2:6" x14ac:dyDescent="0.25">
      <c r="B522" s="139" t="s">
        <v>3502</v>
      </c>
      <c r="C522" s="9">
        <v>-5326800</v>
      </c>
      <c r="D522" s="139">
        <v>384.09</v>
      </c>
      <c r="E522" s="33">
        <v>400.2</v>
      </c>
      <c r="F522" s="173"/>
    </row>
    <row r="523" spans="2:6" x14ac:dyDescent="0.25">
      <c r="B523" s="139" t="s">
        <v>3503</v>
      </c>
      <c r="C523" s="9">
        <v>-145760000</v>
      </c>
      <c r="D523" s="139">
        <v>13.77</v>
      </c>
      <c r="E523" s="33">
        <v>13.35</v>
      </c>
      <c r="F523" s="173"/>
    </row>
    <row r="524" spans="2:6" x14ac:dyDescent="0.25">
      <c r="B524" s="139" t="s">
        <v>3504</v>
      </c>
      <c r="C524" s="9">
        <v>-3297000</v>
      </c>
      <c r="D524" s="139">
        <v>146.34</v>
      </c>
      <c r="E524" s="33">
        <v>149</v>
      </c>
      <c r="F524" s="173"/>
    </row>
    <row r="525" spans="2:6" x14ac:dyDescent="0.25">
      <c r="B525" s="139" t="s">
        <v>3505</v>
      </c>
      <c r="C525" s="9">
        <v>-3036000</v>
      </c>
      <c r="D525" s="139">
        <v>145.51</v>
      </c>
      <c r="E525" s="33">
        <v>147.69999999999999</v>
      </c>
      <c r="F525" s="173"/>
    </row>
    <row r="526" spans="2:6" x14ac:dyDescent="0.25">
      <c r="B526" s="139" t="s">
        <v>3506</v>
      </c>
      <c r="C526" s="9">
        <v>-573300</v>
      </c>
      <c r="D526" s="139">
        <v>953.24</v>
      </c>
      <c r="E526" s="33">
        <v>957.45</v>
      </c>
      <c r="F526" s="35"/>
    </row>
    <row r="529" spans="2:4" x14ac:dyDescent="0.25">
      <c r="B529" s="7" t="s">
        <v>189</v>
      </c>
      <c r="C529" s="174">
        <v>0.72419999999999995</v>
      </c>
    </row>
    <row r="530" spans="2:4" x14ac:dyDescent="0.25">
      <c r="B530" s="7"/>
    </row>
    <row r="531" spans="2:4" x14ac:dyDescent="0.25">
      <c r="B531" s="7" t="s">
        <v>190</v>
      </c>
    </row>
    <row r="532" spans="2:4" x14ac:dyDescent="0.25">
      <c r="B532" s="34" t="s">
        <v>191</v>
      </c>
      <c r="C532" s="18" t="s">
        <v>192</v>
      </c>
      <c r="D532" s="7"/>
    </row>
    <row r="533" spans="2:4" x14ac:dyDescent="0.25">
      <c r="B533" s="155" t="s">
        <v>3507</v>
      </c>
      <c r="C533" s="156">
        <v>7</v>
      </c>
    </row>
    <row r="534" spans="2:4" x14ac:dyDescent="0.25">
      <c r="B534" s="155" t="s">
        <v>3508</v>
      </c>
      <c r="C534" s="156">
        <v>286</v>
      </c>
    </row>
    <row r="535" spans="2:4" x14ac:dyDescent="0.25">
      <c r="B535" s="155" t="s">
        <v>3509</v>
      </c>
      <c r="C535" s="156">
        <v>227</v>
      </c>
    </row>
    <row r="536" spans="2:4" x14ac:dyDescent="0.25">
      <c r="B536" s="155" t="s">
        <v>3510</v>
      </c>
      <c r="C536" s="156">
        <v>57</v>
      </c>
    </row>
    <row r="537" spans="2:4" x14ac:dyDescent="0.25">
      <c r="B537" s="155" t="s">
        <v>3099</v>
      </c>
      <c r="C537" s="156">
        <v>590</v>
      </c>
    </row>
    <row r="538" spans="2:4" x14ac:dyDescent="0.25">
      <c r="B538" s="155" t="s">
        <v>3511</v>
      </c>
      <c r="C538" s="156">
        <v>307</v>
      </c>
    </row>
    <row r="539" spans="2:4" x14ac:dyDescent="0.25">
      <c r="B539" s="155" t="s">
        <v>3268</v>
      </c>
      <c r="C539" s="156">
        <v>2211</v>
      </c>
    </row>
    <row r="540" spans="2:4" x14ac:dyDescent="0.25">
      <c r="B540" s="155" t="s">
        <v>3100</v>
      </c>
      <c r="C540" s="156">
        <v>2345</v>
      </c>
    </row>
    <row r="541" spans="2:4" x14ac:dyDescent="0.25">
      <c r="B541" s="155" t="s">
        <v>3269</v>
      </c>
      <c r="C541" s="156">
        <v>18</v>
      </c>
    </row>
    <row r="542" spans="2:4" x14ac:dyDescent="0.25">
      <c r="B542" s="155" t="s">
        <v>3056</v>
      </c>
      <c r="C542" s="156">
        <v>274</v>
      </c>
    </row>
    <row r="543" spans="2:4" x14ac:dyDescent="0.25">
      <c r="B543" s="155" t="s">
        <v>3101</v>
      </c>
      <c r="C543" s="156">
        <v>3267</v>
      </c>
    </row>
    <row r="544" spans="2:4" x14ac:dyDescent="0.25">
      <c r="B544" s="155" t="s">
        <v>3512</v>
      </c>
      <c r="C544" s="156">
        <v>920</v>
      </c>
    </row>
    <row r="545" spans="2:3" x14ac:dyDescent="0.25">
      <c r="B545" s="155" t="s">
        <v>3270</v>
      </c>
      <c r="C545" s="156">
        <v>196</v>
      </c>
    </row>
    <row r="546" spans="2:3" x14ac:dyDescent="0.25">
      <c r="B546" s="155" t="s">
        <v>3513</v>
      </c>
      <c r="C546" s="156">
        <v>609</v>
      </c>
    </row>
    <row r="547" spans="2:3" x14ac:dyDescent="0.25">
      <c r="B547" s="155" t="s">
        <v>3514</v>
      </c>
      <c r="C547" s="156">
        <v>349</v>
      </c>
    </row>
    <row r="548" spans="2:3" x14ac:dyDescent="0.25">
      <c r="B548" s="155" t="s">
        <v>3102</v>
      </c>
      <c r="C548" s="156">
        <v>8575</v>
      </c>
    </row>
    <row r="549" spans="2:3" x14ac:dyDescent="0.25">
      <c r="B549" s="155" t="s">
        <v>3515</v>
      </c>
      <c r="C549" s="156">
        <v>757</v>
      </c>
    </row>
    <row r="550" spans="2:3" x14ac:dyDescent="0.25">
      <c r="B550" s="155" t="s">
        <v>3103</v>
      </c>
      <c r="C550" s="156">
        <v>26</v>
      </c>
    </row>
    <row r="551" spans="2:3" x14ac:dyDescent="0.25">
      <c r="B551" s="155" t="s">
        <v>3271</v>
      </c>
      <c r="C551" s="156">
        <v>395</v>
      </c>
    </row>
    <row r="552" spans="2:3" x14ac:dyDescent="0.25">
      <c r="B552" s="155" t="s">
        <v>3516</v>
      </c>
      <c r="C552" s="156">
        <v>389</v>
      </c>
    </row>
    <row r="553" spans="2:3" x14ac:dyDescent="0.25">
      <c r="B553" s="155" t="s">
        <v>3517</v>
      </c>
      <c r="C553" s="156">
        <v>28</v>
      </c>
    </row>
    <row r="554" spans="2:3" x14ac:dyDescent="0.25">
      <c r="B554" s="155" t="s">
        <v>3104</v>
      </c>
      <c r="C554" s="156">
        <v>48</v>
      </c>
    </row>
    <row r="555" spans="2:3" x14ac:dyDescent="0.25">
      <c r="B555" s="155" t="s">
        <v>3518</v>
      </c>
      <c r="C555" s="156">
        <v>35</v>
      </c>
    </row>
    <row r="556" spans="2:3" x14ac:dyDescent="0.25">
      <c r="B556" s="155" t="s">
        <v>3519</v>
      </c>
      <c r="C556" s="156">
        <v>30</v>
      </c>
    </row>
    <row r="557" spans="2:3" x14ac:dyDescent="0.25">
      <c r="B557" s="155" t="s">
        <v>3272</v>
      </c>
      <c r="C557" s="156">
        <v>207</v>
      </c>
    </row>
    <row r="558" spans="2:3" x14ac:dyDescent="0.25">
      <c r="B558" s="155" t="s">
        <v>3520</v>
      </c>
      <c r="C558" s="156">
        <v>1437</v>
      </c>
    </row>
    <row r="559" spans="2:3" x14ac:dyDescent="0.25">
      <c r="B559" s="155" t="s">
        <v>3521</v>
      </c>
      <c r="C559" s="156">
        <v>916</v>
      </c>
    </row>
    <row r="560" spans="2:3" x14ac:dyDescent="0.25">
      <c r="B560" s="155" t="s">
        <v>3183</v>
      </c>
      <c r="C560" s="156">
        <v>1374</v>
      </c>
    </row>
    <row r="561" spans="2:3" x14ac:dyDescent="0.25">
      <c r="B561" s="155" t="s">
        <v>2622</v>
      </c>
      <c r="C561" s="156">
        <v>1547</v>
      </c>
    </row>
    <row r="562" spans="2:3" x14ac:dyDescent="0.25">
      <c r="B562" s="155" t="s">
        <v>3167</v>
      </c>
      <c r="C562" s="156">
        <v>1192</v>
      </c>
    </row>
    <row r="563" spans="2:3" x14ac:dyDescent="0.25">
      <c r="B563" s="155" t="s">
        <v>2623</v>
      </c>
      <c r="C563" s="156">
        <v>1612</v>
      </c>
    </row>
    <row r="564" spans="2:3" x14ac:dyDescent="0.25">
      <c r="B564" s="155" t="s">
        <v>3522</v>
      </c>
      <c r="C564" s="156">
        <v>529</v>
      </c>
    </row>
    <row r="565" spans="2:3" x14ac:dyDescent="0.25">
      <c r="B565" s="155" t="s">
        <v>3523</v>
      </c>
      <c r="C565" s="156">
        <v>694</v>
      </c>
    </row>
    <row r="566" spans="2:3" x14ac:dyDescent="0.25">
      <c r="B566" s="155" t="s">
        <v>3184</v>
      </c>
      <c r="C566" s="156">
        <v>515</v>
      </c>
    </row>
    <row r="567" spans="2:3" x14ac:dyDescent="0.25">
      <c r="B567" s="155" t="s">
        <v>3524</v>
      </c>
      <c r="C567" s="156">
        <v>497</v>
      </c>
    </row>
    <row r="568" spans="2:3" x14ac:dyDescent="0.25">
      <c r="B568" s="155" t="s">
        <v>2624</v>
      </c>
      <c r="C568" s="156">
        <v>97</v>
      </c>
    </row>
    <row r="569" spans="2:3" x14ac:dyDescent="0.25">
      <c r="B569" s="155" t="s">
        <v>3525</v>
      </c>
      <c r="C569" s="156">
        <v>524</v>
      </c>
    </row>
    <row r="570" spans="2:3" x14ac:dyDescent="0.25">
      <c r="B570" s="155" t="s">
        <v>3526</v>
      </c>
      <c r="C570" s="156">
        <v>258</v>
      </c>
    </row>
    <row r="571" spans="2:3" x14ac:dyDescent="0.25">
      <c r="B571" s="155" t="s">
        <v>3273</v>
      </c>
      <c r="C571" s="156">
        <v>188</v>
      </c>
    </row>
    <row r="572" spans="2:3" x14ac:dyDescent="0.25">
      <c r="B572" s="155" t="s">
        <v>3105</v>
      </c>
      <c r="C572" s="156">
        <v>160</v>
      </c>
    </row>
    <row r="573" spans="2:3" x14ac:dyDescent="0.25">
      <c r="B573" s="155" t="s">
        <v>3274</v>
      </c>
      <c r="C573" s="156">
        <v>443</v>
      </c>
    </row>
    <row r="574" spans="2:3" x14ac:dyDescent="0.25">
      <c r="B574" s="155" t="s">
        <v>3527</v>
      </c>
      <c r="C574" s="156">
        <v>91</v>
      </c>
    </row>
    <row r="575" spans="2:3" x14ac:dyDescent="0.25">
      <c r="B575" s="155" t="s">
        <v>3528</v>
      </c>
      <c r="C575" s="156">
        <v>235</v>
      </c>
    </row>
    <row r="576" spans="2:3" x14ac:dyDescent="0.25">
      <c r="B576" s="155" t="s">
        <v>3529</v>
      </c>
      <c r="C576" s="156">
        <v>890</v>
      </c>
    </row>
    <row r="577" spans="2:3" x14ac:dyDescent="0.25">
      <c r="B577" s="155" t="s">
        <v>3530</v>
      </c>
      <c r="C577" s="156">
        <v>632</v>
      </c>
    </row>
    <row r="578" spans="2:3" x14ac:dyDescent="0.25">
      <c r="B578" s="155" t="s">
        <v>3275</v>
      </c>
      <c r="C578" s="156">
        <v>5512</v>
      </c>
    </row>
    <row r="579" spans="2:3" x14ac:dyDescent="0.25">
      <c r="B579" s="155" t="s">
        <v>3106</v>
      </c>
      <c r="C579" s="156">
        <v>2331</v>
      </c>
    </row>
    <row r="580" spans="2:3" x14ac:dyDescent="0.25">
      <c r="B580" s="155" t="s">
        <v>3531</v>
      </c>
      <c r="C580" s="156">
        <v>1254</v>
      </c>
    </row>
    <row r="581" spans="2:3" x14ac:dyDescent="0.25">
      <c r="B581" s="155" t="s">
        <v>3532</v>
      </c>
      <c r="C581" s="156">
        <v>109</v>
      </c>
    </row>
    <row r="582" spans="2:3" x14ac:dyDescent="0.25">
      <c r="B582" s="155" t="s">
        <v>3276</v>
      </c>
      <c r="C582" s="156">
        <v>905</v>
      </c>
    </row>
    <row r="583" spans="2:3" x14ac:dyDescent="0.25">
      <c r="B583" s="155" t="s">
        <v>3533</v>
      </c>
      <c r="C583" s="156">
        <v>1001</v>
      </c>
    </row>
    <row r="584" spans="2:3" x14ac:dyDescent="0.25">
      <c r="B584" s="155" t="s">
        <v>3107</v>
      </c>
      <c r="C584" s="156">
        <v>1857</v>
      </c>
    </row>
    <row r="585" spans="2:3" x14ac:dyDescent="0.25">
      <c r="B585" s="155" t="s">
        <v>3534</v>
      </c>
      <c r="C585" s="156">
        <v>641</v>
      </c>
    </row>
    <row r="586" spans="2:3" x14ac:dyDescent="0.25">
      <c r="B586" s="155" t="s">
        <v>3535</v>
      </c>
      <c r="C586" s="156">
        <v>1877</v>
      </c>
    </row>
    <row r="587" spans="2:3" x14ac:dyDescent="0.25">
      <c r="B587" s="155" t="s">
        <v>3108</v>
      </c>
      <c r="C587" s="156">
        <v>1910</v>
      </c>
    </row>
    <row r="588" spans="2:3" x14ac:dyDescent="0.25">
      <c r="B588" s="155" t="s">
        <v>3536</v>
      </c>
      <c r="C588" s="156">
        <v>144</v>
      </c>
    </row>
    <row r="589" spans="2:3" x14ac:dyDescent="0.25">
      <c r="B589" s="155" t="s">
        <v>3277</v>
      </c>
      <c r="C589" s="156">
        <v>1878</v>
      </c>
    </row>
    <row r="590" spans="2:3" x14ac:dyDescent="0.25">
      <c r="B590" s="155" t="s">
        <v>3537</v>
      </c>
      <c r="C590" s="156">
        <v>867</v>
      </c>
    </row>
    <row r="591" spans="2:3" x14ac:dyDescent="0.25">
      <c r="B591" s="155" t="s">
        <v>3538</v>
      </c>
      <c r="C591" s="156">
        <v>730</v>
      </c>
    </row>
    <row r="592" spans="2:3" x14ac:dyDescent="0.25">
      <c r="B592" s="155" t="s">
        <v>3539</v>
      </c>
      <c r="C592" s="156">
        <v>1064</v>
      </c>
    </row>
    <row r="593" spans="2:3" x14ac:dyDescent="0.25">
      <c r="B593" s="155" t="s">
        <v>3540</v>
      </c>
      <c r="C593" s="156">
        <v>178</v>
      </c>
    </row>
    <row r="594" spans="2:3" x14ac:dyDescent="0.25">
      <c r="B594" s="155" t="s">
        <v>3278</v>
      </c>
      <c r="C594" s="156">
        <v>770</v>
      </c>
    </row>
    <row r="595" spans="2:3" x14ac:dyDescent="0.25">
      <c r="B595" s="155" t="s">
        <v>3541</v>
      </c>
      <c r="C595" s="156">
        <v>101</v>
      </c>
    </row>
    <row r="596" spans="2:3" x14ac:dyDescent="0.25">
      <c r="B596" s="155" t="s">
        <v>3542</v>
      </c>
      <c r="C596" s="156">
        <v>739</v>
      </c>
    </row>
    <row r="597" spans="2:3" x14ac:dyDescent="0.25">
      <c r="B597" s="155" t="s">
        <v>3543</v>
      </c>
      <c r="C597" s="156">
        <v>166</v>
      </c>
    </row>
    <row r="598" spans="2:3" x14ac:dyDescent="0.25">
      <c r="B598" s="155" t="s">
        <v>3544</v>
      </c>
      <c r="C598" s="156">
        <v>564</v>
      </c>
    </row>
    <row r="599" spans="2:3" x14ac:dyDescent="0.25">
      <c r="B599" s="155" t="s">
        <v>3279</v>
      </c>
      <c r="C599" s="156">
        <v>693</v>
      </c>
    </row>
    <row r="600" spans="2:3" x14ac:dyDescent="0.25">
      <c r="B600" s="155" t="s">
        <v>3545</v>
      </c>
      <c r="C600" s="156">
        <v>341</v>
      </c>
    </row>
    <row r="601" spans="2:3" x14ac:dyDescent="0.25">
      <c r="B601" s="155" t="s">
        <v>3280</v>
      </c>
      <c r="C601" s="156">
        <v>1109</v>
      </c>
    </row>
    <row r="602" spans="2:3" x14ac:dyDescent="0.25">
      <c r="B602" s="155" t="s">
        <v>3546</v>
      </c>
      <c r="C602" s="156">
        <v>150</v>
      </c>
    </row>
    <row r="603" spans="2:3" x14ac:dyDescent="0.25">
      <c r="B603" s="155" t="s">
        <v>3547</v>
      </c>
      <c r="C603" s="156">
        <v>279</v>
      </c>
    </row>
    <row r="604" spans="2:3" x14ac:dyDescent="0.25">
      <c r="B604" s="155" t="s">
        <v>3548</v>
      </c>
      <c r="C604" s="156">
        <v>2</v>
      </c>
    </row>
    <row r="605" spans="2:3" x14ac:dyDescent="0.25">
      <c r="B605" s="155" t="s">
        <v>3549</v>
      </c>
      <c r="C605" s="156">
        <v>1558</v>
      </c>
    </row>
    <row r="606" spans="2:3" x14ac:dyDescent="0.25">
      <c r="B606" s="155" t="s">
        <v>3281</v>
      </c>
      <c r="C606" s="156">
        <v>184</v>
      </c>
    </row>
    <row r="607" spans="2:3" x14ac:dyDescent="0.25">
      <c r="B607" s="155" t="s">
        <v>3185</v>
      </c>
      <c r="C607" s="156">
        <v>1710</v>
      </c>
    </row>
    <row r="608" spans="2:3" x14ac:dyDescent="0.25">
      <c r="B608" s="155" t="s">
        <v>3550</v>
      </c>
      <c r="C608" s="156">
        <v>21</v>
      </c>
    </row>
    <row r="609" spans="2:3" x14ac:dyDescent="0.25">
      <c r="B609" s="155" t="s">
        <v>3551</v>
      </c>
      <c r="C609" s="156">
        <v>532</v>
      </c>
    </row>
    <row r="610" spans="2:3" x14ac:dyDescent="0.25">
      <c r="B610" s="155" t="s">
        <v>3552</v>
      </c>
      <c r="C610" s="156">
        <v>103</v>
      </c>
    </row>
    <row r="611" spans="2:3" x14ac:dyDescent="0.25">
      <c r="B611" s="155" t="s">
        <v>3553</v>
      </c>
      <c r="C611" s="156">
        <v>2187</v>
      </c>
    </row>
    <row r="612" spans="2:3" x14ac:dyDescent="0.25">
      <c r="B612" s="155" t="s">
        <v>3554</v>
      </c>
      <c r="C612" s="156">
        <v>193</v>
      </c>
    </row>
    <row r="613" spans="2:3" x14ac:dyDescent="0.25">
      <c r="B613" s="155" t="s">
        <v>3057</v>
      </c>
      <c r="C613" s="156">
        <v>1109</v>
      </c>
    </row>
    <row r="614" spans="2:3" x14ac:dyDescent="0.25">
      <c r="B614" s="155" t="s">
        <v>3109</v>
      </c>
      <c r="C614" s="156">
        <v>608</v>
      </c>
    </row>
    <row r="615" spans="2:3" x14ac:dyDescent="0.25">
      <c r="B615" s="155" t="s">
        <v>3555</v>
      </c>
      <c r="C615" s="156">
        <v>2402</v>
      </c>
    </row>
    <row r="616" spans="2:3" x14ac:dyDescent="0.25">
      <c r="B616" s="155" t="s">
        <v>3556</v>
      </c>
      <c r="C616" s="156">
        <v>413</v>
      </c>
    </row>
    <row r="617" spans="2:3" x14ac:dyDescent="0.25">
      <c r="B617" s="155" t="s">
        <v>3557</v>
      </c>
      <c r="C617" s="156">
        <v>289</v>
      </c>
    </row>
    <row r="618" spans="2:3" x14ac:dyDescent="0.25">
      <c r="B618" s="155" t="s">
        <v>3282</v>
      </c>
      <c r="C618" s="156">
        <v>46</v>
      </c>
    </row>
    <row r="619" spans="2:3" x14ac:dyDescent="0.25">
      <c r="B619" s="155" t="s">
        <v>3558</v>
      </c>
      <c r="C619" s="156">
        <v>546</v>
      </c>
    </row>
    <row r="620" spans="2:3" x14ac:dyDescent="0.25">
      <c r="B620" s="155" t="s">
        <v>3559</v>
      </c>
      <c r="C620" s="156">
        <v>660</v>
      </c>
    </row>
    <row r="621" spans="2:3" x14ac:dyDescent="0.25">
      <c r="B621" s="155" t="s">
        <v>3560</v>
      </c>
      <c r="C621" s="156">
        <v>295</v>
      </c>
    </row>
    <row r="622" spans="2:3" x14ac:dyDescent="0.25">
      <c r="B622" s="155" t="s">
        <v>3561</v>
      </c>
      <c r="C622" s="156">
        <v>865</v>
      </c>
    </row>
    <row r="623" spans="2:3" x14ac:dyDescent="0.25">
      <c r="B623" s="155" t="s">
        <v>3562</v>
      </c>
      <c r="C623" s="156">
        <v>247</v>
      </c>
    </row>
    <row r="624" spans="2:3" x14ac:dyDescent="0.25">
      <c r="B624" s="155" t="s">
        <v>3283</v>
      </c>
      <c r="C624" s="156">
        <v>526</v>
      </c>
    </row>
    <row r="625" spans="2:3" x14ac:dyDescent="0.25">
      <c r="B625" s="155" t="s">
        <v>3563</v>
      </c>
      <c r="C625" s="156">
        <v>505</v>
      </c>
    </row>
    <row r="626" spans="2:3" x14ac:dyDescent="0.25">
      <c r="B626" s="155" t="s">
        <v>3564</v>
      </c>
      <c r="C626" s="156">
        <v>798</v>
      </c>
    </row>
    <row r="627" spans="2:3" x14ac:dyDescent="0.25">
      <c r="B627" s="155" t="s">
        <v>3565</v>
      </c>
      <c r="C627" s="156">
        <v>189</v>
      </c>
    </row>
    <row r="628" spans="2:3" x14ac:dyDescent="0.25">
      <c r="B628" s="155" t="s">
        <v>3566</v>
      </c>
      <c r="C628" s="156">
        <v>1203</v>
      </c>
    </row>
    <row r="629" spans="2:3" x14ac:dyDescent="0.25">
      <c r="B629" s="155" t="s">
        <v>3567</v>
      </c>
      <c r="C629" s="156">
        <v>856</v>
      </c>
    </row>
    <row r="630" spans="2:3" x14ac:dyDescent="0.25">
      <c r="B630" s="155" t="s">
        <v>3568</v>
      </c>
      <c r="C630" s="156">
        <v>1481</v>
      </c>
    </row>
    <row r="631" spans="2:3" x14ac:dyDescent="0.25">
      <c r="B631" s="155" t="s">
        <v>3569</v>
      </c>
      <c r="C631" s="156">
        <v>1130</v>
      </c>
    </row>
    <row r="632" spans="2:3" x14ac:dyDescent="0.25">
      <c r="B632" s="155" t="s">
        <v>3570</v>
      </c>
      <c r="C632" s="156">
        <v>574</v>
      </c>
    </row>
    <row r="633" spans="2:3" x14ac:dyDescent="0.25">
      <c r="B633" s="155" t="s">
        <v>3186</v>
      </c>
      <c r="C633" s="156">
        <v>919</v>
      </c>
    </row>
    <row r="634" spans="2:3" x14ac:dyDescent="0.25">
      <c r="B634" s="155" t="s">
        <v>3571</v>
      </c>
      <c r="C634" s="156">
        <v>1170</v>
      </c>
    </row>
    <row r="635" spans="2:3" x14ac:dyDescent="0.25">
      <c r="B635" s="155" t="s">
        <v>3572</v>
      </c>
      <c r="C635" s="156">
        <v>354</v>
      </c>
    </row>
    <row r="636" spans="2:3" x14ac:dyDescent="0.25">
      <c r="B636" s="155" t="s">
        <v>3110</v>
      </c>
      <c r="C636" s="156">
        <v>62</v>
      </c>
    </row>
    <row r="637" spans="2:3" x14ac:dyDescent="0.25">
      <c r="B637" s="155" t="s">
        <v>3573</v>
      </c>
      <c r="C637" s="156">
        <v>1639</v>
      </c>
    </row>
    <row r="638" spans="2:3" x14ac:dyDescent="0.25">
      <c r="B638" s="155" t="s">
        <v>3187</v>
      </c>
      <c r="C638" s="156">
        <v>209</v>
      </c>
    </row>
    <row r="639" spans="2:3" x14ac:dyDescent="0.25">
      <c r="B639" s="155" t="s">
        <v>3574</v>
      </c>
      <c r="C639" s="156">
        <v>830</v>
      </c>
    </row>
    <row r="640" spans="2:3" x14ac:dyDescent="0.25">
      <c r="B640" s="155" t="s">
        <v>3575</v>
      </c>
      <c r="C640" s="156">
        <v>221</v>
      </c>
    </row>
    <row r="641" spans="2:3" x14ac:dyDescent="0.25">
      <c r="B641" s="155" t="s">
        <v>3576</v>
      </c>
      <c r="C641" s="156">
        <v>279</v>
      </c>
    </row>
    <row r="642" spans="2:3" x14ac:dyDescent="0.25">
      <c r="B642" s="155" t="s">
        <v>3284</v>
      </c>
      <c r="C642" s="156">
        <v>1031</v>
      </c>
    </row>
    <row r="643" spans="2:3" x14ac:dyDescent="0.25">
      <c r="B643" s="155" t="s">
        <v>3111</v>
      </c>
      <c r="C643" s="156">
        <v>4547</v>
      </c>
    </row>
    <row r="644" spans="2:3" x14ac:dyDescent="0.25">
      <c r="B644" s="155" t="s">
        <v>3577</v>
      </c>
      <c r="C644" s="156">
        <v>2758</v>
      </c>
    </row>
    <row r="645" spans="2:3" x14ac:dyDescent="0.25">
      <c r="B645" s="155" t="s">
        <v>3578</v>
      </c>
      <c r="C645" s="156">
        <v>759</v>
      </c>
    </row>
    <row r="646" spans="2:3" x14ac:dyDescent="0.25">
      <c r="B646" s="155" t="s">
        <v>3579</v>
      </c>
      <c r="C646" s="156">
        <v>68</v>
      </c>
    </row>
    <row r="647" spans="2:3" x14ac:dyDescent="0.25">
      <c r="B647" s="155" t="s">
        <v>3580</v>
      </c>
      <c r="C647" s="156">
        <v>385</v>
      </c>
    </row>
    <row r="648" spans="2:3" x14ac:dyDescent="0.25">
      <c r="B648" s="155" t="s">
        <v>3581</v>
      </c>
      <c r="C648" s="156">
        <v>39</v>
      </c>
    </row>
    <row r="649" spans="2:3" x14ac:dyDescent="0.25">
      <c r="B649" s="155" t="s">
        <v>3582</v>
      </c>
      <c r="C649" s="156">
        <v>2</v>
      </c>
    </row>
    <row r="650" spans="2:3" x14ac:dyDescent="0.25">
      <c r="B650" s="155" t="s">
        <v>3583</v>
      </c>
      <c r="C650" s="156">
        <v>1085</v>
      </c>
    </row>
    <row r="651" spans="2:3" x14ac:dyDescent="0.25">
      <c r="B651" s="155" t="s">
        <v>3285</v>
      </c>
      <c r="C651" s="156">
        <v>1298</v>
      </c>
    </row>
    <row r="652" spans="2:3" x14ac:dyDescent="0.25">
      <c r="B652" s="155" t="s">
        <v>3286</v>
      </c>
      <c r="C652" s="156">
        <v>1627</v>
      </c>
    </row>
    <row r="653" spans="2:3" x14ac:dyDescent="0.25">
      <c r="B653" s="155" t="s">
        <v>3584</v>
      </c>
      <c r="C653" s="156">
        <v>1075</v>
      </c>
    </row>
    <row r="654" spans="2:3" x14ac:dyDescent="0.25">
      <c r="B654" s="155" t="s">
        <v>3585</v>
      </c>
      <c r="C654" s="156">
        <v>1083</v>
      </c>
    </row>
    <row r="655" spans="2:3" x14ac:dyDescent="0.25">
      <c r="B655" s="155" t="s">
        <v>3586</v>
      </c>
      <c r="C655" s="156">
        <v>344</v>
      </c>
    </row>
    <row r="656" spans="2:3" x14ac:dyDescent="0.25">
      <c r="B656" s="155" t="s">
        <v>3587</v>
      </c>
      <c r="C656" s="156">
        <v>74</v>
      </c>
    </row>
    <row r="657" spans="2:3" x14ac:dyDescent="0.25">
      <c r="B657" s="155" t="s">
        <v>2625</v>
      </c>
      <c r="C657" s="156">
        <v>497</v>
      </c>
    </row>
    <row r="658" spans="2:3" x14ac:dyDescent="0.25">
      <c r="B658" s="155" t="s">
        <v>3588</v>
      </c>
      <c r="C658" s="156">
        <v>105</v>
      </c>
    </row>
    <row r="659" spans="2:3" x14ac:dyDescent="0.25">
      <c r="B659" s="155" t="s">
        <v>3589</v>
      </c>
      <c r="C659" s="156">
        <v>4</v>
      </c>
    </row>
    <row r="660" spans="2:3" x14ac:dyDescent="0.25">
      <c r="B660" s="155" t="s">
        <v>3590</v>
      </c>
      <c r="C660" s="156">
        <v>13</v>
      </c>
    </row>
    <row r="661" spans="2:3" x14ac:dyDescent="0.25">
      <c r="B661" s="155" t="s">
        <v>3112</v>
      </c>
      <c r="C661" s="156">
        <v>540</v>
      </c>
    </row>
    <row r="662" spans="2:3" x14ac:dyDescent="0.25">
      <c r="B662" s="155" t="s">
        <v>3591</v>
      </c>
      <c r="C662" s="156">
        <v>117</v>
      </c>
    </row>
    <row r="663" spans="2:3" x14ac:dyDescent="0.25">
      <c r="B663" s="155" t="s">
        <v>3592</v>
      </c>
      <c r="C663" s="156">
        <v>801</v>
      </c>
    </row>
    <row r="664" spans="2:3" x14ac:dyDescent="0.25">
      <c r="B664" s="155" t="s">
        <v>3593</v>
      </c>
      <c r="C664" s="156">
        <v>281</v>
      </c>
    </row>
    <row r="665" spans="2:3" x14ac:dyDescent="0.25">
      <c r="B665" s="155" t="s">
        <v>3594</v>
      </c>
      <c r="C665" s="156">
        <v>65</v>
      </c>
    </row>
    <row r="666" spans="2:3" x14ac:dyDescent="0.25">
      <c r="B666" s="155" t="s">
        <v>3595</v>
      </c>
      <c r="C666" s="156">
        <v>753</v>
      </c>
    </row>
    <row r="667" spans="2:3" x14ac:dyDescent="0.25">
      <c r="B667" s="155" t="s">
        <v>3596</v>
      </c>
      <c r="C667" s="156">
        <v>319</v>
      </c>
    </row>
    <row r="668" spans="2:3" x14ac:dyDescent="0.25">
      <c r="B668" s="155" t="s">
        <v>3597</v>
      </c>
      <c r="C668" s="156">
        <v>718</v>
      </c>
    </row>
    <row r="669" spans="2:3" x14ac:dyDescent="0.25">
      <c r="B669" s="155" t="s">
        <v>3598</v>
      </c>
      <c r="C669" s="156">
        <v>664</v>
      </c>
    </row>
    <row r="670" spans="2:3" x14ac:dyDescent="0.25">
      <c r="B670" s="155" t="s">
        <v>3599</v>
      </c>
      <c r="C670" s="156">
        <v>1064</v>
      </c>
    </row>
    <row r="671" spans="2:3" x14ac:dyDescent="0.25">
      <c r="B671" s="155" t="s">
        <v>3600</v>
      </c>
      <c r="C671" s="156">
        <v>480</v>
      </c>
    </row>
    <row r="672" spans="2:3" x14ac:dyDescent="0.25">
      <c r="B672" s="155" t="s">
        <v>3601</v>
      </c>
      <c r="C672" s="156">
        <v>678</v>
      </c>
    </row>
    <row r="673" spans="2:3" x14ac:dyDescent="0.25">
      <c r="B673" s="155" t="s">
        <v>3602</v>
      </c>
      <c r="C673" s="156">
        <v>121</v>
      </c>
    </row>
    <row r="674" spans="2:3" x14ac:dyDescent="0.25">
      <c r="B674" s="155" t="s">
        <v>3603</v>
      </c>
      <c r="C674" s="156">
        <v>38</v>
      </c>
    </row>
    <row r="675" spans="2:3" x14ac:dyDescent="0.25">
      <c r="B675" s="155" t="s">
        <v>3604</v>
      </c>
      <c r="C675" s="156">
        <v>1229</v>
      </c>
    </row>
    <row r="676" spans="2:3" x14ac:dyDescent="0.25">
      <c r="B676" s="155" t="s">
        <v>2626</v>
      </c>
      <c r="C676" s="156">
        <v>1159</v>
      </c>
    </row>
    <row r="677" spans="2:3" x14ac:dyDescent="0.25">
      <c r="B677" s="155" t="s">
        <v>3605</v>
      </c>
      <c r="C677" s="156">
        <v>481</v>
      </c>
    </row>
    <row r="678" spans="2:3" x14ac:dyDescent="0.25">
      <c r="B678" s="155" t="s">
        <v>3113</v>
      </c>
      <c r="C678" s="156">
        <v>60</v>
      </c>
    </row>
    <row r="679" spans="2:3" x14ac:dyDescent="0.25">
      <c r="B679" s="155" t="s">
        <v>3606</v>
      </c>
      <c r="C679" s="156">
        <v>246</v>
      </c>
    </row>
    <row r="680" spans="2:3" x14ac:dyDescent="0.25">
      <c r="B680" s="155" t="s">
        <v>3607</v>
      </c>
      <c r="C680" s="156">
        <v>311</v>
      </c>
    </row>
    <row r="681" spans="2:3" x14ac:dyDescent="0.25">
      <c r="B681" s="155" t="s">
        <v>3608</v>
      </c>
      <c r="C681" s="156">
        <v>1083</v>
      </c>
    </row>
    <row r="682" spans="2:3" x14ac:dyDescent="0.25">
      <c r="B682" s="155" t="s">
        <v>3609</v>
      </c>
      <c r="C682" s="156">
        <v>58</v>
      </c>
    </row>
    <row r="683" spans="2:3" x14ac:dyDescent="0.25">
      <c r="B683" s="155" t="s">
        <v>3610</v>
      </c>
      <c r="C683" s="156">
        <v>159</v>
      </c>
    </row>
    <row r="684" spans="2:3" x14ac:dyDescent="0.25">
      <c r="B684" s="155" t="s">
        <v>3114</v>
      </c>
      <c r="C684" s="156">
        <v>502</v>
      </c>
    </row>
    <row r="685" spans="2:3" x14ac:dyDescent="0.25">
      <c r="B685" s="155" t="s">
        <v>3611</v>
      </c>
      <c r="C685" s="156">
        <v>2</v>
      </c>
    </row>
    <row r="686" spans="2:3" x14ac:dyDescent="0.25">
      <c r="B686" s="155" t="s">
        <v>3612</v>
      </c>
      <c r="C686" s="156">
        <v>176</v>
      </c>
    </row>
    <row r="687" spans="2:3" x14ac:dyDescent="0.25">
      <c r="B687" s="155" t="s">
        <v>3613</v>
      </c>
      <c r="C687" s="156">
        <v>1147</v>
      </c>
    </row>
    <row r="688" spans="2:3" x14ac:dyDescent="0.25">
      <c r="B688" s="155" t="s">
        <v>3614</v>
      </c>
      <c r="C688" s="156">
        <v>45</v>
      </c>
    </row>
    <row r="689" spans="2:3" x14ac:dyDescent="0.25">
      <c r="B689" s="155" t="s">
        <v>3615</v>
      </c>
      <c r="C689" s="156">
        <v>403</v>
      </c>
    </row>
    <row r="690" spans="2:3" x14ac:dyDescent="0.25">
      <c r="B690" s="155" t="s">
        <v>3616</v>
      </c>
      <c r="C690" s="156">
        <v>1487</v>
      </c>
    </row>
    <row r="691" spans="2:3" x14ac:dyDescent="0.25">
      <c r="B691" s="155" t="s">
        <v>3617</v>
      </c>
      <c r="C691" s="156">
        <v>1099</v>
      </c>
    </row>
    <row r="692" spans="2:3" x14ac:dyDescent="0.25">
      <c r="B692" s="155" t="s">
        <v>3188</v>
      </c>
      <c r="C692" s="156">
        <v>152</v>
      </c>
    </row>
    <row r="693" spans="2:3" x14ac:dyDescent="0.25">
      <c r="B693" s="155" t="s">
        <v>3618</v>
      </c>
      <c r="C693" s="156">
        <v>1741</v>
      </c>
    </row>
    <row r="694" spans="2:3" x14ac:dyDescent="0.25">
      <c r="B694" s="155" t="s">
        <v>3058</v>
      </c>
      <c r="C694" s="156">
        <v>155</v>
      </c>
    </row>
    <row r="695" spans="2:3" x14ac:dyDescent="0.25">
      <c r="B695" s="155" t="s">
        <v>3619</v>
      </c>
      <c r="C695" s="156">
        <v>225</v>
      </c>
    </row>
    <row r="696" spans="2:3" x14ac:dyDescent="0.25">
      <c r="B696" s="155" t="s">
        <v>3620</v>
      </c>
      <c r="C696" s="156">
        <v>17</v>
      </c>
    </row>
    <row r="697" spans="2:3" x14ac:dyDescent="0.25">
      <c r="B697" s="155" t="s">
        <v>3621</v>
      </c>
      <c r="C697" s="156">
        <v>249</v>
      </c>
    </row>
    <row r="698" spans="2:3" x14ac:dyDescent="0.25">
      <c r="B698" s="155" t="s">
        <v>3622</v>
      </c>
      <c r="C698" s="156">
        <v>1</v>
      </c>
    </row>
    <row r="699" spans="2:3" x14ac:dyDescent="0.25">
      <c r="B699" s="155" t="s">
        <v>3623</v>
      </c>
      <c r="C699" s="156">
        <v>369</v>
      </c>
    </row>
    <row r="700" spans="2:3" x14ac:dyDescent="0.25">
      <c r="B700" s="155" t="s">
        <v>3624</v>
      </c>
      <c r="C700" s="156">
        <v>140</v>
      </c>
    </row>
    <row r="701" spans="2:3" x14ac:dyDescent="0.25">
      <c r="B701" s="155" t="s">
        <v>3625</v>
      </c>
      <c r="C701" s="156">
        <v>444</v>
      </c>
    </row>
    <row r="702" spans="2:3" x14ac:dyDescent="0.25">
      <c r="B702" s="155" t="s">
        <v>3626</v>
      </c>
      <c r="C702" s="156">
        <v>144</v>
      </c>
    </row>
    <row r="703" spans="2:3" x14ac:dyDescent="0.25">
      <c r="B703" s="155" t="s">
        <v>3627</v>
      </c>
      <c r="C703" s="156">
        <v>2</v>
      </c>
    </row>
    <row r="704" spans="2:3" x14ac:dyDescent="0.25">
      <c r="B704" s="155" t="s">
        <v>3628</v>
      </c>
      <c r="C704" s="156">
        <v>30</v>
      </c>
    </row>
    <row r="705" spans="2:3" x14ac:dyDescent="0.25">
      <c r="B705" s="155" t="s">
        <v>3629</v>
      </c>
      <c r="C705" s="156">
        <v>1</v>
      </c>
    </row>
    <row r="706" spans="2:3" x14ac:dyDescent="0.25">
      <c r="B706" s="155" t="s">
        <v>3630</v>
      </c>
      <c r="C706" s="156">
        <v>92</v>
      </c>
    </row>
    <row r="707" spans="2:3" x14ac:dyDescent="0.25">
      <c r="B707" s="155" t="s">
        <v>3631</v>
      </c>
      <c r="C707" s="156">
        <v>99</v>
      </c>
    </row>
    <row r="708" spans="2:3" x14ac:dyDescent="0.25">
      <c r="B708" s="155" t="s">
        <v>3632</v>
      </c>
      <c r="C708" s="156">
        <v>13</v>
      </c>
    </row>
    <row r="709" spans="2:3" x14ac:dyDescent="0.25">
      <c r="B709" s="155" t="s">
        <v>3633</v>
      </c>
      <c r="C709" s="156">
        <v>33</v>
      </c>
    </row>
    <row r="710" spans="2:3" x14ac:dyDescent="0.25">
      <c r="B710" s="155" t="s">
        <v>3634</v>
      </c>
      <c r="C710" s="156">
        <v>10</v>
      </c>
    </row>
    <row r="711" spans="2:3" x14ac:dyDescent="0.25">
      <c r="B711" s="155" t="s">
        <v>3635</v>
      </c>
      <c r="C711" s="156">
        <v>28</v>
      </c>
    </row>
    <row r="712" spans="2:3" x14ac:dyDescent="0.25">
      <c r="B712" s="155" t="s">
        <v>3636</v>
      </c>
      <c r="C712" s="156">
        <v>141</v>
      </c>
    </row>
    <row r="713" spans="2:3" x14ac:dyDescent="0.25">
      <c r="B713" s="155" t="s">
        <v>3637</v>
      </c>
      <c r="C713" s="156">
        <v>228</v>
      </c>
    </row>
    <row r="714" spans="2:3" x14ac:dyDescent="0.25">
      <c r="B714" s="155" t="s">
        <v>3638</v>
      </c>
      <c r="C714" s="156">
        <v>211</v>
      </c>
    </row>
    <row r="715" spans="2:3" x14ac:dyDescent="0.25">
      <c r="B715" s="155" t="s">
        <v>3639</v>
      </c>
      <c r="C715" s="156">
        <v>126</v>
      </c>
    </row>
    <row r="716" spans="2:3" x14ac:dyDescent="0.25">
      <c r="B716" s="155" t="s">
        <v>3640</v>
      </c>
      <c r="C716" s="156">
        <v>1486</v>
      </c>
    </row>
    <row r="717" spans="2:3" x14ac:dyDescent="0.25">
      <c r="B717" s="155" t="s">
        <v>3641</v>
      </c>
      <c r="C717" s="156">
        <v>410</v>
      </c>
    </row>
    <row r="718" spans="2:3" x14ac:dyDescent="0.25">
      <c r="B718" s="155" t="s">
        <v>3642</v>
      </c>
      <c r="C718" s="156">
        <v>143</v>
      </c>
    </row>
    <row r="719" spans="2:3" x14ac:dyDescent="0.25">
      <c r="B719" s="155" t="s">
        <v>3643</v>
      </c>
      <c r="C719" s="156">
        <v>212</v>
      </c>
    </row>
    <row r="720" spans="2:3" x14ac:dyDescent="0.25">
      <c r="B720" s="155" t="s">
        <v>3644</v>
      </c>
      <c r="C720" s="156">
        <v>367</v>
      </c>
    </row>
    <row r="721" spans="2:3" x14ac:dyDescent="0.25">
      <c r="B721" s="155" t="s">
        <v>3645</v>
      </c>
      <c r="C721" s="156">
        <v>134</v>
      </c>
    </row>
    <row r="722" spans="2:3" x14ac:dyDescent="0.25">
      <c r="B722" s="155" t="s">
        <v>3287</v>
      </c>
      <c r="C722" s="156">
        <v>122</v>
      </c>
    </row>
    <row r="723" spans="2:3" x14ac:dyDescent="0.25">
      <c r="B723" s="155" t="s">
        <v>3646</v>
      </c>
      <c r="C723" s="156">
        <v>115</v>
      </c>
    </row>
    <row r="724" spans="2:3" x14ac:dyDescent="0.25">
      <c r="B724" s="155" t="s">
        <v>3647</v>
      </c>
      <c r="C724" s="156">
        <v>408</v>
      </c>
    </row>
    <row r="725" spans="2:3" x14ac:dyDescent="0.25">
      <c r="B725" s="155" t="s">
        <v>3648</v>
      </c>
      <c r="C725" s="156">
        <v>31</v>
      </c>
    </row>
    <row r="726" spans="2:3" x14ac:dyDescent="0.25">
      <c r="B726" s="155" t="s">
        <v>3649</v>
      </c>
      <c r="C726" s="156">
        <v>215</v>
      </c>
    </row>
    <row r="727" spans="2:3" x14ac:dyDescent="0.25">
      <c r="B727" s="155" t="s">
        <v>3650</v>
      </c>
      <c r="C727" s="156">
        <v>389</v>
      </c>
    </row>
    <row r="728" spans="2:3" x14ac:dyDescent="0.25">
      <c r="B728" s="155" t="s">
        <v>3651</v>
      </c>
      <c r="C728" s="156">
        <v>53</v>
      </c>
    </row>
    <row r="729" spans="2:3" x14ac:dyDescent="0.25">
      <c r="B729" s="155" t="s">
        <v>3652</v>
      </c>
      <c r="C729" s="156">
        <v>85</v>
      </c>
    </row>
    <row r="730" spans="2:3" x14ac:dyDescent="0.25">
      <c r="B730" s="155" t="s">
        <v>3653</v>
      </c>
      <c r="C730" s="156">
        <v>142</v>
      </c>
    </row>
    <row r="731" spans="2:3" x14ac:dyDescent="0.25">
      <c r="B731" s="155" t="s">
        <v>3654</v>
      </c>
      <c r="C731" s="156">
        <v>387</v>
      </c>
    </row>
    <row r="732" spans="2:3" x14ac:dyDescent="0.25">
      <c r="B732" s="155" t="s">
        <v>3655</v>
      </c>
      <c r="C732" s="156">
        <v>32</v>
      </c>
    </row>
    <row r="733" spans="2:3" x14ac:dyDescent="0.25">
      <c r="B733" s="155" t="s">
        <v>3656</v>
      </c>
      <c r="C733" s="156">
        <v>158</v>
      </c>
    </row>
    <row r="734" spans="2:3" x14ac:dyDescent="0.25">
      <c r="B734" s="155" t="s">
        <v>3657</v>
      </c>
      <c r="C734" s="156">
        <v>306</v>
      </c>
    </row>
    <row r="735" spans="2:3" x14ac:dyDescent="0.25">
      <c r="B735" s="155" t="s">
        <v>3658</v>
      </c>
      <c r="C735" s="156">
        <v>66</v>
      </c>
    </row>
    <row r="736" spans="2:3" x14ac:dyDescent="0.25">
      <c r="B736" s="155" t="s">
        <v>3659</v>
      </c>
      <c r="C736" s="156">
        <v>179</v>
      </c>
    </row>
    <row r="737" spans="2:3" x14ac:dyDescent="0.25">
      <c r="B737" s="155" t="s">
        <v>3660</v>
      </c>
      <c r="C737" s="156">
        <v>161</v>
      </c>
    </row>
    <row r="738" spans="2:3" x14ac:dyDescent="0.25">
      <c r="B738" s="155" t="s">
        <v>3661</v>
      </c>
      <c r="C738" s="156">
        <v>27</v>
      </c>
    </row>
    <row r="739" spans="2:3" x14ac:dyDescent="0.25">
      <c r="B739" s="155" t="s">
        <v>3288</v>
      </c>
      <c r="C739" s="156">
        <v>141</v>
      </c>
    </row>
    <row r="740" spans="2:3" x14ac:dyDescent="0.25">
      <c r="B740" s="155" t="s">
        <v>3662</v>
      </c>
      <c r="C740" s="156">
        <v>188</v>
      </c>
    </row>
    <row r="741" spans="2:3" x14ac:dyDescent="0.25">
      <c r="B741" s="155" t="s">
        <v>3663</v>
      </c>
      <c r="C741" s="156">
        <v>55</v>
      </c>
    </row>
    <row r="742" spans="2:3" x14ac:dyDescent="0.25">
      <c r="B742" s="155" t="s">
        <v>3664</v>
      </c>
      <c r="C742" s="156">
        <v>17</v>
      </c>
    </row>
    <row r="743" spans="2:3" x14ac:dyDescent="0.25">
      <c r="B743" s="155" t="s">
        <v>3665</v>
      </c>
      <c r="C743" s="156">
        <v>249</v>
      </c>
    </row>
    <row r="744" spans="2:3" x14ac:dyDescent="0.25">
      <c r="B744" s="155" t="s">
        <v>3666</v>
      </c>
      <c r="C744" s="156">
        <v>423</v>
      </c>
    </row>
    <row r="745" spans="2:3" x14ac:dyDescent="0.25">
      <c r="B745" s="155" t="s">
        <v>3667</v>
      </c>
      <c r="C745" s="156">
        <v>144</v>
      </c>
    </row>
    <row r="746" spans="2:3" x14ac:dyDescent="0.25">
      <c r="B746" s="155" t="s">
        <v>3668</v>
      </c>
      <c r="C746" s="156">
        <v>622</v>
      </c>
    </row>
    <row r="747" spans="2:3" x14ac:dyDescent="0.25">
      <c r="B747" s="155" t="s">
        <v>3669</v>
      </c>
      <c r="C747" s="156">
        <v>1107</v>
      </c>
    </row>
    <row r="748" spans="2:3" x14ac:dyDescent="0.25">
      <c r="B748" s="155" t="s">
        <v>3670</v>
      </c>
      <c r="C748" s="156">
        <v>13</v>
      </c>
    </row>
    <row r="749" spans="2:3" x14ac:dyDescent="0.25">
      <c r="B749" s="155" t="s">
        <v>3671</v>
      </c>
      <c r="C749" s="156">
        <v>16</v>
      </c>
    </row>
    <row r="750" spans="2:3" x14ac:dyDescent="0.25">
      <c r="B750" s="155" t="s">
        <v>3672</v>
      </c>
      <c r="C750" s="156">
        <v>52</v>
      </c>
    </row>
    <row r="751" spans="2:3" x14ac:dyDescent="0.25">
      <c r="B751" s="155" t="s">
        <v>3673</v>
      </c>
      <c r="C751" s="156">
        <v>169</v>
      </c>
    </row>
    <row r="752" spans="2:3" x14ac:dyDescent="0.25">
      <c r="B752" s="155" t="s">
        <v>3674</v>
      </c>
      <c r="C752" s="156">
        <v>899</v>
      </c>
    </row>
    <row r="753" spans="2:3" x14ac:dyDescent="0.25">
      <c r="B753" s="155" t="s">
        <v>3675</v>
      </c>
      <c r="C753" s="156">
        <v>95</v>
      </c>
    </row>
    <row r="754" spans="2:3" x14ac:dyDescent="0.25">
      <c r="B754" s="155" t="s">
        <v>3676</v>
      </c>
      <c r="C754" s="156">
        <v>5</v>
      </c>
    </row>
    <row r="755" spans="2:3" x14ac:dyDescent="0.25">
      <c r="B755" s="155" t="s">
        <v>3677</v>
      </c>
      <c r="C755" s="156">
        <v>103</v>
      </c>
    </row>
    <row r="756" spans="2:3" x14ac:dyDescent="0.25">
      <c r="B756" s="155" t="s">
        <v>3678</v>
      </c>
      <c r="C756" s="156">
        <v>170</v>
      </c>
    </row>
    <row r="757" spans="2:3" x14ac:dyDescent="0.25">
      <c r="B757" s="155" t="s">
        <v>3679</v>
      </c>
      <c r="C757" s="156">
        <v>23</v>
      </c>
    </row>
    <row r="758" spans="2:3" x14ac:dyDescent="0.25">
      <c r="B758" s="155" t="s">
        <v>3680</v>
      </c>
      <c r="C758" s="156">
        <v>45</v>
      </c>
    </row>
    <row r="759" spans="2:3" x14ac:dyDescent="0.25">
      <c r="B759" s="155" t="s">
        <v>3681</v>
      </c>
      <c r="C759" s="156">
        <v>110</v>
      </c>
    </row>
    <row r="760" spans="2:3" x14ac:dyDescent="0.25">
      <c r="B760" s="155" t="s">
        <v>3682</v>
      </c>
      <c r="C760" s="156">
        <v>25</v>
      </c>
    </row>
    <row r="761" spans="2:3" x14ac:dyDescent="0.25">
      <c r="B761" s="155" t="s">
        <v>3683</v>
      </c>
      <c r="C761" s="156">
        <v>45</v>
      </c>
    </row>
    <row r="762" spans="2:3" x14ac:dyDescent="0.25">
      <c r="B762" s="155" t="s">
        <v>3684</v>
      </c>
      <c r="C762" s="156">
        <v>63</v>
      </c>
    </row>
    <row r="763" spans="2:3" x14ac:dyDescent="0.25">
      <c r="B763" s="155" t="s">
        <v>3685</v>
      </c>
      <c r="C763" s="156">
        <v>177</v>
      </c>
    </row>
    <row r="764" spans="2:3" x14ac:dyDescent="0.25">
      <c r="B764" s="155" t="s">
        <v>3686</v>
      </c>
      <c r="C764" s="156">
        <v>113</v>
      </c>
    </row>
    <row r="765" spans="2:3" x14ac:dyDescent="0.25">
      <c r="B765" s="155" t="s">
        <v>3687</v>
      </c>
      <c r="C765" s="156">
        <v>278</v>
      </c>
    </row>
    <row r="766" spans="2:3" x14ac:dyDescent="0.25">
      <c r="B766" s="155" t="s">
        <v>3688</v>
      </c>
      <c r="C766" s="156">
        <v>6</v>
      </c>
    </row>
    <row r="767" spans="2:3" x14ac:dyDescent="0.25">
      <c r="B767" s="155" t="s">
        <v>3689</v>
      </c>
      <c r="C767" s="156">
        <v>59</v>
      </c>
    </row>
    <row r="768" spans="2:3" x14ac:dyDescent="0.25">
      <c r="B768" s="155" t="s">
        <v>3690</v>
      </c>
      <c r="C768" s="156">
        <v>30</v>
      </c>
    </row>
    <row r="769" spans="2:3" x14ac:dyDescent="0.25">
      <c r="B769" s="155" t="s">
        <v>3691</v>
      </c>
      <c r="C769" s="156">
        <v>18</v>
      </c>
    </row>
    <row r="770" spans="2:3" x14ac:dyDescent="0.25">
      <c r="B770" s="155" t="s">
        <v>3692</v>
      </c>
      <c r="C770" s="156">
        <v>106</v>
      </c>
    </row>
    <row r="771" spans="2:3" x14ac:dyDescent="0.25">
      <c r="B771" s="155" t="s">
        <v>3693</v>
      </c>
      <c r="C771" s="156">
        <v>4</v>
      </c>
    </row>
    <row r="772" spans="2:3" x14ac:dyDescent="0.25">
      <c r="B772" s="155" t="s">
        <v>3694</v>
      </c>
      <c r="C772" s="156">
        <v>9</v>
      </c>
    </row>
    <row r="773" spans="2:3" x14ac:dyDescent="0.25">
      <c r="B773" s="155" t="s">
        <v>3695</v>
      </c>
      <c r="C773" s="156">
        <v>9</v>
      </c>
    </row>
    <row r="774" spans="2:3" x14ac:dyDescent="0.25">
      <c r="B774" s="155" t="s">
        <v>3696</v>
      </c>
      <c r="C774" s="156">
        <v>297</v>
      </c>
    </row>
    <row r="775" spans="2:3" x14ac:dyDescent="0.25">
      <c r="B775" s="155" t="s">
        <v>3697</v>
      </c>
      <c r="C775" s="156">
        <v>60</v>
      </c>
    </row>
    <row r="776" spans="2:3" x14ac:dyDescent="0.25">
      <c r="B776" s="155" t="s">
        <v>3698</v>
      </c>
      <c r="C776" s="156">
        <v>15</v>
      </c>
    </row>
    <row r="777" spans="2:3" x14ac:dyDescent="0.25">
      <c r="B777" s="155" t="s">
        <v>3699</v>
      </c>
      <c r="C777" s="156">
        <v>20</v>
      </c>
    </row>
    <row r="778" spans="2:3" x14ac:dyDescent="0.25">
      <c r="B778" s="155" t="s">
        <v>3700</v>
      </c>
      <c r="C778" s="156">
        <v>56</v>
      </c>
    </row>
    <row r="779" spans="2:3" x14ac:dyDescent="0.25">
      <c r="B779" s="155" t="s">
        <v>3701</v>
      </c>
      <c r="C779" s="156">
        <v>181</v>
      </c>
    </row>
    <row r="780" spans="2:3" x14ac:dyDescent="0.25">
      <c r="B780" s="155" t="s">
        <v>3702</v>
      </c>
      <c r="C780" s="156">
        <v>1</v>
      </c>
    </row>
    <row r="781" spans="2:3" x14ac:dyDescent="0.25">
      <c r="B781" s="155" t="s">
        <v>3703</v>
      </c>
      <c r="C781" s="156">
        <v>224</v>
      </c>
    </row>
    <row r="782" spans="2:3" x14ac:dyDescent="0.25">
      <c r="B782" s="155" t="s">
        <v>3704</v>
      </c>
      <c r="C782" s="156">
        <v>10</v>
      </c>
    </row>
    <row r="783" spans="2:3" x14ac:dyDescent="0.25">
      <c r="B783" s="155" t="s">
        <v>3705</v>
      </c>
      <c r="C783" s="156">
        <v>57</v>
      </c>
    </row>
    <row r="784" spans="2:3" x14ac:dyDescent="0.25">
      <c r="B784" s="155" t="s">
        <v>3706</v>
      </c>
      <c r="C784" s="156">
        <v>5</v>
      </c>
    </row>
    <row r="785" spans="2:3" x14ac:dyDescent="0.25">
      <c r="B785" s="155" t="s">
        <v>3707</v>
      </c>
      <c r="C785" s="156">
        <v>2</v>
      </c>
    </row>
    <row r="786" spans="2:3" x14ac:dyDescent="0.25">
      <c r="B786" s="155" t="s">
        <v>3708</v>
      </c>
      <c r="C786" s="156">
        <v>233</v>
      </c>
    </row>
    <row r="787" spans="2:3" x14ac:dyDescent="0.25">
      <c r="B787" s="155" t="s">
        <v>3709</v>
      </c>
      <c r="C787" s="156">
        <v>28</v>
      </c>
    </row>
    <row r="788" spans="2:3" x14ac:dyDescent="0.25">
      <c r="B788" s="155" t="s">
        <v>3710</v>
      </c>
      <c r="C788" s="156">
        <v>226</v>
      </c>
    </row>
    <row r="789" spans="2:3" x14ac:dyDescent="0.25">
      <c r="B789" s="155" t="s">
        <v>3711</v>
      </c>
      <c r="C789" s="156">
        <v>19</v>
      </c>
    </row>
    <row r="790" spans="2:3" x14ac:dyDescent="0.25">
      <c r="B790" s="155" t="s">
        <v>3712</v>
      </c>
      <c r="C790" s="156">
        <v>95</v>
      </c>
    </row>
    <row r="791" spans="2:3" x14ac:dyDescent="0.25">
      <c r="B791" s="155" t="s">
        <v>3713</v>
      </c>
      <c r="C791" s="156">
        <v>47</v>
      </c>
    </row>
    <row r="792" spans="2:3" x14ac:dyDescent="0.25">
      <c r="B792" s="155" t="s">
        <v>3714</v>
      </c>
      <c r="C792" s="156">
        <v>31</v>
      </c>
    </row>
    <row r="793" spans="2:3" x14ac:dyDescent="0.25">
      <c r="B793" s="155" t="s">
        <v>3715</v>
      </c>
      <c r="C793" s="156">
        <v>37</v>
      </c>
    </row>
    <row r="794" spans="2:3" x14ac:dyDescent="0.25">
      <c r="B794" s="155" t="s">
        <v>3716</v>
      </c>
      <c r="C794" s="156">
        <v>15</v>
      </c>
    </row>
    <row r="795" spans="2:3" x14ac:dyDescent="0.25">
      <c r="B795" s="155" t="s">
        <v>3717</v>
      </c>
      <c r="C795" s="156">
        <v>14</v>
      </c>
    </row>
    <row r="796" spans="2:3" x14ac:dyDescent="0.25">
      <c r="B796" s="155" t="s">
        <v>3718</v>
      </c>
      <c r="C796" s="156">
        <v>88</v>
      </c>
    </row>
    <row r="797" spans="2:3" x14ac:dyDescent="0.25">
      <c r="B797" s="155" t="s">
        <v>3719</v>
      </c>
      <c r="C797" s="156">
        <v>2</v>
      </c>
    </row>
    <row r="798" spans="2:3" x14ac:dyDescent="0.25">
      <c r="B798" s="155" t="s">
        <v>3720</v>
      </c>
      <c r="C798" s="156">
        <v>26</v>
      </c>
    </row>
    <row r="799" spans="2:3" x14ac:dyDescent="0.25">
      <c r="B799" s="155" t="s">
        <v>3721</v>
      </c>
      <c r="C799" s="156">
        <v>160</v>
      </c>
    </row>
    <row r="800" spans="2:3" x14ac:dyDescent="0.25">
      <c r="B800" s="155" t="s">
        <v>3722</v>
      </c>
      <c r="C800" s="156">
        <v>4</v>
      </c>
    </row>
    <row r="801" spans="2:3" x14ac:dyDescent="0.25">
      <c r="B801" s="155" t="s">
        <v>3723</v>
      </c>
      <c r="C801" s="156">
        <v>73</v>
      </c>
    </row>
    <row r="802" spans="2:3" x14ac:dyDescent="0.25">
      <c r="B802" s="155" t="s">
        <v>3724</v>
      </c>
      <c r="C802" s="156">
        <v>1</v>
      </c>
    </row>
    <row r="803" spans="2:3" x14ac:dyDescent="0.25">
      <c r="B803" s="155" t="s">
        <v>3725</v>
      </c>
      <c r="C803" s="156">
        <v>29</v>
      </c>
    </row>
    <row r="804" spans="2:3" x14ac:dyDescent="0.25">
      <c r="B804" s="155" t="s">
        <v>3726</v>
      </c>
      <c r="C804" s="156">
        <v>3</v>
      </c>
    </row>
    <row r="805" spans="2:3" x14ac:dyDescent="0.25">
      <c r="B805" s="155" t="s">
        <v>3727</v>
      </c>
      <c r="C805" s="156">
        <v>4</v>
      </c>
    </row>
    <row r="806" spans="2:3" x14ac:dyDescent="0.25">
      <c r="B806" s="155" t="s">
        <v>3728</v>
      </c>
      <c r="C806" s="156">
        <v>6</v>
      </c>
    </row>
    <row r="807" spans="2:3" x14ac:dyDescent="0.25">
      <c r="B807" s="155" t="s">
        <v>3289</v>
      </c>
      <c r="C807" s="156">
        <v>1</v>
      </c>
    </row>
    <row r="808" spans="2:3" x14ac:dyDescent="0.25">
      <c r="B808" s="155" t="s">
        <v>3729</v>
      </c>
      <c r="C808" s="156">
        <v>27</v>
      </c>
    </row>
    <row r="809" spans="2:3" x14ac:dyDescent="0.25">
      <c r="B809" s="155" t="s">
        <v>3730</v>
      </c>
      <c r="C809" s="156">
        <v>6</v>
      </c>
    </row>
    <row r="810" spans="2:3" x14ac:dyDescent="0.25">
      <c r="B810" s="155" t="s">
        <v>3731</v>
      </c>
      <c r="C810" s="156">
        <v>13</v>
      </c>
    </row>
    <row r="811" spans="2:3" x14ac:dyDescent="0.25">
      <c r="B811" s="155" t="s">
        <v>3732</v>
      </c>
      <c r="C811" s="156">
        <v>12</v>
      </c>
    </row>
    <row r="812" spans="2:3" x14ac:dyDescent="0.25">
      <c r="B812" s="155" t="s">
        <v>3733</v>
      </c>
      <c r="C812" s="156">
        <v>5</v>
      </c>
    </row>
    <row r="813" spans="2:3" x14ac:dyDescent="0.25">
      <c r="B813" s="155" t="s">
        <v>3734</v>
      </c>
      <c r="C813" s="156">
        <v>62</v>
      </c>
    </row>
    <row r="814" spans="2:3" x14ac:dyDescent="0.25">
      <c r="B814" s="155" t="s">
        <v>3735</v>
      </c>
      <c r="C814" s="156">
        <v>7</v>
      </c>
    </row>
    <row r="815" spans="2:3" x14ac:dyDescent="0.25">
      <c r="B815" s="155" t="s">
        <v>3736</v>
      </c>
      <c r="C815" s="156">
        <v>5</v>
      </c>
    </row>
    <row r="816" spans="2:3" x14ac:dyDescent="0.25">
      <c r="B816" s="155" t="s">
        <v>3737</v>
      </c>
      <c r="C816" s="156">
        <v>1</v>
      </c>
    </row>
    <row r="817" spans="2:3" x14ac:dyDescent="0.25">
      <c r="B817" s="155" t="s">
        <v>2627</v>
      </c>
      <c r="C817" s="156">
        <v>14</v>
      </c>
    </row>
    <row r="818" spans="2:3" x14ac:dyDescent="0.25">
      <c r="B818" s="155" t="s">
        <v>3738</v>
      </c>
      <c r="C818" s="156">
        <v>25</v>
      </c>
    </row>
    <row r="819" spans="2:3" x14ac:dyDescent="0.25">
      <c r="B819" s="155" t="s">
        <v>3739</v>
      </c>
      <c r="C819" s="156">
        <v>4</v>
      </c>
    </row>
    <row r="820" spans="2:3" x14ac:dyDescent="0.25">
      <c r="B820" s="155" t="s">
        <v>3740</v>
      </c>
      <c r="C820" s="156">
        <v>10</v>
      </c>
    </row>
    <row r="822" spans="2:3" x14ac:dyDescent="0.25">
      <c r="B822" s="34" t="s">
        <v>193</v>
      </c>
      <c r="C822" s="18" t="s">
        <v>192</v>
      </c>
    </row>
    <row r="823" spans="2:3" x14ac:dyDescent="0.25">
      <c r="B823" s="155" t="s">
        <v>3507</v>
      </c>
      <c r="C823" s="156">
        <v>7</v>
      </c>
    </row>
    <row r="824" spans="2:3" x14ac:dyDescent="0.25">
      <c r="B824" s="155" t="s">
        <v>3508</v>
      </c>
      <c r="C824" s="156">
        <v>286</v>
      </c>
    </row>
    <row r="825" spans="2:3" x14ac:dyDescent="0.25">
      <c r="B825" s="155" t="s">
        <v>3509</v>
      </c>
      <c r="C825" s="156">
        <v>227</v>
      </c>
    </row>
    <row r="826" spans="2:3" x14ac:dyDescent="0.25">
      <c r="B826" s="155" t="s">
        <v>3510</v>
      </c>
      <c r="C826" s="156">
        <v>57</v>
      </c>
    </row>
    <row r="827" spans="2:3" x14ac:dyDescent="0.25">
      <c r="B827" s="155" t="s">
        <v>3099</v>
      </c>
      <c r="C827" s="156">
        <v>590</v>
      </c>
    </row>
    <row r="828" spans="2:3" x14ac:dyDescent="0.25">
      <c r="B828" s="155" t="s">
        <v>3511</v>
      </c>
      <c r="C828" s="156">
        <v>307</v>
      </c>
    </row>
    <row r="829" spans="2:3" x14ac:dyDescent="0.25">
      <c r="B829" s="155" t="s">
        <v>3268</v>
      </c>
      <c r="C829" s="156">
        <v>2211</v>
      </c>
    </row>
    <row r="830" spans="2:3" x14ac:dyDescent="0.25">
      <c r="B830" s="155" t="s">
        <v>3100</v>
      </c>
      <c r="C830" s="156">
        <v>2345</v>
      </c>
    </row>
    <row r="831" spans="2:3" x14ac:dyDescent="0.25">
      <c r="B831" s="155" t="s">
        <v>3269</v>
      </c>
      <c r="C831" s="156">
        <v>18</v>
      </c>
    </row>
    <row r="832" spans="2:3" x14ac:dyDescent="0.25">
      <c r="B832" s="155" t="s">
        <v>3056</v>
      </c>
      <c r="C832" s="156">
        <v>274</v>
      </c>
    </row>
    <row r="833" spans="2:3" x14ac:dyDescent="0.25">
      <c r="B833" s="155" t="s">
        <v>3101</v>
      </c>
      <c r="C833" s="156">
        <v>3267</v>
      </c>
    </row>
    <row r="834" spans="2:3" x14ac:dyDescent="0.25">
      <c r="B834" s="155" t="s">
        <v>3512</v>
      </c>
      <c r="C834" s="156">
        <v>920</v>
      </c>
    </row>
    <row r="835" spans="2:3" x14ac:dyDescent="0.25">
      <c r="B835" s="155" t="s">
        <v>3270</v>
      </c>
      <c r="C835" s="156">
        <v>196</v>
      </c>
    </row>
    <row r="836" spans="2:3" x14ac:dyDescent="0.25">
      <c r="B836" s="155" t="s">
        <v>3513</v>
      </c>
      <c r="C836" s="156">
        <v>609</v>
      </c>
    </row>
    <row r="837" spans="2:3" x14ac:dyDescent="0.25">
      <c r="B837" s="155" t="s">
        <v>3514</v>
      </c>
      <c r="C837" s="156">
        <v>349</v>
      </c>
    </row>
    <row r="838" spans="2:3" x14ac:dyDescent="0.25">
      <c r="B838" s="155" t="s">
        <v>3102</v>
      </c>
      <c r="C838" s="156">
        <v>8575</v>
      </c>
    </row>
    <row r="839" spans="2:3" x14ac:dyDescent="0.25">
      <c r="B839" s="155" t="s">
        <v>3515</v>
      </c>
      <c r="C839" s="156">
        <v>757</v>
      </c>
    </row>
    <row r="840" spans="2:3" x14ac:dyDescent="0.25">
      <c r="B840" s="155" t="s">
        <v>3103</v>
      </c>
      <c r="C840" s="156">
        <v>26</v>
      </c>
    </row>
    <row r="841" spans="2:3" x14ac:dyDescent="0.25">
      <c r="B841" s="155" t="s">
        <v>3271</v>
      </c>
      <c r="C841" s="156">
        <v>395</v>
      </c>
    </row>
    <row r="842" spans="2:3" x14ac:dyDescent="0.25">
      <c r="B842" s="155" t="s">
        <v>3516</v>
      </c>
      <c r="C842" s="156">
        <v>389</v>
      </c>
    </row>
    <row r="843" spans="2:3" x14ac:dyDescent="0.25">
      <c r="B843" s="155" t="s">
        <v>3517</v>
      </c>
      <c r="C843" s="156">
        <v>28</v>
      </c>
    </row>
    <row r="844" spans="2:3" x14ac:dyDescent="0.25">
      <c r="B844" s="155" t="s">
        <v>3104</v>
      </c>
      <c r="C844" s="156">
        <v>48</v>
      </c>
    </row>
    <row r="845" spans="2:3" x14ac:dyDescent="0.25">
      <c r="B845" s="155" t="s">
        <v>3518</v>
      </c>
      <c r="C845" s="156">
        <v>35</v>
      </c>
    </row>
    <row r="846" spans="2:3" x14ac:dyDescent="0.25">
      <c r="B846" s="155" t="s">
        <v>3519</v>
      </c>
      <c r="C846" s="156">
        <v>30</v>
      </c>
    </row>
    <row r="847" spans="2:3" x14ac:dyDescent="0.25">
      <c r="B847" s="155" t="s">
        <v>3272</v>
      </c>
      <c r="C847" s="156">
        <v>207</v>
      </c>
    </row>
    <row r="848" spans="2:3" x14ac:dyDescent="0.25">
      <c r="B848" s="155" t="s">
        <v>3520</v>
      </c>
      <c r="C848" s="156">
        <v>1437</v>
      </c>
    </row>
    <row r="849" spans="2:3" x14ac:dyDescent="0.25">
      <c r="B849" s="155" t="s">
        <v>3521</v>
      </c>
      <c r="C849" s="156">
        <v>916</v>
      </c>
    </row>
    <row r="850" spans="2:3" x14ac:dyDescent="0.25">
      <c r="B850" s="155" t="s">
        <v>3183</v>
      </c>
      <c r="C850" s="156">
        <v>1374</v>
      </c>
    </row>
    <row r="851" spans="2:3" x14ac:dyDescent="0.25">
      <c r="B851" s="155" t="s">
        <v>2622</v>
      </c>
      <c r="C851" s="156">
        <v>1547</v>
      </c>
    </row>
    <row r="852" spans="2:3" x14ac:dyDescent="0.25">
      <c r="B852" s="155" t="s">
        <v>3167</v>
      </c>
      <c r="C852" s="156">
        <v>1192</v>
      </c>
    </row>
    <row r="853" spans="2:3" x14ac:dyDescent="0.25">
      <c r="B853" s="155" t="s">
        <v>2623</v>
      </c>
      <c r="C853" s="156">
        <v>1612</v>
      </c>
    </row>
    <row r="854" spans="2:3" x14ac:dyDescent="0.25">
      <c r="B854" s="155" t="s">
        <v>3522</v>
      </c>
      <c r="C854" s="156">
        <v>529</v>
      </c>
    </row>
    <row r="855" spans="2:3" x14ac:dyDescent="0.25">
      <c r="B855" s="155" t="s">
        <v>3523</v>
      </c>
      <c r="C855" s="156">
        <v>694</v>
      </c>
    </row>
    <row r="856" spans="2:3" x14ac:dyDescent="0.25">
      <c r="B856" s="155" t="s">
        <v>3184</v>
      </c>
      <c r="C856" s="156">
        <v>515</v>
      </c>
    </row>
    <row r="857" spans="2:3" x14ac:dyDescent="0.25">
      <c r="B857" s="155" t="s">
        <v>3524</v>
      </c>
      <c r="C857" s="156">
        <v>497</v>
      </c>
    </row>
    <row r="858" spans="2:3" x14ac:dyDescent="0.25">
      <c r="B858" s="155" t="s">
        <v>2624</v>
      </c>
      <c r="C858" s="156">
        <v>97</v>
      </c>
    </row>
    <row r="859" spans="2:3" x14ac:dyDescent="0.25">
      <c r="B859" s="155" t="s">
        <v>3525</v>
      </c>
      <c r="C859" s="156">
        <v>524</v>
      </c>
    </row>
    <row r="860" spans="2:3" x14ac:dyDescent="0.25">
      <c r="B860" s="155" t="s">
        <v>3526</v>
      </c>
      <c r="C860" s="156">
        <v>258</v>
      </c>
    </row>
    <row r="861" spans="2:3" x14ac:dyDescent="0.25">
      <c r="B861" s="155" t="s">
        <v>3273</v>
      </c>
      <c r="C861" s="156">
        <v>188</v>
      </c>
    </row>
    <row r="862" spans="2:3" x14ac:dyDescent="0.25">
      <c r="B862" s="155" t="s">
        <v>3105</v>
      </c>
      <c r="C862" s="156">
        <v>160</v>
      </c>
    </row>
    <row r="863" spans="2:3" x14ac:dyDescent="0.25">
      <c r="B863" s="155" t="s">
        <v>3274</v>
      </c>
      <c r="C863" s="156">
        <v>443</v>
      </c>
    </row>
    <row r="864" spans="2:3" x14ac:dyDescent="0.25">
      <c r="B864" s="155" t="s">
        <v>3527</v>
      </c>
      <c r="C864" s="156">
        <v>91</v>
      </c>
    </row>
    <row r="865" spans="2:3" x14ac:dyDescent="0.25">
      <c r="B865" s="155" t="s">
        <v>3528</v>
      </c>
      <c r="C865" s="156">
        <v>235</v>
      </c>
    </row>
    <row r="866" spans="2:3" x14ac:dyDescent="0.25">
      <c r="B866" s="155" t="s">
        <v>3529</v>
      </c>
      <c r="C866" s="156">
        <v>890</v>
      </c>
    </row>
    <row r="867" spans="2:3" x14ac:dyDescent="0.25">
      <c r="B867" s="155" t="s">
        <v>3530</v>
      </c>
      <c r="C867" s="156">
        <v>632</v>
      </c>
    </row>
    <row r="868" spans="2:3" x14ac:dyDescent="0.25">
      <c r="B868" s="155" t="s">
        <v>3275</v>
      </c>
      <c r="C868" s="156">
        <v>5512</v>
      </c>
    </row>
    <row r="869" spans="2:3" x14ac:dyDescent="0.25">
      <c r="B869" s="155" t="s">
        <v>3106</v>
      </c>
      <c r="C869" s="156">
        <v>2331</v>
      </c>
    </row>
    <row r="870" spans="2:3" x14ac:dyDescent="0.25">
      <c r="B870" s="155" t="s">
        <v>3531</v>
      </c>
      <c r="C870" s="156">
        <v>1254</v>
      </c>
    </row>
    <row r="871" spans="2:3" x14ac:dyDescent="0.25">
      <c r="B871" s="155" t="s">
        <v>3532</v>
      </c>
      <c r="C871" s="156">
        <v>109</v>
      </c>
    </row>
    <row r="872" spans="2:3" x14ac:dyDescent="0.25">
      <c r="B872" s="155" t="s">
        <v>3276</v>
      </c>
      <c r="C872" s="156">
        <v>905</v>
      </c>
    </row>
    <row r="873" spans="2:3" x14ac:dyDescent="0.25">
      <c r="B873" s="155" t="s">
        <v>3533</v>
      </c>
      <c r="C873" s="156">
        <v>1001</v>
      </c>
    </row>
    <row r="874" spans="2:3" x14ac:dyDescent="0.25">
      <c r="B874" s="155" t="s">
        <v>3107</v>
      </c>
      <c r="C874" s="156">
        <v>1857</v>
      </c>
    </row>
    <row r="875" spans="2:3" x14ac:dyDescent="0.25">
      <c r="B875" s="155" t="s">
        <v>3534</v>
      </c>
      <c r="C875" s="156">
        <v>641</v>
      </c>
    </row>
    <row r="876" spans="2:3" x14ac:dyDescent="0.25">
      <c r="B876" s="155" t="s">
        <v>3535</v>
      </c>
      <c r="C876" s="156">
        <v>1877</v>
      </c>
    </row>
    <row r="877" spans="2:3" x14ac:dyDescent="0.25">
      <c r="B877" s="155" t="s">
        <v>3108</v>
      </c>
      <c r="C877" s="156">
        <v>1910</v>
      </c>
    </row>
    <row r="878" spans="2:3" x14ac:dyDescent="0.25">
      <c r="B878" s="155" t="s">
        <v>3536</v>
      </c>
      <c r="C878" s="156">
        <v>144</v>
      </c>
    </row>
    <row r="879" spans="2:3" x14ac:dyDescent="0.25">
      <c r="B879" s="155" t="s">
        <v>3277</v>
      </c>
      <c r="C879" s="156">
        <v>1878</v>
      </c>
    </row>
    <row r="880" spans="2:3" x14ac:dyDescent="0.25">
      <c r="B880" s="155" t="s">
        <v>3537</v>
      </c>
      <c r="C880" s="156">
        <v>867</v>
      </c>
    </row>
    <row r="881" spans="2:3" x14ac:dyDescent="0.25">
      <c r="B881" s="155" t="s">
        <v>3538</v>
      </c>
      <c r="C881" s="156">
        <v>730</v>
      </c>
    </row>
    <row r="882" spans="2:3" x14ac:dyDescent="0.25">
      <c r="B882" s="155" t="s">
        <v>3539</v>
      </c>
      <c r="C882" s="156">
        <v>1064</v>
      </c>
    </row>
    <row r="883" spans="2:3" x14ac:dyDescent="0.25">
      <c r="B883" s="155" t="s">
        <v>3540</v>
      </c>
      <c r="C883" s="156">
        <v>178</v>
      </c>
    </row>
    <row r="884" spans="2:3" x14ac:dyDescent="0.25">
      <c r="B884" s="155" t="s">
        <v>3278</v>
      </c>
      <c r="C884" s="156">
        <v>770</v>
      </c>
    </row>
    <row r="885" spans="2:3" x14ac:dyDescent="0.25">
      <c r="B885" s="155" t="s">
        <v>3541</v>
      </c>
      <c r="C885" s="156">
        <v>101</v>
      </c>
    </row>
    <row r="886" spans="2:3" x14ac:dyDescent="0.25">
      <c r="B886" s="155" t="s">
        <v>3542</v>
      </c>
      <c r="C886" s="156">
        <v>739</v>
      </c>
    </row>
    <row r="887" spans="2:3" x14ac:dyDescent="0.25">
      <c r="B887" s="155" t="s">
        <v>3543</v>
      </c>
      <c r="C887" s="156">
        <v>166</v>
      </c>
    </row>
    <row r="888" spans="2:3" x14ac:dyDescent="0.25">
      <c r="B888" s="155" t="s">
        <v>3544</v>
      </c>
      <c r="C888" s="156">
        <v>564</v>
      </c>
    </row>
    <row r="889" spans="2:3" x14ac:dyDescent="0.25">
      <c r="B889" s="155" t="s">
        <v>3279</v>
      </c>
      <c r="C889" s="156">
        <v>693</v>
      </c>
    </row>
    <row r="890" spans="2:3" x14ac:dyDescent="0.25">
      <c r="B890" s="155" t="s">
        <v>3545</v>
      </c>
      <c r="C890" s="156">
        <v>341</v>
      </c>
    </row>
    <row r="891" spans="2:3" x14ac:dyDescent="0.25">
      <c r="B891" s="155" t="s">
        <v>3280</v>
      </c>
      <c r="C891" s="156">
        <v>1109</v>
      </c>
    </row>
    <row r="892" spans="2:3" x14ac:dyDescent="0.25">
      <c r="B892" s="155" t="s">
        <v>3546</v>
      </c>
      <c r="C892" s="156">
        <v>150</v>
      </c>
    </row>
    <row r="893" spans="2:3" x14ac:dyDescent="0.25">
      <c r="B893" s="155" t="s">
        <v>3547</v>
      </c>
      <c r="C893" s="156">
        <v>279</v>
      </c>
    </row>
    <row r="894" spans="2:3" x14ac:dyDescent="0.25">
      <c r="B894" s="155" t="s">
        <v>3548</v>
      </c>
      <c r="C894" s="156">
        <v>2</v>
      </c>
    </row>
    <row r="895" spans="2:3" x14ac:dyDescent="0.25">
      <c r="B895" s="155" t="s">
        <v>3549</v>
      </c>
      <c r="C895" s="156">
        <v>1558</v>
      </c>
    </row>
    <row r="896" spans="2:3" x14ac:dyDescent="0.25">
      <c r="B896" s="155" t="s">
        <v>3281</v>
      </c>
      <c r="C896" s="156">
        <v>184</v>
      </c>
    </row>
    <row r="897" spans="2:3" x14ac:dyDescent="0.25">
      <c r="B897" s="155" t="s">
        <v>3185</v>
      </c>
      <c r="C897" s="156">
        <v>1710</v>
      </c>
    </row>
    <row r="898" spans="2:3" x14ac:dyDescent="0.25">
      <c r="B898" s="155" t="s">
        <v>3550</v>
      </c>
      <c r="C898" s="156">
        <v>21</v>
      </c>
    </row>
    <row r="899" spans="2:3" x14ac:dyDescent="0.25">
      <c r="B899" s="155" t="s">
        <v>3551</v>
      </c>
      <c r="C899" s="156">
        <v>532</v>
      </c>
    </row>
    <row r="900" spans="2:3" x14ac:dyDescent="0.25">
      <c r="B900" s="155" t="s">
        <v>3552</v>
      </c>
      <c r="C900" s="156">
        <v>103</v>
      </c>
    </row>
    <row r="901" spans="2:3" x14ac:dyDescent="0.25">
      <c r="B901" s="155" t="s">
        <v>3553</v>
      </c>
      <c r="C901" s="156">
        <v>2187</v>
      </c>
    </row>
    <row r="902" spans="2:3" x14ac:dyDescent="0.25">
      <c r="B902" s="155" t="s">
        <v>3554</v>
      </c>
      <c r="C902" s="156">
        <v>193</v>
      </c>
    </row>
    <row r="903" spans="2:3" x14ac:dyDescent="0.25">
      <c r="B903" s="155" t="s">
        <v>3057</v>
      </c>
      <c r="C903" s="156">
        <v>1109</v>
      </c>
    </row>
    <row r="904" spans="2:3" x14ac:dyDescent="0.25">
      <c r="B904" s="155" t="s">
        <v>3109</v>
      </c>
      <c r="C904" s="156">
        <v>608</v>
      </c>
    </row>
    <row r="905" spans="2:3" x14ac:dyDescent="0.25">
      <c r="B905" s="155" t="s">
        <v>3555</v>
      </c>
      <c r="C905" s="156">
        <v>2402</v>
      </c>
    </row>
    <row r="906" spans="2:3" x14ac:dyDescent="0.25">
      <c r="B906" s="155" t="s">
        <v>3556</v>
      </c>
      <c r="C906" s="156">
        <v>413</v>
      </c>
    </row>
    <row r="907" spans="2:3" x14ac:dyDescent="0.25">
      <c r="B907" s="155" t="s">
        <v>3557</v>
      </c>
      <c r="C907" s="156">
        <v>289</v>
      </c>
    </row>
    <row r="908" spans="2:3" x14ac:dyDescent="0.25">
      <c r="B908" s="155" t="s">
        <v>3282</v>
      </c>
      <c r="C908" s="156">
        <v>46</v>
      </c>
    </row>
    <row r="909" spans="2:3" x14ac:dyDescent="0.25">
      <c r="B909" s="155" t="s">
        <v>3558</v>
      </c>
      <c r="C909" s="156">
        <v>546</v>
      </c>
    </row>
    <row r="910" spans="2:3" x14ac:dyDescent="0.25">
      <c r="B910" s="155" t="s">
        <v>3559</v>
      </c>
      <c r="C910" s="156">
        <v>660</v>
      </c>
    </row>
    <row r="911" spans="2:3" x14ac:dyDescent="0.25">
      <c r="B911" s="155" t="s">
        <v>3560</v>
      </c>
      <c r="C911" s="156">
        <v>295</v>
      </c>
    </row>
    <row r="912" spans="2:3" x14ac:dyDescent="0.25">
      <c r="B912" s="155" t="s">
        <v>3561</v>
      </c>
      <c r="C912" s="156">
        <v>865</v>
      </c>
    </row>
    <row r="913" spans="2:3" x14ac:dyDescent="0.25">
      <c r="B913" s="155" t="s">
        <v>3562</v>
      </c>
      <c r="C913" s="156">
        <v>247</v>
      </c>
    </row>
    <row r="914" spans="2:3" x14ac:dyDescent="0.25">
      <c r="B914" s="155" t="s">
        <v>3283</v>
      </c>
      <c r="C914" s="156">
        <v>526</v>
      </c>
    </row>
    <row r="915" spans="2:3" x14ac:dyDescent="0.25">
      <c r="B915" s="155" t="s">
        <v>3563</v>
      </c>
      <c r="C915" s="156">
        <v>505</v>
      </c>
    </row>
    <row r="916" spans="2:3" x14ac:dyDescent="0.25">
      <c r="B916" s="155" t="s">
        <v>3564</v>
      </c>
      <c r="C916" s="156">
        <v>798</v>
      </c>
    </row>
    <row r="917" spans="2:3" x14ac:dyDescent="0.25">
      <c r="B917" s="155" t="s">
        <v>3565</v>
      </c>
      <c r="C917" s="156">
        <v>189</v>
      </c>
    </row>
    <row r="918" spans="2:3" x14ac:dyDescent="0.25">
      <c r="B918" s="155" t="s">
        <v>3566</v>
      </c>
      <c r="C918" s="156">
        <v>1203</v>
      </c>
    </row>
    <row r="919" spans="2:3" x14ac:dyDescent="0.25">
      <c r="B919" s="155" t="s">
        <v>3567</v>
      </c>
      <c r="C919" s="156">
        <v>856</v>
      </c>
    </row>
    <row r="920" spans="2:3" x14ac:dyDescent="0.25">
      <c r="B920" s="155" t="s">
        <v>3568</v>
      </c>
      <c r="C920" s="156">
        <v>1481</v>
      </c>
    </row>
    <row r="921" spans="2:3" x14ac:dyDescent="0.25">
      <c r="B921" s="155" t="s">
        <v>3569</v>
      </c>
      <c r="C921" s="156">
        <v>1130</v>
      </c>
    </row>
    <row r="922" spans="2:3" x14ac:dyDescent="0.25">
      <c r="B922" s="155" t="s">
        <v>3570</v>
      </c>
      <c r="C922" s="156">
        <v>574</v>
      </c>
    </row>
    <row r="923" spans="2:3" x14ac:dyDescent="0.25">
      <c r="B923" s="155" t="s">
        <v>3186</v>
      </c>
      <c r="C923" s="156">
        <v>919</v>
      </c>
    </row>
    <row r="924" spans="2:3" x14ac:dyDescent="0.25">
      <c r="B924" s="155" t="s">
        <v>3571</v>
      </c>
      <c r="C924" s="156">
        <v>1170</v>
      </c>
    </row>
    <row r="925" spans="2:3" x14ac:dyDescent="0.25">
      <c r="B925" s="155" t="s">
        <v>3572</v>
      </c>
      <c r="C925" s="156">
        <v>354</v>
      </c>
    </row>
    <row r="926" spans="2:3" x14ac:dyDescent="0.25">
      <c r="B926" s="155" t="s">
        <v>3110</v>
      </c>
      <c r="C926" s="156">
        <v>62</v>
      </c>
    </row>
    <row r="927" spans="2:3" x14ac:dyDescent="0.25">
      <c r="B927" s="155" t="s">
        <v>3573</v>
      </c>
      <c r="C927" s="156">
        <v>1639</v>
      </c>
    </row>
    <row r="928" spans="2:3" x14ac:dyDescent="0.25">
      <c r="B928" s="155" t="s">
        <v>3187</v>
      </c>
      <c r="C928" s="156">
        <v>209</v>
      </c>
    </row>
    <row r="929" spans="2:3" x14ac:dyDescent="0.25">
      <c r="B929" s="155" t="s">
        <v>3574</v>
      </c>
      <c r="C929" s="156">
        <v>830</v>
      </c>
    </row>
    <row r="930" spans="2:3" x14ac:dyDescent="0.25">
      <c r="B930" s="155" t="s">
        <v>3575</v>
      </c>
      <c r="C930" s="156">
        <v>221</v>
      </c>
    </row>
    <row r="931" spans="2:3" x14ac:dyDescent="0.25">
      <c r="B931" s="155" t="s">
        <v>3576</v>
      </c>
      <c r="C931" s="156">
        <v>279</v>
      </c>
    </row>
    <row r="932" spans="2:3" x14ac:dyDescent="0.25">
      <c r="B932" s="155" t="s">
        <v>3284</v>
      </c>
      <c r="C932" s="156">
        <v>1031</v>
      </c>
    </row>
    <row r="933" spans="2:3" x14ac:dyDescent="0.25">
      <c r="B933" s="155" t="s">
        <v>3111</v>
      </c>
      <c r="C933" s="156">
        <v>4547</v>
      </c>
    </row>
    <row r="934" spans="2:3" x14ac:dyDescent="0.25">
      <c r="B934" s="155" t="s">
        <v>3577</v>
      </c>
      <c r="C934" s="156">
        <v>2758</v>
      </c>
    </row>
    <row r="935" spans="2:3" x14ac:dyDescent="0.25">
      <c r="B935" s="155" t="s">
        <v>3578</v>
      </c>
      <c r="C935" s="156">
        <v>759</v>
      </c>
    </row>
    <row r="936" spans="2:3" x14ac:dyDescent="0.25">
      <c r="B936" s="155" t="s">
        <v>3579</v>
      </c>
      <c r="C936" s="156">
        <v>68</v>
      </c>
    </row>
    <row r="937" spans="2:3" x14ac:dyDescent="0.25">
      <c r="B937" s="155" t="s">
        <v>3580</v>
      </c>
      <c r="C937" s="156">
        <v>385</v>
      </c>
    </row>
    <row r="938" spans="2:3" x14ac:dyDescent="0.25">
      <c r="B938" s="155" t="s">
        <v>3581</v>
      </c>
      <c r="C938" s="156">
        <v>39</v>
      </c>
    </row>
    <row r="939" spans="2:3" x14ac:dyDescent="0.25">
      <c r="B939" s="155" t="s">
        <v>3582</v>
      </c>
      <c r="C939" s="156">
        <v>2</v>
      </c>
    </row>
    <row r="940" spans="2:3" x14ac:dyDescent="0.25">
      <c r="B940" s="155" t="s">
        <v>3583</v>
      </c>
      <c r="C940" s="156">
        <v>1085</v>
      </c>
    </row>
    <row r="941" spans="2:3" x14ac:dyDescent="0.25">
      <c r="B941" s="155" t="s">
        <v>3285</v>
      </c>
      <c r="C941" s="156">
        <v>1298</v>
      </c>
    </row>
    <row r="942" spans="2:3" x14ac:dyDescent="0.25">
      <c r="B942" s="155" t="s">
        <v>3286</v>
      </c>
      <c r="C942" s="156">
        <v>1627</v>
      </c>
    </row>
    <row r="943" spans="2:3" x14ac:dyDescent="0.25">
      <c r="B943" s="155" t="s">
        <v>3584</v>
      </c>
      <c r="C943" s="156">
        <v>1075</v>
      </c>
    </row>
    <row r="944" spans="2:3" x14ac:dyDescent="0.25">
      <c r="B944" s="155" t="s">
        <v>3585</v>
      </c>
      <c r="C944" s="156">
        <v>1083</v>
      </c>
    </row>
    <row r="945" spans="2:3" x14ac:dyDescent="0.25">
      <c r="B945" s="155" t="s">
        <v>3586</v>
      </c>
      <c r="C945" s="156">
        <v>344</v>
      </c>
    </row>
    <row r="946" spans="2:3" x14ac:dyDescent="0.25">
      <c r="B946" s="155" t="s">
        <v>3587</v>
      </c>
      <c r="C946" s="156">
        <v>74</v>
      </c>
    </row>
    <row r="947" spans="2:3" x14ac:dyDescent="0.25">
      <c r="B947" s="155" t="s">
        <v>2625</v>
      </c>
      <c r="C947" s="156">
        <v>497</v>
      </c>
    </row>
    <row r="948" spans="2:3" x14ac:dyDescent="0.25">
      <c r="B948" s="155" t="s">
        <v>3588</v>
      </c>
      <c r="C948" s="156">
        <v>105</v>
      </c>
    </row>
    <row r="949" spans="2:3" x14ac:dyDescent="0.25">
      <c r="B949" s="155" t="s">
        <v>3589</v>
      </c>
      <c r="C949" s="156">
        <v>4</v>
      </c>
    </row>
    <row r="950" spans="2:3" x14ac:dyDescent="0.25">
      <c r="B950" s="155" t="s">
        <v>3590</v>
      </c>
      <c r="C950" s="156">
        <v>13</v>
      </c>
    </row>
    <row r="951" spans="2:3" x14ac:dyDescent="0.25">
      <c r="B951" s="155" t="s">
        <v>3112</v>
      </c>
      <c r="C951" s="156">
        <v>540</v>
      </c>
    </row>
    <row r="952" spans="2:3" x14ac:dyDescent="0.25">
      <c r="B952" s="155" t="s">
        <v>3591</v>
      </c>
      <c r="C952" s="156">
        <v>117</v>
      </c>
    </row>
    <row r="953" spans="2:3" x14ac:dyDescent="0.25">
      <c r="B953" s="155" t="s">
        <v>3592</v>
      </c>
      <c r="C953" s="156">
        <v>801</v>
      </c>
    </row>
    <row r="954" spans="2:3" x14ac:dyDescent="0.25">
      <c r="B954" s="155" t="s">
        <v>3593</v>
      </c>
      <c r="C954" s="156">
        <v>281</v>
      </c>
    </row>
    <row r="955" spans="2:3" x14ac:dyDescent="0.25">
      <c r="B955" s="155" t="s">
        <v>3594</v>
      </c>
      <c r="C955" s="156">
        <v>65</v>
      </c>
    </row>
    <row r="956" spans="2:3" x14ac:dyDescent="0.25">
      <c r="B956" s="155" t="s">
        <v>3595</v>
      </c>
      <c r="C956" s="156">
        <v>753</v>
      </c>
    </row>
    <row r="957" spans="2:3" x14ac:dyDescent="0.25">
      <c r="B957" s="155" t="s">
        <v>3596</v>
      </c>
      <c r="C957" s="156">
        <v>319</v>
      </c>
    </row>
    <row r="958" spans="2:3" x14ac:dyDescent="0.25">
      <c r="B958" s="155" t="s">
        <v>3597</v>
      </c>
      <c r="C958" s="156">
        <v>718</v>
      </c>
    </row>
    <row r="959" spans="2:3" x14ac:dyDescent="0.25">
      <c r="B959" s="155" t="s">
        <v>3598</v>
      </c>
      <c r="C959" s="156">
        <v>664</v>
      </c>
    </row>
    <row r="960" spans="2:3" x14ac:dyDescent="0.25">
      <c r="B960" s="155" t="s">
        <v>3599</v>
      </c>
      <c r="C960" s="156">
        <v>1064</v>
      </c>
    </row>
    <row r="961" spans="2:3" x14ac:dyDescent="0.25">
      <c r="B961" s="155" t="s">
        <v>3600</v>
      </c>
      <c r="C961" s="156">
        <v>480</v>
      </c>
    </row>
    <row r="962" spans="2:3" x14ac:dyDescent="0.25">
      <c r="B962" s="155" t="s">
        <v>3601</v>
      </c>
      <c r="C962" s="156">
        <v>678</v>
      </c>
    </row>
    <row r="963" spans="2:3" x14ac:dyDescent="0.25">
      <c r="B963" s="155" t="s">
        <v>3602</v>
      </c>
      <c r="C963" s="156">
        <v>121</v>
      </c>
    </row>
    <row r="964" spans="2:3" x14ac:dyDescent="0.25">
      <c r="B964" s="155" t="s">
        <v>3603</v>
      </c>
      <c r="C964" s="156">
        <v>38</v>
      </c>
    </row>
    <row r="965" spans="2:3" x14ac:dyDescent="0.25">
      <c r="B965" s="155" t="s">
        <v>3604</v>
      </c>
      <c r="C965" s="156">
        <v>1229</v>
      </c>
    </row>
    <row r="966" spans="2:3" x14ac:dyDescent="0.25">
      <c r="B966" s="155" t="s">
        <v>2626</v>
      </c>
      <c r="C966" s="156">
        <v>1159</v>
      </c>
    </row>
    <row r="967" spans="2:3" x14ac:dyDescent="0.25">
      <c r="B967" s="155" t="s">
        <v>3605</v>
      </c>
      <c r="C967" s="156">
        <v>481</v>
      </c>
    </row>
    <row r="968" spans="2:3" x14ac:dyDescent="0.25">
      <c r="B968" s="155" t="s">
        <v>3113</v>
      </c>
      <c r="C968" s="156">
        <v>60</v>
      </c>
    </row>
    <row r="969" spans="2:3" x14ac:dyDescent="0.25">
      <c r="B969" s="155" t="s">
        <v>3606</v>
      </c>
      <c r="C969" s="156">
        <v>246</v>
      </c>
    </row>
    <row r="970" spans="2:3" x14ac:dyDescent="0.25">
      <c r="B970" s="155" t="s">
        <v>3607</v>
      </c>
      <c r="C970" s="156">
        <v>311</v>
      </c>
    </row>
    <row r="971" spans="2:3" x14ac:dyDescent="0.25">
      <c r="B971" s="155" t="s">
        <v>3608</v>
      </c>
      <c r="C971" s="156">
        <v>1083</v>
      </c>
    </row>
    <row r="972" spans="2:3" x14ac:dyDescent="0.25">
      <c r="B972" s="155" t="s">
        <v>3609</v>
      </c>
      <c r="C972" s="156">
        <v>58</v>
      </c>
    </row>
    <row r="973" spans="2:3" x14ac:dyDescent="0.25">
      <c r="B973" s="155" t="s">
        <v>3610</v>
      </c>
      <c r="C973" s="156">
        <v>159</v>
      </c>
    </row>
    <row r="974" spans="2:3" x14ac:dyDescent="0.25">
      <c r="B974" s="155" t="s">
        <v>3114</v>
      </c>
      <c r="C974" s="156">
        <v>502</v>
      </c>
    </row>
    <row r="975" spans="2:3" x14ac:dyDescent="0.25">
      <c r="B975" s="155" t="s">
        <v>3611</v>
      </c>
      <c r="C975" s="156">
        <v>2</v>
      </c>
    </row>
    <row r="976" spans="2:3" x14ac:dyDescent="0.25">
      <c r="B976" s="155" t="s">
        <v>3612</v>
      </c>
      <c r="C976" s="156">
        <v>176</v>
      </c>
    </row>
    <row r="977" spans="2:3" x14ac:dyDescent="0.25">
      <c r="B977" s="155" t="s">
        <v>3613</v>
      </c>
      <c r="C977" s="156">
        <v>1147</v>
      </c>
    </row>
    <row r="978" spans="2:3" x14ac:dyDescent="0.25">
      <c r="B978" s="155" t="s">
        <v>3614</v>
      </c>
      <c r="C978" s="156">
        <v>45</v>
      </c>
    </row>
    <row r="979" spans="2:3" x14ac:dyDescent="0.25">
      <c r="B979" s="155" t="s">
        <v>3615</v>
      </c>
      <c r="C979" s="156">
        <v>403</v>
      </c>
    </row>
    <row r="980" spans="2:3" x14ac:dyDescent="0.25">
      <c r="B980" s="155" t="s">
        <v>3616</v>
      </c>
      <c r="C980" s="156">
        <v>1487</v>
      </c>
    </row>
    <row r="981" spans="2:3" x14ac:dyDescent="0.25">
      <c r="B981" s="155" t="s">
        <v>3617</v>
      </c>
      <c r="C981" s="156">
        <v>1099</v>
      </c>
    </row>
    <row r="982" spans="2:3" x14ac:dyDescent="0.25">
      <c r="B982" s="155" t="s">
        <v>3188</v>
      </c>
      <c r="C982" s="156">
        <v>152</v>
      </c>
    </row>
    <row r="983" spans="2:3" x14ac:dyDescent="0.25">
      <c r="B983" s="155" t="s">
        <v>3618</v>
      </c>
      <c r="C983" s="156">
        <v>1741</v>
      </c>
    </row>
    <row r="984" spans="2:3" x14ac:dyDescent="0.25">
      <c r="B984" s="155" t="s">
        <v>3058</v>
      </c>
      <c r="C984" s="156">
        <v>155</v>
      </c>
    </row>
    <row r="985" spans="2:3" x14ac:dyDescent="0.25">
      <c r="B985" s="155" t="s">
        <v>3619</v>
      </c>
      <c r="C985" s="156">
        <v>225</v>
      </c>
    </row>
    <row r="986" spans="2:3" x14ac:dyDescent="0.25">
      <c r="B986" s="155" t="s">
        <v>3620</v>
      </c>
      <c r="C986" s="156">
        <v>17</v>
      </c>
    </row>
    <row r="987" spans="2:3" x14ac:dyDescent="0.25">
      <c r="B987" s="155" t="s">
        <v>3621</v>
      </c>
      <c r="C987" s="156">
        <v>249</v>
      </c>
    </row>
    <row r="988" spans="2:3" x14ac:dyDescent="0.25">
      <c r="B988" s="155" t="s">
        <v>3622</v>
      </c>
      <c r="C988" s="156">
        <v>1</v>
      </c>
    </row>
    <row r="989" spans="2:3" x14ac:dyDescent="0.25">
      <c r="B989" s="155" t="s">
        <v>3623</v>
      </c>
      <c r="C989" s="156">
        <v>369</v>
      </c>
    </row>
    <row r="990" spans="2:3" x14ac:dyDescent="0.25">
      <c r="B990" s="155" t="s">
        <v>3624</v>
      </c>
      <c r="C990" s="156">
        <v>140</v>
      </c>
    </row>
    <row r="991" spans="2:3" x14ac:dyDescent="0.25">
      <c r="B991" s="155" t="s">
        <v>3625</v>
      </c>
      <c r="C991" s="156">
        <v>444</v>
      </c>
    </row>
    <row r="992" spans="2:3" x14ac:dyDescent="0.25">
      <c r="B992" s="155" t="s">
        <v>3626</v>
      </c>
      <c r="C992" s="156">
        <v>144</v>
      </c>
    </row>
    <row r="993" spans="2:3" x14ac:dyDescent="0.25">
      <c r="B993" s="155" t="s">
        <v>3627</v>
      </c>
      <c r="C993" s="156">
        <v>2</v>
      </c>
    </row>
    <row r="994" spans="2:3" x14ac:dyDescent="0.25">
      <c r="B994" s="155" t="s">
        <v>3628</v>
      </c>
      <c r="C994" s="156">
        <v>30</v>
      </c>
    </row>
    <row r="995" spans="2:3" x14ac:dyDescent="0.25">
      <c r="B995" s="155" t="s">
        <v>3629</v>
      </c>
      <c r="C995" s="156">
        <v>1</v>
      </c>
    </row>
    <row r="996" spans="2:3" x14ac:dyDescent="0.25">
      <c r="B996" s="155" t="s">
        <v>3630</v>
      </c>
      <c r="C996" s="156">
        <v>92</v>
      </c>
    </row>
    <row r="997" spans="2:3" x14ac:dyDescent="0.25">
      <c r="B997" s="155" t="s">
        <v>3631</v>
      </c>
      <c r="C997" s="156">
        <v>99</v>
      </c>
    </row>
    <row r="998" spans="2:3" x14ac:dyDescent="0.25">
      <c r="B998" s="155" t="s">
        <v>3632</v>
      </c>
      <c r="C998" s="156">
        <v>13</v>
      </c>
    </row>
    <row r="999" spans="2:3" x14ac:dyDescent="0.25">
      <c r="B999" s="155" t="s">
        <v>3633</v>
      </c>
      <c r="C999" s="156">
        <v>33</v>
      </c>
    </row>
    <row r="1000" spans="2:3" x14ac:dyDescent="0.25">
      <c r="B1000" s="155" t="s">
        <v>3634</v>
      </c>
      <c r="C1000" s="156">
        <v>10</v>
      </c>
    </row>
    <row r="1001" spans="2:3" x14ac:dyDescent="0.25">
      <c r="B1001" s="155" t="s">
        <v>3635</v>
      </c>
      <c r="C1001" s="156">
        <v>28</v>
      </c>
    </row>
    <row r="1002" spans="2:3" x14ac:dyDescent="0.25">
      <c r="B1002" s="155" t="s">
        <v>3636</v>
      </c>
      <c r="C1002" s="156">
        <v>141</v>
      </c>
    </row>
    <row r="1003" spans="2:3" x14ac:dyDescent="0.25">
      <c r="B1003" s="155" t="s">
        <v>3637</v>
      </c>
      <c r="C1003" s="156">
        <v>228</v>
      </c>
    </row>
    <row r="1004" spans="2:3" x14ac:dyDescent="0.25">
      <c r="B1004" s="155" t="s">
        <v>3638</v>
      </c>
      <c r="C1004" s="156">
        <v>211</v>
      </c>
    </row>
    <row r="1005" spans="2:3" x14ac:dyDescent="0.25">
      <c r="B1005" s="155" t="s">
        <v>3639</v>
      </c>
      <c r="C1005" s="156">
        <v>126</v>
      </c>
    </row>
    <row r="1006" spans="2:3" x14ac:dyDescent="0.25">
      <c r="B1006" s="155" t="s">
        <v>3640</v>
      </c>
      <c r="C1006" s="156">
        <v>1486</v>
      </c>
    </row>
    <row r="1007" spans="2:3" x14ac:dyDescent="0.25">
      <c r="B1007" s="155" t="s">
        <v>3641</v>
      </c>
      <c r="C1007" s="156">
        <v>410</v>
      </c>
    </row>
    <row r="1008" spans="2:3" x14ac:dyDescent="0.25">
      <c r="B1008" s="155" t="s">
        <v>3642</v>
      </c>
      <c r="C1008" s="156">
        <v>143</v>
      </c>
    </row>
    <row r="1009" spans="2:3" x14ac:dyDescent="0.25">
      <c r="B1009" s="155" t="s">
        <v>3643</v>
      </c>
      <c r="C1009" s="156">
        <v>212</v>
      </c>
    </row>
    <row r="1010" spans="2:3" x14ac:dyDescent="0.25">
      <c r="B1010" s="155" t="s">
        <v>3644</v>
      </c>
      <c r="C1010" s="156">
        <v>367</v>
      </c>
    </row>
    <row r="1011" spans="2:3" x14ac:dyDescent="0.25">
      <c r="B1011" s="155" t="s">
        <v>3645</v>
      </c>
      <c r="C1011" s="156">
        <v>134</v>
      </c>
    </row>
    <row r="1012" spans="2:3" x14ac:dyDescent="0.25">
      <c r="B1012" s="155" t="s">
        <v>3287</v>
      </c>
      <c r="C1012" s="156">
        <v>122</v>
      </c>
    </row>
    <row r="1013" spans="2:3" x14ac:dyDescent="0.25">
      <c r="B1013" s="155" t="s">
        <v>3646</v>
      </c>
      <c r="C1013" s="156">
        <v>115</v>
      </c>
    </row>
    <row r="1014" spans="2:3" x14ac:dyDescent="0.25">
      <c r="B1014" s="155" t="s">
        <v>3647</v>
      </c>
      <c r="C1014" s="156">
        <v>408</v>
      </c>
    </row>
    <row r="1015" spans="2:3" x14ac:dyDescent="0.25">
      <c r="B1015" s="155" t="s">
        <v>3648</v>
      </c>
      <c r="C1015" s="156">
        <v>31</v>
      </c>
    </row>
    <row r="1016" spans="2:3" x14ac:dyDescent="0.25">
      <c r="B1016" s="155" t="s">
        <v>3649</v>
      </c>
      <c r="C1016" s="156">
        <v>215</v>
      </c>
    </row>
    <row r="1017" spans="2:3" x14ac:dyDescent="0.25">
      <c r="B1017" s="155" t="s">
        <v>3650</v>
      </c>
      <c r="C1017" s="156">
        <v>389</v>
      </c>
    </row>
    <row r="1018" spans="2:3" x14ac:dyDescent="0.25">
      <c r="B1018" s="155" t="s">
        <v>3651</v>
      </c>
      <c r="C1018" s="156">
        <v>53</v>
      </c>
    </row>
    <row r="1019" spans="2:3" x14ac:dyDescent="0.25">
      <c r="B1019" s="155" t="s">
        <v>3652</v>
      </c>
      <c r="C1019" s="156">
        <v>85</v>
      </c>
    </row>
    <row r="1020" spans="2:3" x14ac:dyDescent="0.25">
      <c r="B1020" s="155" t="s">
        <v>3653</v>
      </c>
      <c r="C1020" s="156">
        <v>142</v>
      </c>
    </row>
    <row r="1021" spans="2:3" x14ac:dyDescent="0.25">
      <c r="B1021" s="155" t="s">
        <v>3654</v>
      </c>
      <c r="C1021" s="156">
        <v>387</v>
      </c>
    </row>
    <row r="1022" spans="2:3" x14ac:dyDescent="0.25">
      <c r="B1022" s="155" t="s">
        <v>3655</v>
      </c>
      <c r="C1022" s="156">
        <v>32</v>
      </c>
    </row>
    <row r="1023" spans="2:3" x14ac:dyDescent="0.25">
      <c r="B1023" s="155" t="s">
        <v>3656</v>
      </c>
      <c r="C1023" s="156">
        <v>158</v>
      </c>
    </row>
    <row r="1024" spans="2:3" x14ac:dyDescent="0.25">
      <c r="B1024" s="155" t="s">
        <v>3657</v>
      </c>
      <c r="C1024" s="156">
        <v>306</v>
      </c>
    </row>
    <row r="1025" spans="2:3" x14ac:dyDescent="0.25">
      <c r="B1025" s="155" t="s">
        <v>3658</v>
      </c>
      <c r="C1025" s="156">
        <v>66</v>
      </c>
    </row>
    <row r="1026" spans="2:3" x14ac:dyDescent="0.25">
      <c r="B1026" s="155" t="s">
        <v>3659</v>
      </c>
      <c r="C1026" s="156">
        <v>179</v>
      </c>
    </row>
    <row r="1027" spans="2:3" x14ac:dyDescent="0.25">
      <c r="B1027" s="155" t="s">
        <v>3660</v>
      </c>
      <c r="C1027" s="156">
        <v>161</v>
      </c>
    </row>
    <row r="1028" spans="2:3" x14ac:dyDescent="0.25">
      <c r="B1028" s="155" t="s">
        <v>3661</v>
      </c>
      <c r="C1028" s="156">
        <v>27</v>
      </c>
    </row>
    <row r="1029" spans="2:3" x14ac:dyDescent="0.25">
      <c r="B1029" s="155" t="s">
        <v>3288</v>
      </c>
      <c r="C1029" s="156">
        <v>141</v>
      </c>
    </row>
    <row r="1030" spans="2:3" x14ac:dyDescent="0.25">
      <c r="B1030" s="155" t="s">
        <v>3662</v>
      </c>
      <c r="C1030" s="156">
        <v>188</v>
      </c>
    </row>
    <row r="1031" spans="2:3" x14ac:dyDescent="0.25">
      <c r="B1031" s="155" t="s">
        <v>3663</v>
      </c>
      <c r="C1031" s="156">
        <v>55</v>
      </c>
    </row>
    <row r="1032" spans="2:3" x14ac:dyDescent="0.25">
      <c r="B1032" s="155" t="s">
        <v>3664</v>
      </c>
      <c r="C1032" s="156">
        <v>17</v>
      </c>
    </row>
    <row r="1033" spans="2:3" x14ac:dyDescent="0.25">
      <c r="B1033" s="155" t="s">
        <v>3665</v>
      </c>
      <c r="C1033" s="156">
        <v>249</v>
      </c>
    </row>
    <row r="1034" spans="2:3" x14ac:dyDescent="0.25">
      <c r="B1034" s="155" t="s">
        <v>3666</v>
      </c>
      <c r="C1034" s="156">
        <v>423</v>
      </c>
    </row>
    <row r="1035" spans="2:3" x14ac:dyDescent="0.25">
      <c r="B1035" s="155" t="s">
        <v>3667</v>
      </c>
      <c r="C1035" s="156">
        <v>144</v>
      </c>
    </row>
    <row r="1036" spans="2:3" x14ac:dyDescent="0.25">
      <c r="B1036" s="155" t="s">
        <v>3668</v>
      </c>
      <c r="C1036" s="156">
        <v>622</v>
      </c>
    </row>
    <row r="1037" spans="2:3" x14ac:dyDescent="0.25">
      <c r="B1037" s="155" t="s">
        <v>3669</v>
      </c>
      <c r="C1037" s="156">
        <v>1107</v>
      </c>
    </row>
    <row r="1038" spans="2:3" x14ac:dyDescent="0.25">
      <c r="B1038" s="155" t="s">
        <v>3670</v>
      </c>
      <c r="C1038" s="156">
        <v>13</v>
      </c>
    </row>
    <row r="1039" spans="2:3" x14ac:dyDescent="0.25">
      <c r="B1039" s="155" t="s">
        <v>3671</v>
      </c>
      <c r="C1039" s="156">
        <v>16</v>
      </c>
    </row>
    <row r="1040" spans="2:3" x14ac:dyDescent="0.25">
      <c r="B1040" s="155" t="s">
        <v>3672</v>
      </c>
      <c r="C1040" s="156">
        <v>52</v>
      </c>
    </row>
    <row r="1041" spans="2:3" x14ac:dyDescent="0.25">
      <c r="B1041" s="155" t="s">
        <v>3673</v>
      </c>
      <c r="C1041" s="156">
        <v>169</v>
      </c>
    </row>
    <row r="1042" spans="2:3" x14ac:dyDescent="0.25">
      <c r="B1042" s="155" t="s">
        <v>3674</v>
      </c>
      <c r="C1042" s="156">
        <v>899</v>
      </c>
    </row>
    <row r="1043" spans="2:3" x14ac:dyDescent="0.25">
      <c r="B1043" s="155" t="s">
        <v>3675</v>
      </c>
      <c r="C1043" s="156">
        <v>95</v>
      </c>
    </row>
    <row r="1044" spans="2:3" x14ac:dyDescent="0.25">
      <c r="B1044" s="155" t="s">
        <v>3676</v>
      </c>
      <c r="C1044" s="156">
        <v>5</v>
      </c>
    </row>
    <row r="1045" spans="2:3" x14ac:dyDescent="0.25">
      <c r="B1045" s="155" t="s">
        <v>3677</v>
      </c>
      <c r="C1045" s="156">
        <v>103</v>
      </c>
    </row>
    <row r="1046" spans="2:3" x14ac:dyDescent="0.25">
      <c r="B1046" s="155" t="s">
        <v>3678</v>
      </c>
      <c r="C1046" s="156">
        <v>170</v>
      </c>
    </row>
    <row r="1047" spans="2:3" x14ac:dyDescent="0.25">
      <c r="B1047" s="155" t="s">
        <v>3679</v>
      </c>
      <c r="C1047" s="156">
        <v>23</v>
      </c>
    </row>
    <row r="1048" spans="2:3" x14ac:dyDescent="0.25">
      <c r="B1048" s="155" t="s">
        <v>3680</v>
      </c>
      <c r="C1048" s="156">
        <v>45</v>
      </c>
    </row>
    <row r="1049" spans="2:3" x14ac:dyDescent="0.25">
      <c r="B1049" s="155" t="s">
        <v>3681</v>
      </c>
      <c r="C1049" s="156">
        <v>110</v>
      </c>
    </row>
    <row r="1050" spans="2:3" x14ac:dyDescent="0.25">
      <c r="B1050" s="155" t="s">
        <v>3682</v>
      </c>
      <c r="C1050" s="156">
        <v>25</v>
      </c>
    </row>
    <row r="1051" spans="2:3" x14ac:dyDescent="0.25">
      <c r="B1051" s="155" t="s">
        <v>3683</v>
      </c>
      <c r="C1051" s="156">
        <v>45</v>
      </c>
    </row>
    <row r="1052" spans="2:3" x14ac:dyDescent="0.25">
      <c r="B1052" s="155" t="s">
        <v>3684</v>
      </c>
      <c r="C1052" s="156">
        <v>63</v>
      </c>
    </row>
    <row r="1053" spans="2:3" x14ac:dyDescent="0.25">
      <c r="B1053" s="155" t="s">
        <v>3685</v>
      </c>
      <c r="C1053" s="156">
        <v>177</v>
      </c>
    </row>
    <row r="1054" spans="2:3" x14ac:dyDescent="0.25">
      <c r="B1054" s="155" t="s">
        <v>3686</v>
      </c>
      <c r="C1054" s="156">
        <v>113</v>
      </c>
    </row>
    <row r="1055" spans="2:3" x14ac:dyDescent="0.25">
      <c r="B1055" s="155" t="s">
        <v>3687</v>
      </c>
      <c r="C1055" s="156">
        <v>278</v>
      </c>
    </row>
    <row r="1056" spans="2:3" x14ac:dyDescent="0.25">
      <c r="B1056" s="155" t="s">
        <v>3688</v>
      </c>
      <c r="C1056" s="156">
        <v>6</v>
      </c>
    </row>
    <row r="1057" spans="2:3" x14ac:dyDescent="0.25">
      <c r="B1057" s="155" t="s">
        <v>3689</v>
      </c>
      <c r="C1057" s="156">
        <v>59</v>
      </c>
    </row>
    <row r="1058" spans="2:3" x14ac:dyDescent="0.25">
      <c r="B1058" s="155" t="s">
        <v>3690</v>
      </c>
      <c r="C1058" s="156">
        <v>30</v>
      </c>
    </row>
    <row r="1059" spans="2:3" x14ac:dyDescent="0.25">
      <c r="B1059" s="155" t="s">
        <v>3691</v>
      </c>
      <c r="C1059" s="156">
        <v>18</v>
      </c>
    </row>
    <row r="1060" spans="2:3" x14ac:dyDescent="0.25">
      <c r="B1060" s="155" t="s">
        <v>3692</v>
      </c>
      <c r="C1060" s="156">
        <v>106</v>
      </c>
    </row>
    <row r="1061" spans="2:3" x14ac:dyDescent="0.25">
      <c r="B1061" s="155" t="s">
        <v>3693</v>
      </c>
      <c r="C1061" s="156">
        <v>4</v>
      </c>
    </row>
    <row r="1062" spans="2:3" x14ac:dyDescent="0.25">
      <c r="B1062" s="155" t="s">
        <v>3694</v>
      </c>
      <c r="C1062" s="156">
        <v>9</v>
      </c>
    </row>
    <row r="1063" spans="2:3" x14ac:dyDescent="0.25">
      <c r="B1063" s="155" t="s">
        <v>3695</v>
      </c>
      <c r="C1063" s="156">
        <v>9</v>
      </c>
    </row>
    <row r="1064" spans="2:3" x14ac:dyDescent="0.25">
      <c r="B1064" s="155" t="s">
        <v>3696</v>
      </c>
      <c r="C1064" s="156">
        <v>297</v>
      </c>
    </row>
    <row r="1065" spans="2:3" x14ac:dyDescent="0.25">
      <c r="B1065" s="155" t="s">
        <v>3697</v>
      </c>
      <c r="C1065" s="156">
        <v>60</v>
      </c>
    </row>
    <row r="1066" spans="2:3" x14ac:dyDescent="0.25">
      <c r="B1066" s="155" t="s">
        <v>3698</v>
      </c>
      <c r="C1066" s="156">
        <v>15</v>
      </c>
    </row>
    <row r="1067" spans="2:3" x14ac:dyDescent="0.25">
      <c r="B1067" s="155" t="s">
        <v>3699</v>
      </c>
      <c r="C1067" s="156">
        <v>20</v>
      </c>
    </row>
    <row r="1068" spans="2:3" x14ac:dyDescent="0.25">
      <c r="B1068" s="155" t="s">
        <v>3700</v>
      </c>
      <c r="C1068" s="156">
        <v>56</v>
      </c>
    </row>
    <row r="1069" spans="2:3" x14ac:dyDescent="0.25">
      <c r="B1069" s="155" t="s">
        <v>3701</v>
      </c>
      <c r="C1069" s="156">
        <v>181</v>
      </c>
    </row>
    <row r="1070" spans="2:3" x14ac:dyDescent="0.25">
      <c r="B1070" s="155" t="s">
        <v>3702</v>
      </c>
      <c r="C1070" s="156">
        <v>1</v>
      </c>
    </row>
    <row r="1071" spans="2:3" x14ac:dyDescent="0.25">
      <c r="B1071" s="155" t="s">
        <v>3703</v>
      </c>
      <c r="C1071" s="156">
        <v>224</v>
      </c>
    </row>
    <row r="1072" spans="2:3" x14ac:dyDescent="0.25">
      <c r="B1072" s="155" t="s">
        <v>3704</v>
      </c>
      <c r="C1072" s="156">
        <v>10</v>
      </c>
    </row>
    <row r="1073" spans="2:3" x14ac:dyDescent="0.25">
      <c r="B1073" s="155" t="s">
        <v>3705</v>
      </c>
      <c r="C1073" s="156">
        <v>57</v>
      </c>
    </row>
    <row r="1074" spans="2:3" x14ac:dyDescent="0.25">
      <c r="B1074" s="155" t="s">
        <v>3706</v>
      </c>
      <c r="C1074" s="156">
        <v>5</v>
      </c>
    </row>
    <row r="1075" spans="2:3" x14ac:dyDescent="0.25">
      <c r="B1075" s="155" t="s">
        <v>3707</v>
      </c>
      <c r="C1075" s="156">
        <v>2</v>
      </c>
    </row>
    <row r="1076" spans="2:3" x14ac:dyDescent="0.25">
      <c r="B1076" s="155" t="s">
        <v>3708</v>
      </c>
      <c r="C1076" s="156">
        <v>233</v>
      </c>
    </row>
    <row r="1077" spans="2:3" x14ac:dyDescent="0.25">
      <c r="B1077" s="155" t="s">
        <v>3709</v>
      </c>
      <c r="C1077" s="156">
        <v>28</v>
      </c>
    </row>
    <row r="1078" spans="2:3" x14ac:dyDescent="0.25">
      <c r="B1078" s="155" t="s">
        <v>3710</v>
      </c>
      <c r="C1078" s="156">
        <v>226</v>
      </c>
    </row>
    <row r="1079" spans="2:3" x14ac:dyDescent="0.25">
      <c r="B1079" s="155" t="s">
        <v>3711</v>
      </c>
      <c r="C1079" s="156">
        <v>19</v>
      </c>
    </row>
    <row r="1080" spans="2:3" x14ac:dyDescent="0.25">
      <c r="B1080" s="155" t="s">
        <v>3712</v>
      </c>
      <c r="C1080" s="156">
        <v>95</v>
      </c>
    </row>
    <row r="1081" spans="2:3" x14ac:dyDescent="0.25">
      <c r="B1081" s="155" t="s">
        <v>3713</v>
      </c>
      <c r="C1081" s="156">
        <v>47</v>
      </c>
    </row>
    <row r="1082" spans="2:3" x14ac:dyDescent="0.25">
      <c r="B1082" s="155" t="s">
        <v>3714</v>
      </c>
      <c r="C1082" s="156">
        <v>31</v>
      </c>
    </row>
    <row r="1083" spans="2:3" x14ac:dyDescent="0.25">
      <c r="B1083" s="155" t="s">
        <v>3715</v>
      </c>
      <c r="C1083" s="156">
        <v>37</v>
      </c>
    </row>
    <row r="1084" spans="2:3" x14ac:dyDescent="0.25">
      <c r="B1084" s="155" t="s">
        <v>3716</v>
      </c>
      <c r="C1084" s="156">
        <v>15</v>
      </c>
    </row>
    <row r="1085" spans="2:3" x14ac:dyDescent="0.25">
      <c r="B1085" s="155" t="s">
        <v>3717</v>
      </c>
      <c r="C1085" s="156">
        <v>14</v>
      </c>
    </row>
    <row r="1086" spans="2:3" x14ac:dyDescent="0.25">
      <c r="B1086" s="155" t="s">
        <v>3718</v>
      </c>
      <c r="C1086" s="156">
        <v>88</v>
      </c>
    </row>
    <row r="1087" spans="2:3" x14ac:dyDescent="0.25">
      <c r="B1087" s="155" t="s">
        <v>3719</v>
      </c>
      <c r="C1087" s="156">
        <v>2</v>
      </c>
    </row>
    <row r="1088" spans="2:3" x14ac:dyDescent="0.25">
      <c r="B1088" s="155" t="s">
        <v>3720</v>
      </c>
      <c r="C1088" s="156">
        <v>26</v>
      </c>
    </row>
    <row r="1089" spans="2:3" x14ac:dyDescent="0.25">
      <c r="B1089" s="155" t="s">
        <v>3721</v>
      </c>
      <c r="C1089" s="156">
        <v>160</v>
      </c>
    </row>
    <row r="1090" spans="2:3" x14ac:dyDescent="0.25">
      <c r="B1090" s="155" t="s">
        <v>3722</v>
      </c>
      <c r="C1090" s="156">
        <v>4</v>
      </c>
    </row>
    <row r="1091" spans="2:3" x14ac:dyDescent="0.25">
      <c r="B1091" s="155" t="s">
        <v>3723</v>
      </c>
      <c r="C1091" s="156">
        <v>73</v>
      </c>
    </row>
    <row r="1092" spans="2:3" x14ac:dyDescent="0.25">
      <c r="B1092" s="155" t="s">
        <v>3724</v>
      </c>
      <c r="C1092" s="156">
        <v>1</v>
      </c>
    </row>
    <row r="1093" spans="2:3" x14ac:dyDescent="0.25">
      <c r="B1093" s="155" t="s">
        <v>3725</v>
      </c>
      <c r="C1093" s="156">
        <v>29</v>
      </c>
    </row>
    <row r="1094" spans="2:3" x14ac:dyDescent="0.25">
      <c r="B1094" s="155" t="s">
        <v>3726</v>
      </c>
      <c r="C1094" s="156">
        <v>3</v>
      </c>
    </row>
    <row r="1095" spans="2:3" x14ac:dyDescent="0.25">
      <c r="B1095" s="155" t="s">
        <v>3727</v>
      </c>
      <c r="C1095" s="156">
        <v>4</v>
      </c>
    </row>
    <row r="1096" spans="2:3" x14ac:dyDescent="0.25">
      <c r="B1096" s="155" t="s">
        <v>3728</v>
      </c>
      <c r="C1096" s="156">
        <v>6</v>
      </c>
    </row>
    <row r="1097" spans="2:3" x14ac:dyDescent="0.25">
      <c r="B1097" s="155" t="s">
        <v>3289</v>
      </c>
      <c r="C1097" s="156">
        <v>1</v>
      </c>
    </row>
    <row r="1098" spans="2:3" x14ac:dyDescent="0.25">
      <c r="B1098" s="155" t="s">
        <v>3729</v>
      </c>
      <c r="C1098" s="156">
        <v>27</v>
      </c>
    </row>
    <row r="1099" spans="2:3" x14ac:dyDescent="0.25">
      <c r="B1099" s="155" t="s">
        <v>3730</v>
      </c>
      <c r="C1099" s="156">
        <v>6</v>
      </c>
    </row>
    <row r="1100" spans="2:3" x14ac:dyDescent="0.25">
      <c r="B1100" s="155" t="s">
        <v>3731</v>
      </c>
      <c r="C1100" s="156">
        <v>13</v>
      </c>
    </row>
    <row r="1101" spans="2:3" x14ac:dyDescent="0.25">
      <c r="B1101" s="155" t="s">
        <v>3732</v>
      </c>
      <c r="C1101" s="156">
        <v>12</v>
      </c>
    </row>
    <row r="1102" spans="2:3" x14ac:dyDescent="0.25">
      <c r="B1102" s="155" t="s">
        <v>3733</v>
      </c>
      <c r="C1102" s="156">
        <v>5</v>
      </c>
    </row>
    <row r="1103" spans="2:3" x14ac:dyDescent="0.25">
      <c r="B1103" s="155" t="s">
        <v>3734</v>
      </c>
      <c r="C1103" s="156">
        <v>62</v>
      </c>
    </row>
    <row r="1104" spans="2:3" x14ac:dyDescent="0.25">
      <c r="B1104" s="155" t="s">
        <v>3735</v>
      </c>
      <c r="C1104" s="156">
        <v>7</v>
      </c>
    </row>
    <row r="1105" spans="2:3" x14ac:dyDescent="0.25">
      <c r="B1105" s="155" t="s">
        <v>3736</v>
      </c>
      <c r="C1105" s="156">
        <v>5</v>
      </c>
    </row>
    <row r="1106" spans="2:3" x14ac:dyDescent="0.25">
      <c r="B1106" s="155" t="s">
        <v>3737</v>
      </c>
      <c r="C1106" s="156">
        <v>1</v>
      </c>
    </row>
    <row r="1107" spans="2:3" x14ac:dyDescent="0.25">
      <c r="B1107" s="155" t="s">
        <v>2627</v>
      </c>
      <c r="C1107" s="156">
        <v>14</v>
      </c>
    </row>
    <row r="1108" spans="2:3" x14ac:dyDescent="0.25">
      <c r="B1108" s="155" t="s">
        <v>3738</v>
      </c>
      <c r="C1108" s="156">
        <v>25</v>
      </c>
    </row>
    <row r="1109" spans="2:3" x14ac:dyDescent="0.25">
      <c r="B1109" s="155" t="s">
        <v>3739</v>
      </c>
      <c r="C1109" s="156">
        <v>4</v>
      </c>
    </row>
    <row r="1110" spans="2:3" x14ac:dyDescent="0.25">
      <c r="B1110" s="155" t="s">
        <v>3740</v>
      </c>
      <c r="C1110" s="156">
        <v>10</v>
      </c>
    </row>
    <row r="1113" spans="2:3" x14ac:dyDescent="0.25">
      <c r="B1113" s="34" t="s">
        <v>669</v>
      </c>
      <c r="C1113" s="18" t="s">
        <v>195</v>
      </c>
    </row>
    <row r="1114" spans="2:3" x14ac:dyDescent="0.25">
      <c r="B1114" s="155" t="s">
        <v>3507</v>
      </c>
      <c r="C1114" s="157">
        <v>4014710</v>
      </c>
    </row>
    <row r="1115" spans="2:3" x14ac:dyDescent="0.25">
      <c r="B1115" s="155" t="s">
        <v>3508</v>
      </c>
      <c r="C1115" s="157">
        <v>301430034.44999999</v>
      </c>
    </row>
    <row r="1116" spans="2:3" x14ac:dyDescent="0.25">
      <c r="B1116" s="155" t="s">
        <v>3509</v>
      </c>
      <c r="C1116" s="157">
        <v>203382881.09</v>
      </c>
    </row>
    <row r="1117" spans="2:3" x14ac:dyDescent="0.25">
      <c r="B1117" s="155" t="s">
        <v>3510</v>
      </c>
      <c r="C1117" s="157">
        <v>42463591.560000002</v>
      </c>
    </row>
    <row r="1118" spans="2:3" x14ac:dyDescent="0.25">
      <c r="B1118" s="155" t="s">
        <v>3099</v>
      </c>
      <c r="C1118" s="157">
        <v>449016325.52000004</v>
      </c>
    </row>
    <row r="1119" spans="2:3" x14ac:dyDescent="0.25">
      <c r="B1119" s="155" t="s">
        <v>3511</v>
      </c>
      <c r="C1119" s="157">
        <v>332250585.89999992</v>
      </c>
    </row>
    <row r="1120" spans="2:3" x14ac:dyDescent="0.25">
      <c r="B1120" s="155" t="s">
        <v>3268</v>
      </c>
      <c r="C1120" s="157">
        <v>1642530363.2</v>
      </c>
    </row>
    <row r="1121" spans="2:3" x14ac:dyDescent="0.25">
      <c r="B1121" s="155" t="s">
        <v>3100</v>
      </c>
      <c r="C1121" s="157">
        <v>1350739963.5600002</v>
      </c>
    </row>
    <row r="1122" spans="2:3" x14ac:dyDescent="0.25">
      <c r="B1122" s="155" t="s">
        <v>3269</v>
      </c>
      <c r="C1122" s="157">
        <v>19212690</v>
      </c>
    </row>
    <row r="1123" spans="2:3" x14ac:dyDescent="0.25">
      <c r="B1123" s="155" t="s">
        <v>3056</v>
      </c>
      <c r="C1123" s="157">
        <v>243362512</v>
      </c>
    </row>
    <row r="1124" spans="2:3" x14ac:dyDescent="0.25">
      <c r="B1124" s="155" t="s">
        <v>3101</v>
      </c>
      <c r="C1124" s="157">
        <v>2169040074.73</v>
      </c>
    </row>
    <row r="1125" spans="2:3" x14ac:dyDescent="0.25">
      <c r="B1125" s="155" t="s">
        <v>3512</v>
      </c>
      <c r="C1125" s="157">
        <v>718096800.52999997</v>
      </c>
    </row>
    <row r="1126" spans="2:3" x14ac:dyDescent="0.25">
      <c r="B1126" s="155" t="s">
        <v>3270</v>
      </c>
      <c r="C1126" s="157">
        <v>150809003.5</v>
      </c>
    </row>
    <row r="1127" spans="2:3" x14ac:dyDescent="0.25">
      <c r="B1127" s="155" t="s">
        <v>3513</v>
      </c>
      <c r="C1127" s="157">
        <v>549867202.25999999</v>
      </c>
    </row>
    <row r="1128" spans="2:3" x14ac:dyDescent="0.25">
      <c r="B1128" s="155" t="s">
        <v>3514</v>
      </c>
      <c r="C1128" s="157">
        <v>208863853.84999999</v>
      </c>
    </row>
    <row r="1129" spans="2:3" x14ac:dyDescent="0.25">
      <c r="B1129" s="155" t="s">
        <v>3102</v>
      </c>
      <c r="C1129" s="157">
        <v>7169021326.46</v>
      </c>
    </row>
    <row r="1130" spans="2:3" x14ac:dyDescent="0.25">
      <c r="B1130" s="155" t="s">
        <v>3515</v>
      </c>
      <c r="C1130" s="157">
        <v>517787895</v>
      </c>
    </row>
    <row r="1131" spans="2:3" x14ac:dyDescent="0.25">
      <c r="B1131" s="155" t="s">
        <v>3103</v>
      </c>
      <c r="C1131" s="157">
        <v>17784007.82</v>
      </c>
    </row>
    <row r="1132" spans="2:3" x14ac:dyDescent="0.25">
      <c r="B1132" s="155" t="s">
        <v>3271</v>
      </c>
      <c r="C1132" s="157">
        <v>421460847.30000001</v>
      </c>
    </row>
    <row r="1133" spans="2:3" x14ac:dyDescent="0.25">
      <c r="B1133" s="155" t="s">
        <v>3516</v>
      </c>
      <c r="C1133" s="157">
        <v>287063777.31</v>
      </c>
    </row>
    <row r="1134" spans="2:3" x14ac:dyDescent="0.25">
      <c r="B1134" s="155" t="s">
        <v>3517</v>
      </c>
      <c r="C1134" s="157">
        <v>23596815.02</v>
      </c>
    </row>
    <row r="1135" spans="2:3" x14ac:dyDescent="0.25">
      <c r="B1135" s="155" t="s">
        <v>3104</v>
      </c>
      <c r="C1135" s="157">
        <v>31260862.609999999</v>
      </c>
    </row>
    <row r="1136" spans="2:3" x14ac:dyDescent="0.25">
      <c r="B1136" s="155" t="s">
        <v>3518</v>
      </c>
      <c r="C1136" s="157">
        <v>26268959.800000001</v>
      </c>
    </row>
    <row r="1137" spans="2:3" x14ac:dyDescent="0.25">
      <c r="B1137" s="155" t="s">
        <v>3519</v>
      </c>
      <c r="C1137" s="157">
        <v>41275702.5</v>
      </c>
    </row>
    <row r="1138" spans="2:3" x14ac:dyDescent="0.25">
      <c r="B1138" s="155" t="s">
        <v>3272</v>
      </c>
      <c r="C1138" s="157">
        <v>163537793.70000002</v>
      </c>
    </row>
    <row r="1139" spans="2:3" x14ac:dyDescent="0.25">
      <c r="B1139" s="155" t="s">
        <v>3520</v>
      </c>
      <c r="C1139" s="157">
        <v>1358657584.1999998</v>
      </c>
    </row>
    <row r="1140" spans="2:3" x14ac:dyDescent="0.25">
      <c r="B1140" s="155" t="s">
        <v>3521</v>
      </c>
      <c r="C1140" s="157">
        <v>673022584.79999995</v>
      </c>
    </row>
    <row r="1141" spans="2:3" x14ac:dyDescent="0.25">
      <c r="B1141" s="155" t="s">
        <v>3183</v>
      </c>
      <c r="C1141" s="157">
        <v>1552911228</v>
      </c>
    </row>
    <row r="1142" spans="2:3" x14ac:dyDescent="0.25">
      <c r="B1142" s="155" t="s">
        <v>2622</v>
      </c>
      <c r="C1142" s="157">
        <v>1179314042.4000001</v>
      </c>
    </row>
    <row r="1143" spans="2:3" x14ac:dyDescent="0.25">
      <c r="B1143" s="155" t="s">
        <v>3167</v>
      </c>
      <c r="C1143" s="157">
        <v>1383804438.3600001</v>
      </c>
    </row>
    <row r="1144" spans="2:3" x14ac:dyDescent="0.25">
      <c r="B1144" s="155" t="s">
        <v>2623</v>
      </c>
      <c r="C1144" s="157">
        <v>1859798223.75</v>
      </c>
    </row>
    <row r="1145" spans="2:3" x14ac:dyDescent="0.25">
      <c r="B1145" s="155" t="s">
        <v>3522</v>
      </c>
      <c r="C1145" s="157">
        <v>504336571.80000001</v>
      </c>
    </row>
    <row r="1146" spans="2:3" x14ac:dyDescent="0.25">
      <c r="B1146" s="155" t="s">
        <v>3523</v>
      </c>
      <c r="C1146" s="157">
        <v>593615662.20000005</v>
      </c>
    </row>
    <row r="1147" spans="2:3" x14ac:dyDescent="0.25">
      <c r="B1147" s="155" t="s">
        <v>3184</v>
      </c>
      <c r="C1147" s="157">
        <v>618128114.88999999</v>
      </c>
    </row>
    <row r="1148" spans="2:3" x14ac:dyDescent="0.25">
      <c r="B1148" s="155" t="s">
        <v>3524</v>
      </c>
      <c r="C1148" s="157">
        <v>302331897.24000001</v>
      </c>
    </row>
    <row r="1149" spans="2:3" x14ac:dyDescent="0.25">
      <c r="B1149" s="155" t="s">
        <v>2624</v>
      </c>
      <c r="C1149" s="157">
        <v>104266089.24000001</v>
      </c>
    </row>
    <row r="1150" spans="2:3" x14ac:dyDescent="0.25">
      <c r="B1150" s="155" t="s">
        <v>3525</v>
      </c>
      <c r="C1150" s="157">
        <v>388990001.26999998</v>
      </c>
    </row>
    <row r="1151" spans="2:3" x14ac:dyDescent="0.25">
      <c r="B1151" s="155" t="s">
        <v>3526</v>
      </c>
      <c r="C1151" s="157">
        <v>329596961.21999997</v>
      </c>
    </row>
    <row r="1152" spans="2:3" x14ac:dyDescent="0.25">
      <c r="B1152" s="155" t="s">
        <v>3273</v>
      </c>
      <c r="C1152" s="157">
        <v>154005004.57999998</v>
      </c>
    </row>
    <row r="1153" spans="2:3" x14ac:dyDescent="0.25">
      <c r="B1153" s="155" t="s">
        <v>3105</v>
      </c>
      <c r="C1153" s="157">
        <v>237110606.20999998</v>
      </c>
    </row>
    <row r="1154" spans="2:3" x14ac:dyDescent="0.25">
      <c r="B1154" s="155" t="s">
        <v>3274</v>
      </c>
      <c r="C1154" s="157">
        <v>534597289.99999994</v>
      </c>
    </row>
    <row r="1155" spans="2:3" x14ac:dyDescent="0.25">
      <c r="B1155" s="155" t="s">
        <v>3527</v>
      </c>
      <c r="C1155" s="157">
        <v>101094350.18000001</v>
      </c>
    </row>
    <row r="1156" spans="2:3" x14ac:dyDescent="0.25">
      <c r="B1156" s="155" t="s">
        <v>3528</v>
      </c>
      <c r="C1156" s="157">
        <v>244628055.56</v>
      </c>
    </row>
    <row r="1157" spans="2:3" x14ac:dyDescent="0.25">
      <c r="B1157" s="155" t="s">
        <v>3529</v>
      </c>
      <c r="C1157" s="157">
        <v>1225974694.3599999</v>
      </c>
    </row>
    <row r="1158" spans="2:3" x14ac:dyDescent="0.25">
      <c r="B1158" s="155" t="s">
        <v>3530</v>
      </c>
      <c r="C1158" s="157">
        <v>842690615</v>
      </c>
    </row>
    <row r="1159" spans="2:3" x14ac:dyDescent="0.25">
      <c r="B1159" s="155" t="s">
        <v>3275</v>
      </c>
      <c r="C1159" s="157">
        <v>4054151263.1799998</v>
      </c>
    </row>
    <row r="1160" spans="2:3" x14ac:dyDescent="0.25">
      <c r="B1160" s="155" t="s">
        <v>3106</v>
      </c>
      <c r="C1160" s="157">
        <v>2592945045.8099995</v>
      </c>
    </row>
    <row r="1161" spans="2:3" x14ac:dyDescent="0.25">
      <c r="B1161" s="155" t="s">
        <v>3531</v>
      </c>
      <c r="C1161" s="157">
        <v>1126636962.9000001</v>
      </c>
    </row>
    <row r="1162" spans="2:3" x14ac:dyDescent="0.25">
      <c r="B1162" s="155" t="s">
        <v>3532</v>
      </c>
      <c r="C1162" s="157">
        <v>80554813.050000012</v>
      </c>
    </row>
    <row r="1163" spans="2:3" x14ac:dyDescent="0.25">
      <c r="B1163" s="155" t="s">
        <v>3276</v>
      </c>
      <c r="C1163" s="157">
        <v>872220652.38</v>
      </c>
    </row>
    <row r="1164" spans="2:3" x14ac:dyDescent="0.25">
      <c r="B1164" s="155" t="s">
        <v>3533</v>
      </c>
      <c r="C1164" s="157">
        <v>711302486.34000003</v>
      </c>
    </row>
    <row r="1165" spans="2:3" x14ac:dyDescent="0.25">
      <c r="B1165" s="155" t="s">
        <v>3107</v>
      </c>
      <c r="C1165" s="157">
        <v>1383789291.02</v>
      </c>
    </row>
    <row r="1166" spans="2:3" x14ac:dyDescent="0.25">
      <c r="B1166" s="155" t="s">
        <v>3534</v>
      </c>
      <c r="C1166" s="157">
        <v>776233454.94000006</v>
      </c>
    </row>
    <row r="1167" spans="2:3" x14ac:dyDescent="0.25">
      <c r="B1167" s="155" t="s">
        <v>3535</v>
      </c>
      <c r="C1167" s="157">
        <v>1245609876.9400001</v>
      </c>
    </row>
    <row r="1168" spans="2:3" x14ac:dyDescent="0.25">
      <c r="B1168" s="155" t="s">
        <v>3108</v>
      </c>
      <c r="C1168" s="157">
        <v>1294995756.8099999</v>
      </c>
    </row>
    <row r="1169" spans="2:3" x14ac:dyDescent="0.25">
      <c r="B1169" s="155" t="s">
        <v>3536</v>
      </c>
      <c r="C1169" s="157">
        <v>151710050.41</v>
      </c>
    </row>
    <row r="1170" spans="2:3" x14ac:dyDescent="0.25">
      <c r="B1170" s="155" t="s">
        <v>3277</v>
      </c>
      <c r="C1170" s="157">
        <v>1356500926.76</v>
      </c>
    </row>
    <row r="1171" spans="2:3" x14ac:dyDescent="0.25">
      <c r="B1171" s="155" t="s">
        <v>3537</v>
      </c>
      <c r="C1171" s="157">
        <v>1344560476.3600001</v>
      </c>
    </row>
    <row r="1172" spans="2:3" x14ac:dyDescent="0.25">
      <c r="B1172" s="155" t="s">
        <v>3538</v>
      </c>
      <c r="C1172" s="157">
        <v>491195352.98000008</v>
      </c>
    </row>
    <row r="1173" spans="2:3" x14ac:dyDescent="0.25">
      <c r="B1173" s="155" t="s">
        <v>3539</v>
      </c>
      <c r="C1173" s="157">
        <v>940803058.48000002</v>
      </c>
    </row>
    <row r="1174" spans="2:3" x14ac:dyDescent="0.25">
      <c r="B1174" s="155" t="s">
        <v>3540</v>
      </c>
      <c r="C1174" s="157">
        <v>85951245.140000001</v>
      </c>
    </row>
    <row r="1175" spans="2:3" x14ac:dyDescent="0.25">
      <c r="B1175" s="155" t="s">
        <v>3278</v>
      </c>
      <c r="C1175" s="157">
        <v>787119394.32000005</v>
      </c>
    </row>
    <row r="1176" spans="2:3" x14ac:dyDescent="0.25">
      <c r="B1176" s="155" t="s">
        <v>3541</v>
      </c>
      <c r="C1176" s="157">
        <v>57596198.329999998</v>
      </c>
    </row>
    <row r="1177" spans="2:3" x14ac:dyDescent="0.25">
      <c r="B1177" s="155" t="s">
        <v>3542</v>
      </c>
      <c r="C1177" s="157">
        <v>722417872.21000004</v>
      </c>
    </row>
    <row r="1178" spans="2:3" x14ac:dyDescent="0.25">
      <c r="B1178" s="155" t="s">
        <v>3543</v>
      </c>
      <c r="C1178" s="157">
        <v>218724650.75000003</v>
      </c>
    </row>
    <row r="1179" spans="2:3" x14ac:dyDescent="0.25">
      <c r="B1179" s="155" t="s">
        <v>3544</v>
      </c>
      <c r="C1179" s="157">
        <v>410726608.75</v>
      </c>
    </row>
    <row r="1180" spans="2:3" x14ac:dyDescent="0.25">
      <c r="B1180" s="155" t="s">
        <v>3279</v>
      </c>
      <c r="C1180" s="157">
        <v>622988022.80000007</v>
      </c>
    </row>
    <row r="1181" spans="2:3" x14ac:dyDescent="0.25">
      <c r="B1181" s="155" t="s">
        <v>3545</v>
      </c>
      <c r="C1181" s="157">
        <v>329327689.51999998</v>
      </c>
    </row>
    <row r="1182" spans="2:3" x14ac:dyDescent="0.25">
      <c r="B1182" s="155" t="s">
        <v>3280</v>
      </c>
      <c r="C1182" s="157">
        <v>819628844.79000008</v>
      </c>
    </row>
    <row r="1183" spans="2:3" x14ac:dyDescent="0.25">
      <c r="B1183" s="155" t="s">
        <v>3546</v>
      </c>
      <c r="C1183" s="157">
        <v>123500369.07999998</v>
      </c>
    </row>
    <row r="1184" spans="2:3" x14ac:dyDescent="0.25">
      <c r="B1184" s="155" t="s">
        <v>3547</v>
      </c>
      <c r="C1184" s="157">
        <v>204251243.91</v>
      </c>
    </row>
    <row r="1185" spans="2:3" x14ac:dyDescent="0.25">
      <c r="B1185" s="155" t="s">
        <v>3548</v>
      </c>
      <c r="C1185" s="157">
        <v>1149450</v>
      </c>
    </row>
    <row r="1186" spans="2:3" x14ac:dyDescent="0.25">
      <c r="B1186" s="155" t="s">
        <v>3549</v>
      </c>
      <c r="C1186" s="157">
        <v>1380537938.8600001</v>
      </c>
    </row>
    <row r="1187" spans="2:3" x14ac:dyDescent="0.25">
      <c r="B1187" s="155" t="s">
        <v>3281</v>
      </c>
      <c r="C1187" s="157">
        <v>262446742.18000001</v>
      </c>
    </row>
    <row r="1188" spans="2:3" x14ac:dyDescent="0.25">
      <c r="B1188" s="155" t="s">
        <v>3185</v>
      </c>
      <c r="C1188" s="157">
        <v>1170874095.52</v>
      </c>
    </row>
    <row r="1189" spans="2:3" x14ac:dyDescent="0.25">
      <c r="B1189" s="155" t="s">
        <v>3550</v>
      </c>
      <c r="C1189" s="157">
        <v>17131070.109999999</v>
      </c>
    </row>
    <row r="1190" spans="2:3" x14ac:dyDescent="0.25">
      <c r="B1190" s="155" t="s">
        <v>3551</v>
      </c>
      <c r="C1190" s="157">
        <v>413955745.05000001</v>
      </c>
    </row>
    <row r="1191" spans="2:3" x14ac:dyDescent="0.25">
      <c r="B1191" s="155" t="s">
        <v>3552</v>
      </c>
      <c r="C1191" s="157">
        <v>97358643</v>
      </c>
    </row>
    <row r="1192" spans="2:3" x14ac:dyDescent="0.25">
      <c r="B1192" s="155" t="s">
        <v>3553</v>
      </c>
      <c r="C1192" s="157">
        <v>946067465.70000005</v>
      </c>
    </row>
    <row r="1193" spans="2:3" x14ac:dyDescent="0.25">
      <c r="B1193" s="155" t="s">
        <v>3554</v>
      </c>
      <c r="C1193" s="157">
        <v>215958166.19999999</v>
      </c>
    </row>
    <row r="1194" spans="2:3" x14ac:dyDescent="0.25">
      <c r="B1194" s="155" t="s">
        <v>3057</v>
      </c>
      <c r="C1194" s="157">
        <v>690649076</v>
      </c>
    </row>
    <row r="1195" spans="2:3" x14ac:dyDescent="0.25">
      <c r="B1195" s="155" t="s">
        <v>3109</v>
      </c>
      <c r="C1195" s="157">
        <v>652979636</v>
      </c>
    </row>
    <row r="1196" spans="2:3" x14ac:dyDescent="0.25">
      <c r="B1196" s="155" t="s">
        <v>3555</v>
      </c>
      <c r="C1196" s="157">
        <v>1117682401.75</v>
      </c>
    </row>
    <row r="1197" spans="2:3" x14ac:dyDescent="0.25">
      <c r="B1197" s="155" t="s">
        <v>3556</v>
      </c>
      <c r="C1197" s="157">
        <v>342840248.44999999</v>
      </c>
    </row>
    <row r="1198" spans="2:3" x14ac:dyDescent="0.25">
      <c r="B1198" s="155" t="s">
        <v>3557</v>
      </c>
      <c r="C1198" s="157">
        <v>175326017.12</v>
      </c>
    </row>
    <row r="1199" spans="2:3" x14ac:dyDescent="0.25">
      <c r="B1199" s="155" t="s">
        <v>3282</v>
      </c>
      <c r="C1199" s="157">
        <v>43028992.890000001</v>
      </c>
    </row>
    <row r="1200" spans="2:3" x14ac:dyDescent="0.25">
      <c r="B1200" s="155" t="s">
        <v>3558</v>
      </c>
      <c r="C1200" s="157">
        <v>507484547.63999993</v>
      </c>
    </row>
    <row r="1201" spans="2:3" x14ac:dyDescent="0.25">
      <c r="B1201" s="155" t="s">
        <v>3559</v>
      </c>
      <c r="C1201" s="157">
        <v>466683674.79000002</v>
      </c>
    </row>
    <row r="1202" spans="2:3" x14ac:dyDescent="0.25">
      <c r="B1202" s="155" t="s">
        <v>3560</v>
      </c>
      <c r="C1202" s="157">
        <v>249885286.60000002</v>
      </c>
    </row>
    <row r="1203" spans="2:3" x14ac:dyDescent="0.25">
      <c r="B1203" s="155" t="s">
        <v>3561</v>
      </c>
      <c r="C1203" s="157">
        <v>492246865.88999999</v>
      </c>
    </row>
    <row r="1204" spans="2:3" x14ac:dyDescent="0.25">
      <c r="B1204" s="155" t="s">
        <v>3562</v>
      </c>
      <c r="C1204" s="157">
        <v>160870982.82999998</v>
      </c>
    </row>
    <row r="1205" spans="2:3" x14ac:dyDescent="0.25">
      <c r="B1205" s="155" t="s">
        <v>3283</v>
      </c>
      <c r="C1205" s="157">
        <v>309007842.84000003</v>
      </c>
    </row>
    <row r="1206" spans="2:3" x14ac:dyDescent="0.25">
      <c r="B1206" s="155" t="s">
        <v>3563</v>
      </c>
      <c r="C1206" s="157">
        <v>377555287.30999994</v>
      </c>
    </row>
    <row r="1207" spans="2:3" x14ac:dyDescent="0.25">
      <c r="B1207" s="155" t="s">
        <v>3564</v>
      </c>
      <c r="C1207" s="157">
        <v>675116285.75999999</v>
      </c>
    </row>
    <row r="1208" spans="2:3" x14ac:dyDescent="0.25">
      <c r="B1208" s="155" t="s">
        <v>3565</v>
      </c>
      <c r="C1208" s="157">
        <v>212357641.03999999</v>
      </c>
    </row>
    <row r="1209" spans="2:3" x14ac:dyDescent="0.25">
      <c r="B1209" s="155" t="s">
        <v>3566</v>
      </c>
      <c r="C1209" s="157">
        <v>1882502427.26</v>
      </c>
    </row>
    <row r="1210" spans="2:3" x14ac:dyDescent="0.25">
      <c r="B1210" s="155" t="s">
        <v>3567</v>
      </c>
      <c r="C1210" s="157">
        <v>584339113.25999999</v>
      </c>
    </row>
    <row r="1211" spans="2:3" x14ac:dyDescent="0.25">
      <c r="B1211" s="155" t="s">
        <v>3568</v>
      </c>
      <c r="C1211" s="157">
        <v>729741055.79999995</v>
      </c>
    </row>
    <row r="1212" spans="2:3" x14ac:dyDescent="0.25">
      <c r="B1212" s="155" t="s">
        <v>3569</v>
      </c>
      <c r="C1212" s="157">
        <v>849098697.99000013</v>
      </c>
    </row>
    <row r="1213" spans="2:3" x14ac:dyDescent="0.25">
      <c r="B1213" s="155" t="s">
        <v>3570</v>
      </c>
      <c r="C1213" s="157">
        <v>593952528.23999989</v>
      </c>
    </row>
    <row r="1214" spans="2:3" x14ac:dyDescent="0.25">
      <c r="B1214" s="155" t="s">
        <v>3186</v>
      </c>
      <c r="C1214" s="157">
        <v>682926158.88</v>
      </c>
    </row>
    <row r="1215" spans="2:3" x14ac:dyDescent="0.25">
      <c r="B1215" s="155" t="s">
        <v>3571</v>
      </c>
      <c r="C1215" s="157">
        <v>631166480.81999993</v>
      </c>
    </row>
    <row r="1216" spans="2:3" x14ac:dyDescent="0.25">
      <c r="B1216" s="155" t="s">
        <v>3572</v>
      </c>
      <c r="C1216" s="157">
        <v>404420172.60000002</v>
      </c>
    </row>
    <row r="1217" spans="2:3" x14ac:dyDescent="0.25">
      <c r="B1217" s="155" t="s">
        <v>3110</v>
      </c>
      <c r="C1217" s="157">
        <v>44984310.359999999</v>
      </c>
    </row>
    <row r="1218" spans="2:3" x14ac:dyDescent="0.25">
      <c r="B1218" s="155" t="s">
        <v>3573</v>
      </c>
      <c r="C1218" s="157">
        <v>2201756108.5500002</v>
      </c>
    </row>
    <row r="1219" spans="2:3" x14ac:dyDescent="0.25">
      <c r="B1219" s="155" t="s">
        <v>3187</v>
      </c>
      <c r="C1219" s="157">
        <v>244546292.69999999</v>
      </c>
    </row>
    <row r="1220" spans="2:3" x14ac:dyDescent="0.25">
      <c r="B1220" s="155" t="s">
        <v>3574</v>
      </c>
      <c r="C1220" s="157">
        <v>949169547.05999994</v>
      </c>
    </row>
    <row r="1221" spans="2:3" x14ac:dyDescent="0.25">
      <c r="B1221" s="155" t="s">
        <v>3575</v>
      </c>
      <c r="C1221" s="157">
        <v>232937779.47999999</v>
      </c>
    </row>
    <row r="1222" spans="2:3" x14ac:dyDescent="0.25">
      <c r="B1222" s="155" t="s">
        <v>3576</v>
      </c>
      <c r="C1222" s="157">
        <v>152072215.30000001</v>
      </c>
    </row>
    <row r="1223" spans="2:3" x14ac:dyDescent="0.25">
      <c r="B1223" s="155" t="s">
        <v>3284</v>
      </c>
      <c r="C1223" s="157">
        <v>1492646977.1300001</v>
      </c>
    </row>
    <row r="1224" spans="2:3" x14ac:dyDescent="0.25">
      <c r="B1224" s="155" t="s">
        <v>3111</v>
      </c>
      <c r="C1224" s="157">
        <v>3106273072.7400002</v>
      </c>
    </row>
    <row r="1225" spans="2:3" x14ac:dyDescent="0.25">
      <c r="B1225" s="155" t="s">
        <v>3577</v>
      </c>
      <c r="C1225" s="157">
        <v>2378338008.5100002</v>
      </c>
    </row>
    <row r="1226" spans="2:3" x14ac:dyDescent="0.25">
      <c r="B1226" s="155" t="s">
        <v>3578</v>
      </c>
      <c r="C1226" s="157">
        <v>1056673129.5</v>
      </c>
    </row>
    <row r="1227" spans="2:3" x14ac:dyDescent="0.25">
      <c r="B1227" s="155" t="s">
        <v>3579</v>
      </c>
      <c r="C1227" s="157">
        <v>57379777.289999992</v>
      </c>
    </row>
    <row r="1228" spans="2:3" x14ac:dyDescent="0.25">
      <c r="B1228" s="155" t="s">
        <v>3580</v>
      </c>
      <c r="C1228" s="157">
        <v>347373970.44999999</v>
      </c>
    </row>
    <row r="1229" spans="2:3" x14ac:dyDescent="0.25">
      <c r="B1229" s="155" t="s">
        <v>3581</v>
      </c>
      <c r="C1229" s="157">
        <v>30205025</v>
      </c>
    </row>
    <row r="1230" spans="2:3" x14ac:dyDescent="0.25">
      <c r="B1230" s="155" t="s">
        <v>3582</v>
      </c>
      <c r="C1230" s="157">
        <v>2171113.2000000002</v>
      </c>
    </row>
    <row r="1231" spans="2:3" x14ac:dyDescent="0.25">
      <c r="B1231" s="155" t="s">
        <v>3583</v>
      </c>
      <c r="C1231" s="157">
        <v>1185156288</v>
      </c>
    </row>
    <row r="1232" spans="2:3" x14ac:dyDescent="0.25">
      <c r="B1232" s="155" t="s">
        <v>3285</v>
      </c>
      <c r="C1232" s="157">
        <v>844912603.5999999</v>
      </c>
    </row>
    <row r="1233" spans="2:3" x14ac:dyDescent="0.25">
      <c r="B1233" s="155" t="s">
        <v>3286</v>
      </c>
      <c r="C1233" s="157">
        <v>1032774837.15</v>
      </c>
    </row>
    <row r="1234" spans="2:3" x14ac:dyDescent="0.25">
      <c r="B1234" s="155" t="s">
        <v>3584</v>
      </c>
      <c r="C1234" s="157">
        <v>698249366.25</v>
      </c>
    </row>
    <row r="1235" spans="2:3" x14ac:dyDescent="0.25">
      <c r="B1235" s="155" t="s">
        <v>3585</v>
      </c>
      <c r="C1235" s="157">
        <v>1374902655.2</v>
      </c>
    </row>
    <row r="1236" spans="2:3" x14ac:dyDescent="0.25">
      <c r="B1236" s="155" t="s">
        <v>3586</v>
      </c>
      <c r="C1236" s="157">
        <v>656781594.1500001</v>
      </c>
    </row>
    <row r="1237" spans="2:3" x14ac:dyDescent="0.25">
      <c r="B1237" s="155" t="s">
        <v>3587</v>
      </c>
      <c r="C1237" s="157">
        <v>41630002.129999995</v>
      </c>
    </row>
    <row r="1238" spans="2:3" x14ac:dyDescent="0.25">
      <c r="B1238" s="155" t="s">
        <v>2625</v>
      </c>
      <c r="C1238" s="157">
        <v>538747593.60000002</v>
      </c>
    </row>
    <row r="1239" spans="2:3" x14ac:dyDescent="0.25">
      <c r="B1239" s="155" t="s">
        <v>3588</v>
      </c>
      <c r="C1239" s="157">
        <v>97529623.799999997</v>
      </c>
    </row>
    <row r="1240" spans="2:3" x14ac:dyDescent="0.25">
      <c r="B1240" s="155" t="s">
        <v>3589</v>
      </c>
      <c r="C1240" s="157">
        <v>2931550</v>
      </c>
    </row>
    <row r="1241" spans="2:3" x14ac:dyDescent="0.25">
      <c r="B1241" s="155" t="s">
        <v>3590</v>
      </c>
      <c r="C1241" s="157">
        <v>10437944.859999999</v>
      </c>
    </row>
    <row r="1242" spans="2:3" x14ac:dyDescent="0.25">
      <c r="B1242" s="155" t="s">
        <v>3112</v>
      </c>
      <c r="C1242" s="157">
        <v>600804670.98000002</v>
      </c>
    </row>
    <row r="1243" spans="2:3" x14ac:dyDescent="0.25">
      <c r="B1243" s="155" t="s">
        <v>3591</v>
      </c>
      <c r="C1243" s="157">
        <v>72647300.400000006</v>
      </c>
    </row>
    <row r="1244" spans="2:3" x14ac:dyDescent="0.25">
      <c r="B1244" s="155" t="s">
        <v>3592</v>
      </c>
      <c r="C1244" s="157">
        <v>628339473</v>
      </c>
    </row>
    <row r="1245" spans="2:3" x14ac:dyDescent="0.25">
      <c r="B1245" s="155" t="s">
        <v>3593</v>
      </c>
      <c r="C1245" s="157">
        <v>238853074.04999998</v>
      </c>
    </row>
    <row r="1246" spans="2:3" x14ac:dyDescent="0.25">
      <c r="B1246" s="155" t="s">
        <v>3594</v>
      </c>
      <c r="C1246" s="157">
        <v>33122156.140000001</v>
      </c>
    </row>
    <row r="1247" spans="2:3" x14ac:dyDescent="0.25">
      <c r="B1247" s="155" t="s">
        <v>3595</v>
      </c>
      <c r="C1247" s="157">
        <v>501352849.19999999</v>
      </c>
    </row>
    <row r="1248" spans="2:3" x14ac:dyDescent="0.25">
      <c r="B1248" s="155" t="s">
        <v>3596</v>
      </c>
      <c r="C1248" s="157">
        <v>225553177.45000002</v>
      </c>
    </row>
    <row r="1249" spans="2:3" x14ac:dyDescent="0.25">
      <c r="B1249" s="155" t="s">
        <v>3597</v>
      </c>
      <c r="C1249" s="157">
        <v>726818670.75999999</v>
      </c>
    </row>
    <row r="1250" spans="2:3" x14ac:dyDescent="0.25">
      <c r="B1250" s="155" t="s">
        <v>3598</v>
      </c>
      <c r="C1250" s="157">
        <v>1105279244.96</v>
      </c>
    </row>
    <row r="1251" spans="2:3" x14ac:dyDescent="0.25">
      <c r="B1251" s="155" t="s">
        <v>3599</v>
      </c>
      <c r="C1251" s="157">
        <v>1754129135.8600001</v>
      </c>
    </row>
    <row r="1252" spans="2:3" x14ac:dyDescent="0.25">
      <c r="B1252" s="155" t="s">
        <v>3600</v>
      </c>
      <c r="C1252" s="157">
        <v>642938982.48000002</v>
      </c>
    </row>
    <row r="1253" spans="2:3" x14ac:dyDescent="0.25">
      <c r="B1253" s="155" t="s">
        <v>3601</v>
      </c>
      <c r="C1253" s="157">
        <v>1002028249.1400001</v>
      </c>
    </row>
    <row r="1254" spans="2:3" x14ac:dyDescent="0.25">
      <c r="B1254" s="155" t="s">
        <v>3602</v>
      </c>
      <c r="C1254" s="157">
        <v>115366324.81</v>
      </c>
    </row>
    <row r="1255" spans="2:3" x14ac:dyDescent="0.25">
      <c r="B1255" s="155" t="s">
        <v>3603</v>
      </c>
      <c r="C1255" s="157">
        <v>27539624.25</v>
      </c>
    </row>
    <row r="1256" spans="2:3" x14ac:dyDescent="0.25">
      <c r="B1256" s="155" t="s">
        <v>3604</v>
      </c>
      <c r="C1256" s="157">
        <v>1128776914.3799999</v>
      </c>
    </row>
    <row r="1257" spans="2:3" x14ac:dyDescent="0.25">
      <c r="B1257" s="155" t="s">
        <v>2626</v>
      </c>
      <c r="C1257" s="157">
        <v>1877251326.5700002</v>
      </c>
    </row>
    <row r="1258" spans="2:3" x14ac:dyDescent="0.25">
      <c r="B1258" s="155" t="s">
        <v>3605</v>
      </c>
      <c r="C1258" s="157">
        <v>500102028.18000001</v>
      </c>
    </row>
    <row r="1259" spans="2:3" x14ac:dyDescent="0.25">
      <c r="B1259" s="155" t="s">
        <v>3113</v>
      </c>
      <c r="C1259" s="157">
        <v>37523595.049999997</v>
      </c>
    </row>
    <row r="1260" spans="2:3" x14ac:dyDescent="0.25">
      <c r="B1260" s="155" t="s">
        <v>3606</v>
      </c>
      <c r="C1260" s="157">
        <v>362095702.58000004</v>
      </c>
    </row>
    <row r="1261" spans="2:3" x14ac:dyDescent="0.25">
      <c r="B1261" s="155" t="s">
        <v>3607</v>
      </c>
      <c r="C1261" s="157">
        <v>194459235</v>
      </c>
    </row>
    <row r="1262" spans="2:3" x14ac:dyDescent="0.25">
      <c r="B1262" s="155" t="s">
        <v>3608</v>
      </c>
      <c r="C1262" s="157">
        <v>768636560.5</v>
      </c>
    </row>
    <row r="1263" spans="2:3" x14ac:dyDescent="0.25">
      <c r="B1263" s="155" t="s">
        <v>3609</v>
      </c>
      <c r="C1263" s="157">
        <v>41402437.879999995</v>
      </c>
    </row>
    <row r="1264" spans="2:3" x14ac:dyDescent="0.25">
      <c r="B1264" s="155" t="s">
        <v>3610</v>
      </c>
      <c r="C1264" s="157">
        <v>118435339.39999999</v>
      </c>
    </row>
    <row r="1265" spans="2:3" x14ac:dyDescent="0.25">
      <c r="B1265" s="155" t="s">
        <v>3114</v>
      </c>
      <c r="C1265" s="157">
        <v>433539967.13999999</v>
      </c>
    </row>
    <row r="1266" spans="2:3" x14ac:dyDescent="0.25">
      <c r="B1266" s="155" t="s">
        <v>3611</v>
      </c>
      <c r="C1266" s="157">
        <v>1816020</v>
      </c>
    </row>
    <row r="1267" spans="2:3" x14ac:dyDescent="0.25">
      <c r="B1267" s="155" t="s">
        <v>3612</v>
      </c>
      <c r="C1267" s="157">
        <v>109366987</v>
      </c>
    </row>
    <row r="1268" spans="2:3" x14ac:dyDescent="0.25">
      <c r="B1268" s="155" t="s">
        <v>3613</v>
      </c>
      <c r="C1268" s="157">
        <v>1037517790.02</v>
      </c>
    </row>
    <row r="1269" spans="2:3" x14ac:dyDescent="0.25">
      <c r="B1269" s="155" t="s">
        <v>3614</v>
      </c>
      <c r="C1269" s="157">
        <v>28989118.5</v>
      </c>
    </row>
    <row r="1270" spans="2:3" x14ac:dyDescent="0.25">
      <c r="B1270" s="155" t="s">
        <v>3615</v>
      </c>
      <c r="C1270" s="157">
        <v>292167567.78999996</v>
      </c>
    </row>
    <row r="1271" spans="2:3" x14ac:dyDescent="0.25">
      <c r="B1271" s="155" t="s">
        <v>3616</v>
      </c>
      <c r="C1271" s="157">
        <v>907008046.90999997</v>
      </c>
    </row>
    <row r="1272" spans="2:3" x14ac:dyDescent="0.25">
      <c r="B1272" s="155" t="s">
        <v>3617</v>
      </c>
      <c r="C1272" s="157">
        <v>721196911.96000004</v>
      </c>
    </row>
    <row r="1273" spans="2:3" x14ac:dyDescent="0.25">
      <c r="B1273" s="155" t="s">
        <v>3188</v>
      </c>
      <c r="C1273" s="157">
        <v>178061624.25</v>
      </c>
    </row>
    <row r="1274" spans="2:3" x14ac:dyDescent="0.25">
      <c r="B1274" s="155" t="s">
        <v>3618</v>
      </c>
      <c r="C1274" s="157">
        <v>1520443482</v>
      </c>
    </row>
    <row r="1275" spans="2:3" x14ac:dyDescent="0.25">
      <c r="B1275" s="155" t="s">
        <v>3058</v>
      </c>
      <c r="C1275" s="157">
        <v>129293672.52000001</v>
      </c>
    </row>
    <row r="1276" spans="2:3" x14ac:dyDescent="0.25">
      <c r="B1276" s="155" t="s">
        <v>3619</v>
      </c>
      <c r="C1276" s="157">
        <v>242490686.58000004</v>
      </c>
    </row>
    <row r="1277" spans="2:3" x14ac:dyDescent="0.25">
      <c r="B1277" s="155" t="s">
        <v>3620</v>
      </c>
      <c r="C1277" s="157">
        <v>15056635</v>
      </c>
    </row>
    <row r="1278" spans="2:3" x14ac:dyDescent="0.25">
      <c r="B1278" s="155" t="s">
        <v>3621</v>
      </c>
      <c r="C1278" s="157">
        <v>241230902.53999999</v>
      </c>
    </row>
    <row r="1279" spans="2:3" x14ac:dyDescent="0.25">
      <c r="B1279" s="155" t="s">
        <v>3622</v>
      </c>
      <c r="C1279" s="157">
        <v>598331.25</v>
      </c>
    </row>
    <row r="1280" spans="2:3" x14ac:dyDescent="0.25">
      <c r="B1280" s="155" t="s">
        <v>3623</v>
      </c>
      <c r="C1280" s="157">
        <v>252762966.60999998</v>
      </c>
    </row>
    <row r="1281" spans="2:3" x14ac:dyDescent="0.25">
      <c r="B1281" s="155" t="s">
        <v>3624</v>
      </c>
      <c r="C1281" s="157">
        <v>62555752.700000003</v>
      </c>
    </row>
    <row r="1282" spans="2:3" x14ac:dyDescent="0.25">
      <c r="B1282" s="155" t="s">
        <v>3625</v>
      </c>
      <c r="C1282" s="157">
        <v>425026802.51999998</v>
      </c>
    </row>
    <row r="1283" spans="2:3" x14ac:dyDescent="0.25">
      <c r="B1283" s="155" t="s">
        <v>3626</v>
      </c>
      <c r="C1283" s="157">
        <v>87329880</v>
      </c>
    </row>
    <row r="1284" spans="2:3" x14ac:dyDescent="0.25">
      <c r="B1284" s="155" t="s">
        <v>3627</v>
      </c>
      <c r="C1284" s="157">
        <v>1153000</v>
      </c>
    </row>
    <row r="1285" spans="2:3" x14ac:dyDescent="0.25">
      <c r="B1285" s="155" t="s">
        <v>3628</v>
      </c>
      <c r="C1285" s="157">
        <v>38354493.450000003</v>
      </c>
    </row>
    <row r="1286" spans="2:3" x14ac:dyDescent="0.25">
      <c r="B1286" s="155" t="s">
        <v>3629</v>
      </c>
      <c r="C1286" s="157">
        <v>913510</v>
      </c>
    </row>
    <row r="1287" spans="2:3" x14ac:dyDescent="0.25">
      <c r="B1287" s="155" t="s">
        <v>3630</v>
      </c>
      <c r="C1287" s="157">
        <v>72218749.680000007</v>
      </c>
    </row>
    <row r="1288" spans="2:3" x14ac:dyDescent="0.25">
      <c r="B1288" s="155" t="s">
        <v>3631</v>
      </c>
      <c r="C1288" s="157">
        <v>80775009.919999987</v>
      </c>
    </row>
    <row r="1289" spans="2:3" x14ac:dyDescent="0.25">
      <c r="B1289" s="155" t="s">
        <v>3632</v>
      </c>
      <c r="C1289" s="157">
        <v>15348063.25</v>
      </c>
    </row>
    <row r="1290" spans="2:3" x14ac:dyDescent="0.25">
      <c r="B1290" s="155" t="s">
        <v>3633</v>
      </c>
      <c r="C1290" s="157">
        <v>21490947.559999999</v>
      </c>
    </row>
    <row r="1291" spans="2:3" x14ac:dyDescent="0.25">
      <c r="B1291" s="155" t="s">
        <v>3634</v>
      </c>
      <c r="C1291" s="157">
        <v>13514687.699999999</v>
      </c>
    </row>
    <row r="1292" spans="2:3" x14ac:dyDescent="0.25">
      <c r="B1292" s="155" t="s">
        <v>3635</v>
      </c>
      <c r="C1292" s="157">
        <v>21539559.16</v>
      </c>
    </row>
    <row r="1293" spans="2:3" x14ac:dyDescent="0.25">
      <c r="B1293" s="155" t="s">
        <v>3636</v>
      </c>
      <c r="C1293" s="157">
        <v>94575547.199999988</v>
      </c>
    </row>
    <row r="1294" spans="2:3" x14ac:dyDescent="0.25">
      <c r="B1294" s="155" t="s">
        <v>3637</v>
      </c>
      <c r="C1294" s="157">
        <v>145309563.88</v>
      </c>
    </row>
    <row r="1295" spans="2:3" x14ac:dyDescent="0.25">
      <c r="B1295" s="155" t="s">
        <v>3638</v>
      </c>
      <c r="C1295" s="157">
        <v>127881027.10000001</v>
      </c>
    </row>
    <row r="1296" spans="2:3" x14ac:dyDescent="0.25">
      <c r="B1296" s="155" t="s">
        <v>3639</v>
      </c>
      <c r="C1296" s="157">
        <v>114687583.92000002</v>
      </c>
    </row>
    <row r="1297" spans="2:3" x14ac:dyDescent="0.25">
      <c r="B1297" s="155" t="s">
        <v>3640</v>
      </c>
      <c r="C1297" s="157">
        <v>858855404.71999991</v>
      </c>
    </row>
    <row r="1298" spans="2:3" x14ac:dyDescent="0.25">
      <c r="B1298" s="155" t="s">
        <v>3641</v>
      </c>
      <c r="C1298" s="157">
        <v>448581981.73000002</v>
      </c>
    </row>
    <row r="1299" spans="2:3" x14ac:dyDescent="0.25">
      <c r="B1299" s="155" t="s">
        <v>3642</v>
      </c>
      <c r="C1299" s="157">
        <v>110381189.48999999</v>
      </c>
    </row>
    <row r="1300" spans="2:3" x14ac:dyDescent="0.25">
      <c r="B1300" s="155" t="s">
        <v>3643</v>
      </c>
      <c r="C1300" s="157">
        <v>172132601.40000001</v>
      </c>
    </row>
    <row r="1301" spans="2:3" x14ac:dyDescent="0.25">
      <c r="B1301" s="155" t="s">
        <v>3644</v>
      </c>
      <c r="C1301" s="157">
        <v>239994421.69999999</v>
      </c>
    </row>
    <row r="1302" spans="2:3" x14ac:dyDescent="0.25">
      <c r="B1302" s="155" t="s">
        <v>3645</v>
      </c>
      <c r="C1302" s="157">
        <v>139352741.72</v>
      </c>
    </row>
    <row r="1303" spans="2:3" x14ac:dyDescent="0.25">
      <c r="B1303" s="155" t="s">
        <v>3287</v>
      </c>
      <c r="C1303" s="157">
        <v>97035305.909999996</v>
      </c>
    </row>
    <row r="1304" spans="2:3" x14ac:dyDescent="0.25">
      <c r="B1304" s="155" t="s">
        <v>3646</v>
      </c>
      <c r="C1304" s="157">
        <v>105196924.84</v>
      </c>
    </row>
    <row r="1305" spans="2:3" x14ac:dyDescent="0.25">
      <c r="B1305" s="155" t="s">
        <v>3647</v>
      </c>
      <c r="C1305" s="157">
        <v>426266352.60000002</v>
      </c>
    </row>
    <row r="1306" spans="2:3" x14ac:dyDescent="0.25">
      <c r="B1306" s="155" t="s">
        <v>3648</v>
      </c>
      <c r="C1306" s="157">
        <v>26272200.200000003</v>
      </c>
    </row>
    <row r="1307" spans="2:3" x14ac:dyDescent="0.25">
      <c r="B1307" s="155" t="s">
        <v>3649</v>
      </c>
      <c r="C1307" s="157">
        <v>144452864.28</v>
      </c>
    </row>
    <row r="1308" spans="2:3" x14ac:dyDescent="0.25">
      <c r="B1308" s="155" t="s">
        <v>3650</v>
      </c>
      <c r="C1308" s="157">
        <v>256946722.68000001</v>
      </c>
    </row>
    <row r="1309" spans="2:3" x14ac:dyDescent="0.25">
      <c r="B1309" s="155" t="s">
        <v>3651</v>
      </c>
      <c r="C1309" s="157">
        <v>30008496.32</v>
      </c>
    </row>
    <row r="1310" spans="2:3" x14ac:dyDescent="0.25">
      <c r="B1310" s="155" t="s">
        <v>3652</v>
      </c>
      <c r="C1310" s="157">
        <v>78950287.900000006</v>
      </c>
    </row>
    <row r="1311" spans="2:3" x14ac:dyDescent="0.25">
      <c r="B1311" s="155" t="s">
        <v>3653</v>
      </c>
      <c r="C1311" s="157">
        <v>87441626.859999999</v>
      </c>
    </row>
    <row r="1312" spans="2:3" x14ac:dyDescent="0.25">
      <c r="B1312" s="155" t="s">
        <v>3654</v>
      </c>
      <c r="C1312" s="157">
        <v>306717204.55999994</v>
      </c>
    </row>
    <row r="1313" spans="2:3" x14ac:dyDescent="0.25">
      <c r="B1313" s="155" t="s">
        <v>3655</v>
      </c>
      <c r="C1313" s="157">
        <v>21629355.77</v>
      </c>
    </row>
    <row r="1314" spans="2:3" x14ac:dyDescent="0.25">
      <c r="B1314" s="155" t="s">
        <v>3656</v>
      </c>
      <c r="C1314" s="157">
        <v>157081275.51000002</v>
      </c>
    </row>
    <row r="1315" spans="2:3" x14ac:dyDescent="0.25">
      <c r="B1315" s="155" t="s">
        <v>3657</v>
      </c>
      <c r="C1315" s="157">
        <v>325946713.68000001</v>
      </c>
    </row>
    <row r="1316" spans="2:3" x14ac:dyDescent="0.25">
      <c r="B1316" s="155" t="s">
        <v>3658</v>
      </c>
      <c r="C1316" s="157">
        <v>87996090.599999994</v>
      </c>
    </row>
    <row r="1317" spans="2:3" x14ac:dyDescent="0.25">
      <c r="B1317" s="155" t="s">
        <v>3659</v>
      </c>
      <c r="C1317" s="157">
        <v>133996827.05000001</v>
      </c>
    </row>
    <row r="1318" spans="2:3" x14ac:dyDescent="0.25">
      <c r="B1318" s="155" t="s">
        <v>3660</v>
      </c>
      <c r="C1318" s="157">
        <v>108300893.81</v>
      </c>
    </row>
    <row r="1319" spans="2:3" x14ac:dyDescent="0.25">
      <c r="B1319" s="155" t="s">
        <v>3661</v>
      </c>
      <c r="C1319" s="157">
        <v>25021440.18</v>
      </c>
    </row>
    <row r="1320" spans="2:3" x14ac:dyDescent="0.25">
      <c r="B1320" s="155" t="s">
        <v>3288</v>
      </c>
      <c r="C1320" s="157">
        <v>155354666.31</v>
      </c>
    </row>
    <row r="1321" spans="2:3" x14ac:dyDescent="0.25">
      <c r="B1321" s="155" t="s">
        <v>3662</v>
      </c>
      <c r="C1321" s="157">
        <v>208066559.55000001</v>
      </c>
    </row>
    <row r="1322" spans="2:3" x14ac:dyDescent="0.25">
      <c r="B1322" s="155" t="s">
        <v>3663</v>
      </c>
      <c r="C1322" s="157">
        <v>36313875.390000001</v>
      </c>
    </row>
    <row r="1323" spans="2:3" x14ac:dyDescent="0.25">
      <c r="B1323" s="155" t="s">
        <v>3664</v>
      </c>
      <c r="C1323" s="157">
        <v>18156599.93</v>
      </c>
    </row>
    <row r="1324" spans="2:3" x14ac:dyDescent="0.25">
      <c r="B1324" s="155" t="s">
        <v>3665</v>
      </c>
      <c r="C1324" s="157">
        <v>289322209.19999999</v>
      </c>
    </row>
    <row r="1325" spans="2:3" x14ac:dyDescent="0.25">
      <c r="B1325" s="155" t="s">
        <v>3666</v>
      </c>
      <c r="C1325" s="157">
        <v>286429199.56999999</v>
      </c>
    </row>
    <row r="1326" spans="2:3" x14ac:dyDescent="0.25">
      <c r="B1326" s="155" t="s">
        <v>3667</v>
      </c>
      <c r="C1326" s="157">
        <v>106746062.52999999</v>
      </c>
    </row>
    <row r="1327" spans="2:3" x14ac:dyDescent="0.25">
      <c r="B1327" s="155" t="s">
        <v>3668</v>
      </c>
      <c r="C1327" s="157">
        <v>569452702.39999998</v>
      </c>
    </row>
    <row r="1328" spans="2:3" x14ac:dyDescent="0.25">
      <c r="B1328" s="155" t="s">
        <v>3669</v>
      </c>
      <c r="C1328" s="157">
        <v>481720299</v>
      </c>
    </row>
    <row r="1329" spans="2:3" x14ac:dyDescent="0.25">
      <c r="B1329" s="155" t="s">
        <v>3670</v>
      </c>
      <c r="C1329" s="157">
        <v>9832693.8100000005</v>
      </c>
    </row>
    <row r="1330" spans="2:3" x14ac:dyDescent="0.25">
      <c r="B1330" s="155" t="s">
        <v>3671</v>
      </c>
      <c r="C1330" s="157">
        <v>18380310.239999998</v>
      </c>
    </row>
    <row r="1331" spans="2:3" x14ac:dyDescent="0.25">
      <c r="B1331" s="155" t="s">
        <v>3672</v>
      </c>
      <c r="C1331" s="157">
        <v>39179213.450000003</v>
      </c>
    </row>
    <row r="1332" spans="2:3" x14ac:dyDescent="0.25">
      <c r="B1332" s="155" t="s">
        <v>3673</v>
      </c>
      <c r="C1332" s="157">
        <v>211848366.96000001</v>
      </c>
    </row>
    <row r="1333" spans="2:3" x14ac:dyDescent="0.25">
      <c r="B1333" s="155" t="s">
        <v>3674</v>
      </c>
      <c r="C1333" s="157">
        <v>655336776.97000003</v>
      </c>
    </row>
    <row r="1334" spans="2:3" x14ac:dyDescent="0.25">
      <c r="B1334" s="155" t="s">
        <v>3675</v>
      </c>
      <c r="C1334" s="157">
        <v>68182095.150000006</v>
      </c>
    </row>
    <row r="1335" spans="2:3" x14ac:dyDescent="0.25">
      <c r="B1335" s="155" t="s">
        <v>3676</v>
      </c>
      <c r="C1335" s="157">
        <v>4004750</v>
      </c>
    </row>
    <row r="1336" spans="2:3" x14ac:dyDescent="0.25">
      <c r="B1336" s="155" t="s">
        <v>3677</v>
      </c>
      <c r="C1336" s="157">
        <v>152755472.26999998</v>
      </c>
    </row>
    <row r="1337" spans="2:3" x14ac:dyDescent="0.25">
      <c r="B1337" s="155" t="s">
        <v>3678</v>
      </c>
      <c r="C1337" s="157">
        <v>135519005.5</v>
      </c>
    </row>
    <row r="1338" spans="2:3" x14ac:dyDescent="0.25">
      <c r="B1338" s="155" t="s">
        <v>3679</v>
      </c>
      <c r="C1338" s="157">
        <v>28119420.949999999</v>
      </c>
    </row>
    <row r="1339" spans="2:3" x14ac:dyDescent="0.25">
      <c r="B1339" s="155" t="s">
        <v>3680</v>
      </c>
      <c r="C1339" s="157">
        <v>26984435.629999999</v>
      </c>
    </row>
    <row r="1340" spans="2:3" x14ac:dyDescent="0.25">
      <c r="B1340" s="155" t="s">
        <v>3681</v>
      </c>
      <c r="C1340" s="157">
        <v>80304811.939999998</v>
      </c>
    </row>
    <row r="1341" spans="2:3" x14ac:dyDescent="0.25">
      <c r="B1341" s="155" t="s">
        <v>3682</v>
      </c>
      <c r="C1341" s="157">
        <v>14224500</v>
      </c>
    </row>
    <row r="1342" spans="2:3" x14ac:dyDescent="0.25">
      <c r="B1342" s="155" t="s">
        <v>3683</v>
      </c>
      <c r="C1342" s="157">
        <v>45160349.959999993</v>
      </c>
    </row>
    <row r="1343" spans="2:3" x14ac:dyDescent="0.25">
      <c r="B1343" s="155" t="s">
        <v>3684</v>
      </c>
      <c r="C1343" s="157">
        <v>59606574.950000003</v>
      </c>
    </row>
    <row r="1344" spans="2:3" x14ac:dyDescent="0.25">
      <c r="B1344" s="155" t="s">
        <v>3685</v>
      </c>
      <c r="C1344" s="157">
        <v>134779155.03</v>
      </c>
    </row>
    <row r="1345" spans="2:3" x14ac:dyDescent="0.25">
      <c r="B1345" s="155" t="s">
        <v>3686</v>
      </c>
      <c r="C1345" s="157">
        <v>198547310.69999999</v>
      </c>
    </row>
    <row r="1346" spans="2:3" x14ac:dyDescent="0.25">
      <c r="B1346" s="155" t="s">
        <v>3687</v>
      </c>
      <c r="C1346" s="157">
        <v>278819820.19</v>
      </c>
    </row>
    <row r="1347" spans="2:3" x14ac:dyDescent="0.25">
      <c r="B1347" s="155" t="s">
        <v>3688</v>
      </c>
      <c r="C1347" s="157">
        <v>4820181.25</v>
      </c>
    </row>
    <row r="1348" spans="2:3" x14ac:dyDescent="0.25">
      <c r="B1348" s="155" t="s">
        <v>3689</v>
      </c>
      <c r="C1348" s="157">
        <v>59750224.99000001</v>
      </c>
    </row>
    <row r="1349" spans="2:3" x14ac:dyDescent="0.25">
      <c r="B1349" s="155" t="s">
        <v>3690</v>
      </c>
      <c r="C1349" s="157">
        <v>30911309.100000001</v>
      </c>
    </row>
    <row r="1350" spans="2:3" x14ac:dyDescent="0.25">
      <c r="B1350" s="155" t="s">
        <v>3691</v>
      </c>
      <c r="C1350" s="157">
        <v>13161915.59</v>
      </c>
    </row>
    <row r="1351" spans="2:3" x14ac:dyDescent="0.25">
      <c r="B1351" s="155" t="s">
        <v>3692</v>
      </c>
      <c r="C1351" s="157">
        <v>48785462.390000001</v>
      </c>
    </row>
    <row r="1352" spans="2:3" x14ac:dyDescent="0.25">
      <c r="B1352" s="155" t="s">
        <v>3693</v>
      </c>
      <c r="C1352" s="157">
        <v>3109597.5</v>
      </c>
    </row>
    <row r="1353" spans="2:3" x14ac:dyDescent="0.25">
      <c r="B1353" s="155" t="s">
        <v>3694</v>
      </c>
      <c r="C1353" s="157">
        <v>8494785</v>
      </c>
    </row>
    <row r="1354" spans="2:3" x14ac:dyDescent="0.25">
      <c r="B1354" s="155" t="s">
        <v>3695</v>
      </c>
      <c r="C1354" s="157">
        <v>11303123.75</v>
      </c>
    </row>
    <row r="1355" spans="2:3" x14ac:dyDescent="0.25">
      <c r="B1355" s="155" t="s">
        <v>3696</v>
      </c>
      <c r="C1355" s="157">
        <v>245357623.15000004</v>
      </c>
    </row>
    <row r="1356" spans="2:3" x14ac:dyDescent="0.25">
      <c r="B1356" s="155" t="s">
        <v>3697</v>
      </c>
      <c r="C1356" s="157">
        <v>50075081.100000001</v>
      </c>
    </row>
    <row r="1357" spans="2:3" x14ac:dyDescent="0.25">
      <c r="B1357" s="155" t="s">
        <v>3698</v>
      </c>
      <c r="C1357" s="157">
        <v>19813236.449999996</v>
      </c>
    </row>
    <row r="1358" spans="2:3" x14ac:dyDescent="0.25">
      <c r="B1358" s="155" t="s">
        <v>3699</v>
      </c>
      <c r="C1358" s="157">
        <v>24160570</v>
      </c>
    </row>
    <row r="1359" spans="2:3" x14ac:dyDescent="0.25">
      <c r="B1359" s="155" t="s">
        <v>3700</v>
      </c>
      <c r="C1359" s="157">
        <v>41125584.25</v>
      </c>
    </row>
    <row r="1360" spans="2:3" x14ac:dyDescent="0.25">
      <c r="B1360" s="155" t="s">
        <v>3701</v>
      </c>
      <c r="C1360" s="157">
        <v>113070661.67999999</v>
      </c>
    </row>
    <row r="1361" spans="2:3" x14ac:dyDescent="0.25">
      <c r="B1361" s="155" t="s">
        <v>3702</v>
      </c>
      <c r="C1361" s="157">
        <v>839755</v>
      </c>
    </row>
    <row r="1362" spans="2:3" x14ac:dyDescent="0.25">
      <c r="B1362" s="155" t="s">
        <v>3703</v>
      </c>
      <c r="C1362" s="157">
        <v>205338659.93000001</v>
      </c>
    </row>
    <row r="1363" spans="2:3" x14ac:dyDescent="0.25">
      <c r="B1363" s="155" t="s">
        <v>3704</v>
      </c>
      <c r="C1363" s="157">
        <v>8692087.5</v>
      </c>
    </row>
    <row r="1364" spans="2:3" x14ac:dyDescent="0.25">
      <c r="B1364" s="155" t="s">
        <v>3705</v>
      </c>
      <c r="C1364" s="157">
        <v>45897451.380000003</v>
      </c>
    </row>
    <row r="1365" spans="2:3" x14ac:dyDescent="0.25">
      <c r="B1365" s="155" t="s">
        <v>3706</v>
      </c>
      <c r="C1365" s="157">
        <v>4339620</v>
      </c>
    </row>
    <row r="1366" spans="2:3" x14ac:dyDescent="0.25">
      <c r="B1366" s="155" t="s">
        <v>3707</v>
      </c>
      <c r="C1366" s="157">
        <v>1611330</v>
      </c>
    </row>
    <row r="1367" spans="2:3" x14ac:dyDescent="0.25">
      <c r="B1367" s="155" t="s">
        <v>3708</v>
      </c>
      <c r="C1367" s="157">
        <v>167854845.29999998</v>
      </c>
    </row>
    <row r="1368" spans="2:3" x14ac:dyDescent="0.25">
      <c r="B1368" s="155" t="s">
        <v>3709</v>
      </c>
      <c r="C1368" s="157">
        <v>44935579.780000001</v>
      </c>
    </row>
    <row r="1369" spans="2:3" x14ac:dyDescent="0.25">
      <c r="B1369" s="155" t="s">
        <v>3710</v>
      </c>
      <c r="C1369" s="157">
        <v>211859048.46000001</v>
      </c>
    </row>
    <row r="1370" spans="2:3" x14ac:dyDescent="0.25">
      <c r="B1370" s="155" t="s">
        <v>3711</v>
      </c>
      <c r="C1370" s="157">
        <v>17643600.899999999</v>
      </c>
    </row>
    <row r="1371" spans="2:3" x14ac:dyDescent="0.25">
      <c r="B1371" s="155" t="s">
        <v>3712</v>
      </c>
      <c r="C1371" s="157">
        <v>71645687.650000006</v>
      </c>
    </row>
    <row r="1372" spans="2:3" x14ac:dyDescent="0.25">
      <c r="B1372" s="155" t="s">
        <v>3713</v>
      </c>
      <c r="C1372" s="157">
        <v>71651754.230000004</v>
      </c>
    </row>
    <row r="1373" spans="2:3" x14ac:dyDescent="0.25">
      <c r="B1373" s="155" t="s">
        <v>3714</v>
      </c>
      <c r="C1373" s="157">
        <v>40145490</v>
      </c>
    </row>
    <row r="1374" spans="2:3" x14ac:dyDescent="0.25">
      <c r="B1374" s="155" t="s">
        <v>3715</v>
      </c>
      <c r="C1374" s="157">
        <v>47357599.850000001</v>
      </c>
    </row>
    <row r="1375" spans="2:3" x14ac:dyDescent="0.25">
      <c r="B1375" s="155" t="s">
        <v>3716</v>
      </c>
      <c r="C1375" s="157">
        <v>14366100.84</v>
      </c>
    </row>
    <row r="1376" spans="2:3" x14ac:dyDescent="0.25">
      <c r="B1376" s="155" t="s">
        <v>3717</v>
      </c>
      <c r="C1376" s="157">
        <v>14393812.5</v>
      </c>
    </row>
    <row r="1377" spans="2:3" x14ac:dyDescent="0.25">
      <c r="B1377" s="155" t="s">
        <v>3718</v>
      </c>
      <c r="C1377" s="157">
        <v>75083500.400000006</v>
      </c>
    </row>
    <row r="1378" spans="2:3" x14ac:dyDescent="0.25">
      <c r="B1378" s="155" t="s">
        <v>3719</v>
      </c>
      <c r="C1378" s="157">
        <v>1447967.5</v>
      </c>
    </row>
    <row r="1379" spans="2:3" x14ac:dyDescent="0.25">
      <c r="B1379" s="155" t="s">
        <v>3720</v>
      </c>
      <c r="C1379" s="157">
        <v>19898000</v>
      </c>
    </row>
    <row r="1380" spans="2:3" x14ac:dyDescent="0.25">
      <c r="B1380" s="155" t="s">
        <v>3721</v>
      </c>
      <c r="C1380" s="157">
        <v>265985813.28</v>
      </c>
    </row>
    <row r="1381" spans="2:3" x14ac:dyDescent="0.25">
      <c r="B1381" s="155" t="s">
        <v>3722</v>
      </c>
      <c r="C1381" s="157">
        <v>3475859.96</v>
      </c>
    </row>
    <row r="1382" spans="2:3" x14ac:dyDescent="0.25">
      <c r="B1382" s="155" t="s">
        <v>3723</v>
      </c>
      <c r="C1382" s="157">
        <v>47806628.5</v>
      </c>
    </row>
    <row r="1383" spans="2:3" x14ac:dyDescent="0.25">
      <c r="B1383" s="155" t="s">
        <v>3724</v>
      </c>
      <c r="C1383" s="157">
        <v>766050</v>
      </c>
    </row>
    <row r="1384" spans="2:3" x14ac:dyDescent="0.25">
      <c r="B1384" s="155" t="s">
        <v>3725</v>
      </c>
      <c r="C1384" s="157">
        <v>35096715.090000004</v>
      </c>
    </row>
    <row r="1385" spans="2:3" x14ac:dyDescent="0.25">
      <c r="B1385" s="155" t="s">
        <v>3726</v>
      </c>
      <c r="C1385" s="157">
        <v>4195493.84</v>
      </c>
    </row>
    <row r="1386" spans="2:3" x14ac:dyDescent="0.25">
      <c r="B1386" s="155" t="s">
        <v>3727</v>
      </c>
      <c r="C1386" s="157">
        <v>6035390</v>
      </c>
    </row>
    <row r="1387" spans="2:3" x14ac:dyDescent="0.25">
      <c r="B1387" s="155" t="s">
        <v>3728</v>
      </c>
      <c r="C1387" s="157">
        <v>3507000</v>
      </c>
    </row>
    <row r="1388" spans="2:3" x14ac:dyDescent="0.25">
      <c r="B1388" s="155" t="s">
        <v>3289</v>
      </c>
      <c r="C1388" s="157">
        <v>631373.75</v>
      </c>
    </row>
    <row r="1389" spans="2:3" x14ac:dyDescent="0.25">
      <c r="B1389" s="155" t="s">
        <v>3729</v>
      </c>
      <c r="C1389" s="157">
        <v>19837889.880000003</v>
      </c>
    </row>
    <row r="1390" spans="2:3" x14ac:dyDescent="0.25">
      <c r="B1390" s="155" t="s">
        <v>3730</v>
      </c>
      <c r="C1390" s="157">
        <v>5785315.3399999999</v>
      </c>
    </row>
    <row r="1391" spans="2:3" x14ac:dyDescent="0.25">
      <c r="B1391" s="155" t="s">
        <v>3731</v>
      </c>
      <c r="C1391" s="157">
        <v>13158525.450000001</v>
      </c>
    </row>
    <row r="1392" spans="2:3" x14ac:dyDescent="0.25">
      <c r="B1392" s="155" t="s">
        <v>3732</v>
      </c>
      <c r="C1392" s="157">
        <v>10969787.59</v>
      </c>
    </row>
    <row r="1393" spans="2:3" x14ac:dyDescent="0.25">
      <c r="B1393" s="155" t="s">
        <v>3733</v>
      </c>
      <c r="C1393" s="157">
        <v>4656850</v>
      </c>
    </row>
    <row r="1394" spans="2:3" x14ac:dyDescent="0.25">
      <c r="B1394" s="155" t="s">
        <v>3734</v>
      </c>
      <c r="C1394" s="157">
        <v>104305511.21000001</v>
      </c>
    </row>
    <row r="1395" spans="2:3" x14ac:dyDescent="0.25">
      <c r="B1395" s="155" t="s">
        <v>3735</v>
      </c>
      <c r="C1395" s="157">
        <v>4524400</v>
      </c>
    </row>
    <row r="1396" spans="2:3" x14ac:dyDescent="0.25">
      <c r="B1396" s="155" t="s">
        <v>3736</v>
      </c>
      <c r="C1396" s="157">
        <v>5710906.3499999996</v>
      </c>
    </row>
    <row r="1397" spans="2:3" x14ac:dyDescent="0.25">
      <c r="B1397" s="155" t="s">
        <v>3737</v>
      </c>
      <c r="C1397" s="157">
        <v>1172250</v>
      </c>
    </row>
    <row r="1398" spans="2:3" x14ac:dyDescent="0.25">
      <c r="B1398" s="155" t="s">
        <v>2627</v>
      </c>
      <c r="C1398" s="157">
        <v>14787079.039999999</v>
      </c>
    </row>
    <row r="1399" spans="2:3" x14ac:dyDescent="0.25">
      <c r="B1399" s="155" t="s">
        <v>3738</v>
      </c>
      <c r="C1399" s="157">
        <v>24790575.300000001</v>
      </c>
    </row>
    <row r="1400" spans="2:3" x14ac:dyDescent="0.25">
      <c r="B1400" s="155" t="s">
        <v>3739</v>
      </c>
      <c r="C1400" s="157">
        <v>3699779.77</v>
      </c>
    </row>
    <row r="1401" spans="2:3" x14ac:dyDescent="0.25">
      <c r="B1401" s="155" t="s">
        <v>3740</v>
      </c>
      <c r="C1401" s="157">
        <v>7013475</v>
      </c>
    </row>
    <row r="1402" spans="2:3" x14ac:dyDescent="0.25">
      <c r="C1402" s="18">
        <f>SUM(C1113:C1401)</f>
        <v>121362607366.27</v>
      </c>
    </row>
    <row r="1404" spans="2:3" x14ac:dyDescent="0.25">
      <c r="B1404" s="34" t="s">
        <v>194</v>
      </c>
      <c r="C1404" s="18" t="s">
        <v>195</v>
      </c>
    </row>
    <row r="1405" spans="2:3" x14ac:dyDescent="0.25">
      <c r="B1405" s="155" t="s">
        <v>3507</v>
      </c>
      <c r="C1405" s="158">
        <v>4001760.02</v>
      </c>
    </row>
    <row r="1406" spans="2:3" x14ac:dyDescent="0.25">
      <c r="B1406" s="155" t="s">
        <v>3508</v>
      </c>
      <c r="C1406" s="158">
        <v>296659346.09000003</v>
      </c>
    </row>
    <row r="1407" spans="2:3" x14ac:dyDescent="0.25">
      <c r="B1407" s="155" t="s">
        <v>3509</v>
      </c>
      <c r="C1407" s="158">
        <v>203978787.47</v>
      </c>
    </row>
    <row r="1408" spans="2:3" x14ac:dyDescent="0.25">
      <c r="B1408" s="155" t="s">
        <v>3510</v>
      </c>
      <c r="C1408" s="158">
        <v>43804112.269999996</v>
      </c>
    </row>
    <row r="1409" spans="2:3" x14ac:dyDescent="0.25">
      <c r="B1409" s="155" t="s">
        <v>3099</v>
      </c>
      <c r="C1409" s="158">
        <v>439161002.63</v>
      </c>
    </row>
    <row r="1410" spans="2:3" x14ac:dyDescent="0.25">
      <c r="B1410" s="155" t="s">
        <v>3511</v>
      </c>
      <c r="C1410" s="158">
        <v>326837271.27999997</v>
      </c>
    </row>
    <row r="1411" spans="2:3" x14ac:dyDescent="0.25">
      <c r="B1411" s="155" t="s">
        <v>3268</v>
      </c>
      <c r="C1411" s="158">
        <v>1690468322.5700002</v>
      </c>
    </row>
    <row r="1412" spans="2:3" x14ac:dyDescent="0.25">
      <c r="B1412" s="155" t="s">
        <v>3100</v>
      </c>
      <c r="C1412" s="158">
        <v>1371919407.1400003</v>
      </c>
    </row>
    <row r="1413" spans="2:3" x14ac:dyDescent="0.25">
      <c r="B1413" s="155" t="s">
        <v>3269</v>
      </c>
      <c r="C1413" s="158">
        <v>19195889.93</v>
      </c>
    </row>
    <row r="1414" spans="2:3" x14ac:dyDescent="0.25">
      <c r="B1414" s="155" t="s">
        <v>3056</v>
      </c>
      <c r="C1414" s="158">
        <v>242876994</v>
      </c>
    </row>
    <row r="1415" spans="2:3" x14ac:dyDescent="0.25">
      <c r="B1415" s="155" t="s">
        <v>3101</v>
      </c>
      <c r="C1415" s="158">
        <v>2152664476.4899998</v>
      </c>
    </row>
    <row r="1416" spans="2:3" x14ac:dyDescent="0.25">
      <c r="B1416" s="155" t="s">
        <v>3512</v>
      </c>
      <c r="C1416" s="158">
        <v>685201480.10000002</v>
      </c>
    </row>
    <row r="1417" spans="2:3" x14ac:dyDescent="0.25">
      <c r="B1417" s="155" t="s">
        <v>3270</v>
      </c>
      <c r="C1417" s="158">
        <v>153740909</v>
      </c>
    </row>
    <row r="1418" spans="2:3" x14ac:dyDescent="0.25">
      <c r="B1418" s="155" t="s">
        <v>3513</v>
      </c>
      <c r="C1418" s="158">
        <v>526946439.83000004</v>
      </c>
    </row>
    <row r="1419" spans="2:3" x14ac:dyDescent="0.25">
      <c r="B1419" s="155" t="s">
        <v>3514</v>
      </c>
      <c r="C1419" s="158">
        <v>210092766.56999999</v>
      </c>
    </row>
    <row r="1420" spans="2:3" x14ac:dyDescent="0.25">
      <c r="B1420" s="155" t="s">
        <v>3102</v>
      </c>
      <c r="C1420" s="158">
        <v>6862715353</v>
      </c>
    </row>
    <row r="1421" spans="2:3" x14ac:dyDescent="0.25">
      <c r="B1421" s="155" t="s">
        <v>3515</v>
      </c>
      <c r="C1421" s="158">
        <v>510469769.74000001</v>
      </c>
    </row>
    <row r="1422" spans="2:3" x14ac:dyDescent="0.25">
      <c r="B1422" s="155" t="s">
        <v>3103</v>
      </c>
      <c r="C1422" s="158">
        <v>17220140.240000002</v>
      </c>
    </row>
    <row r="1423" spans="2:3" x14ac:dyDescent="0.25">
      <c r="B1423" s="155" t="s">
        <v>3271</v>
      </c>
      <c r="C1423" s="158">
        <v>421738383.31999999</v>
      </c>
    </row>
    <row r="1424" spans="2:3" x14ac:dyDescent="0.25">
      <c r="B1424" s="155" t="s">
        <v>3516</v>
      </c>
      <c r="C1424" s="158">
        <v>287699787.99000001</v>
      </c>
    </row>
    <row r="1425" spans="2:3" x14ac:dyDescent="0.25">
      <c r="B1425" s="155" t="s">
        <v>3517</v>
      </c>
      <c r="C1425" s="158">
        <v>23464417.440000005</v>
      </c>
    </row>
    <row r="1426" spans="2:3" x14ac:dyDescent="0.25">
      <c r="B1426" s="155" t="s">
        <v>3104</v>
      </c>
      <c r="C1426" s="158">
        <v>31489640.02</v>
      </c>
    </row>
    <row r="1427" spans="2:3" x14ac:dyDescent="0.25">
      <c r="B1427" s="155" t="s">
        <v>3518</v>
      </c>
      <c r="C1427" s="158">
        <v>25390280.240000002</v>
      </c>
    </row>
    <row r="1428" spans="2:3" x14ac:dyDescent="0.25">
      <c r="B1428" s="155" t="s">
        <v>3519</v>
      </c>
      <c r="C1428" s="158">
        <v>41440432.329999998</v>
      </c>
    </row>
    <row r="1429" spans="2:3" x14ac:dyDescent="0.25">
      <c r="B1429" s="155" t="s">
        <v>3272</v>
      </c>
      <c r="C1429" s="158">
        <v>165332700.18000001</v>
      </c>
    </row>
    <row r="1430" spans="2:3" x14ac:dyDescent="0.25">
      <c r="B1430" s="155" t="s">
        <v>3520</v>
      </c>
      <c r="C1430" s="158">
        <v>1264844734.26</v>
      </c>
    </row>
    <row r="1431" spans="2:3" x14ac:dyDescent="0.25">
      <c r="B1431" s="155" t="s">
        <v>3521</v>
      </c>
      <c r="C1431" s="158">
        <v>608422371.21000004</v>
      </c>
    </row>
    <row r="1432" spans="2:3" x14ac:dyDescent="0.25">
      <c r="B1432" s="155" t="s">
        <v>3183</v>
      </c>
      <c r="C1432" s="158">
        <v>1491332762.3700001</v>
      </c>
    </row>
    <row r="1433" spans="2:3" x14ac:dyDescent="0.25">
      <c r="B1433" s="155" t="s">
        <v>2622</v>
      </c>
      <c r="C1433" s="158">
        <v>1196456856.22</v>
      </c>
    </row>
    <row r="1434" spans="2:3" x14ac:dyDescent="0.25">
      <c r="B1434" s="155" t="s">
        <v>3167</v>
      </c>
      <c r="C1434" s="158">
        <v>1119487547.6600001</v>
      </c>
    </row>
    <row r="1435" spans="2:3" x14ac:dyDescent="0.25">
      <c r="B1435" s="155" t="s">
        <v>2623</v>
      </c>
      <c r="C1435" s="158">
        <v>1812728923.6199999</v>
      </c>
    </row>
    <row r="1436" spans="2:3" x14ac:dyDescent="0.25">
      <c r="B1436" s="155" t="s">
        <v>3522</v>
      </c>
      <c r="C1436" s="158">
        <v>514865412.03999996</v>
      </c>
    </row>
    <row r="1437" spans="2:3" x14ac:dyDescent="0.25">
      <c r="B1437" s="155" t="s">
        <v>3523</v>
      </c>
      <c r="C1437" s="158">
        <v>624013704.44000006</v>
      </c>
    </row>
    <row r="1438" spans="2:3" x14ac:dyDescent="0.25">
      <c r="B1438" s="155" t="s">
        <v>3184</v>
      </c>
      <c r="C1438" s="158">
        <v>597065476.13999999</v>
      </c>
    </row>
    <row r="1439" spans="2:3" x14ac:dyDescent="0.25">
      <c r="B1439" s="155" t="s">
        <v>3524</v>
      </c>
      <c r="C1439" s="158">
        <v>302434662.93000001</v>
      </c>
    </row>
    <row r="1440" spans="2:3" x14ac:dyDescent="0.25">
      <c r="B1440" s="155" t="s">
        <v>2624</v>
      </c>
      <c r="C1440" s="158">
        <v>100564528.46000001</v>
      </c>
    </row>
    <row r="1441" spans="2:3" x14ac:dyDescent="0.25">
      <c r="B1441" s="155" t="s">
        <v>3525</v>
      </c>
      <c r="C1441" s="158">
        <v>373547523.86999989</v>
      </c>
    </row>
    <row r="1442" spans="2:3" x14ac:dyDescent="0.25">
      <c r="B1442" s="155" t="s">
        <v>3526</v>
      </c>
      <c r="C1442" s="158">
        <v>333458890.54999995</v>
      </c>
    </row>
    <row r="1443" spans="2:3" x14ac:dyDescent="0.25">
      <c r="B1443" s="155" t="s">
        <v>3273</v>
      </c>
      <c r="C1443" s="158">
        <v>151594056</v>
      </c>
    </row>
    <row r="1444" spans="2:3" x14ac:dyDescent="0.25">
      <c r="B1444" s="155" t="s">
        <v>3105</v>
      </c>
      <c r="C1444" s="158">
        <v>240462259.13</v>
      </c>
    </row>
    <row r="1445" spans="2:3" x14ac:dyDescent="0.25">
      <c r="B1445" s="155" t="s">
        <v>3274</v>
      </c>
      <c r="C1445" s="158">
        <v>518571353.31999999</v>
      </c>
    </row>
    <row r="1446" spans="2:3" x14ac:dyDescent="0.25">
      <c r="B1446" s="155" t="s">
        <v>3527</v>
      </c>
      <c r="C1446" s="158">
        <v>100968579.87999998</v>
      </c>
    </row>
    <row r="1447" spans="2:3" x14ac:dyDescent="0.25">
      <c r="B1447" s="155" t="s">
        <v>3528</v>
      </c>
      <c r="C1447" s="158">
        <v>252547418.04999995</v>
      </c>
    </row>
    <row r="1448" spans="2:3" x14ac:dyDescent="0.25">
      <c r="B1448" s="155" t="s">
        <v>3529</v>
      </c>
      <c r="C1448" s="158">
        <v>1161349097.0799999</v>
      </c>
    </row>
    <row r="1449" spans="2:3" x14ac:dyDescent="0.25">
      <c r="B1449" s="155" t="s">
        <v>3530</v>
      </c>
      <c r="C1449" s="158">
        <v>815539595.61999989</v>
      </c>
    </row>
    <row r="1450" spans="2:3" x14ac:dyDescent="0.25">
      <c r="B1450" s="155" t="s">
        <v>3275</v>
      </c>
      <c r="C1450" s="158">
        <v>4060820273.7699995</v>
      </c>
    </row>
    <row r="1451" spans="2:3" x14ac:dyDescent="0.25">
      <c r="B1451" s="155" t="s">
        <v>3106</v>
      </c>
      <c r="C1451" s="158">
        <v>2586315092.4199996</v>
      </c>
    </row>
    <row r="1452" spans="2:3" x14ac:dyDescent="0.25">
      <c r="B1452" s="155" t="s">
        <v>3531</v>
      </c>
      <c r="C1452" s="158">
        <v>1013605012.85</v>
      </c>
    </row>
    <row r="1453" spans="2:3" x14ac:dyDescent="0.25">
      <c r="B1453" s="155" t="s">
        <v>3532</v>
      </c>
      <c r="C1453" s="158">
        <v>81088775.210000008</v>
      </c>
    </row>
    <row r="1454" spans="2:3" x14ac:dyDescent="0.25">
      <c r="B1454" s="155" t="s">
        <v>3276</v>
      </c>
      <c r="C1454" s="158">
        <v>886862317.78999996</v>
      </c>
    </row>
    <row r="1455" spans="2:3" x14ac:dyDescent="0.25">
      <c r="B1455" s="155" t="s">
        <v>3533</v>
      </c>
      <c r="C1455" s="158">
        <v>692855617.38</v>
      </c>
    </row>
    <row r="1456" spans="2:3" x14ac:dyDescent="0.25">
      <c r="B1456" s="155" t="s">
        <v>3107</v>
      </c>
      <c r="C1456" s="158">
        <v>1272106998.5799999</v>
      </c>
    </row>
    <row r="1457" spans="2:3" x14ac:dyDescent="0.25">
      <c r="B1457" s="155" t="s">
        <v>3534</v>
      </c>
      <c r="C1457" s="158">
        <v>709909379.6500001</v>
      </c>
    </row>
    <row r="1458" spans="2:3" x14ac:dyDescent="0.25">
      <c r="B1458" s="155" t="s">
        <v>3535</v>
      </c>
      <c r="C1458" s="158">
        <v>1312105729.5500002</v>
      </c>
    </row>
    <row r="1459" spans="2:3" x14ac:dyDescent="0.25">
      <c r="B1459" s="155" t="s">
        <v>3108</v>
      </c>
      <c r="C1459" s="158">
        <v>1303066948.0799999</v>
      </c>
    </row>
    <row r="1460" spans="2:3" x14ac:dyDescent="0.25">
      <c r="B1460" s="155" t="s">
        <v>3536</v>
      </c>
      <c r="C1460" s="158">
        <v>149215462.69999999</v>
      </c>
    </row>
    <row r="1461" spans="2:3" x14ac:dyDescent="0.25">
      <c r="B1461" s="155" t="s">
        <v>3277</v>
      </c>
      <c r="C1461" s="158">
        <v>1317919005.5599997</v>
      </c>
    </row>
    <row r="1462" spans="2:3" x14ac:dyDescent="0.25">
      <c r="B1462" s="155" t="s">
        <v>3537</v>
      </c>
      <c r="C1462" s="158">
        <v>1178840781.8</v>
      </c>
    </row>
    <row r="1463" spans="2:3" x14ac:dyDescent="0.25">
      <c r="B1463" s="155" t="s">
        <v>3538</v>
      </c>
      <c r="C1463" s="158">
        <v>485867303.1500001</v>
      </c>
    </row>
    <row r="1464" spans="2:3" x14ac:dyDescent="0.25">
      <c r="B1464" s="155" t="s">
        <v>3539</v>
      </c>
      <c r="C1464" s="158">
        <v>887767585.87999988</v>
      </c>
    </row>
    <row r="1465" spans="2:3" x14ac:dyDescent="0.25">
      <c r="B1465" s="155" t="s">
        <v>3540</v>
      </c>
      <c r="C1465" s="158">
        <v>84856620.309999987</v>
      </c>
    </row>
    <row r="1466" spans="2:3" x14ac:dyDescent="0.25">
      <c r="B1466" s="155" t="s">
        <v>3278</v>
      </c>
      <c r="C1466" s="158">
        <v>762323366.87999988</v>
      </c>
    </row>
    <row r="1467" spans="2:3" x14ac:dyDescent="0.25">
      <c r="B1467" s="155" t="s">
        <v>3541</v>
      </c>
      <c r="C1467" s="158">
        <v>55317384.449999996</v>
      </c>
    </row>
    <row r="1468" spans="2:3" x14ac:dyDescent="0.25">
      <c r="B1468" s="155" t="s">
        <v>3542</v>
      </c>
      <c r="C1468" s="158">
        <v>719951151.53999996</v>
      </c>
    </row>
    <row r="1469" spans="2:3" x14ac:dyDescent="0.25">
      <c r="B1469" s="155" t="s">
        <v>3543</v>
      </c>
      <c r="C1469" s="158">
        <v>214807149.89999998</v>
      </c>
    </row>
    <row r="1470" spans="2:3" x14ac:dyDescent="0.25">
      <c r="B1470" s="155" t="s">
        <v>3544</v>
      </c>
      <c r="C1470" s="158">
        <v>407882633.18999994</v>
      </c>
    </row>
    <row r="1471" spans="2:3" x14ac:dyDescent="0.25">
      <c r="B1471" s="155" t="s">
        <v>3279</v>
      </c>
      <c r="C1471" s="158">
        <v>589486715.94999993</v>
      </c>
    </row>
    <row r="1472" spans="2:3" x14ac:dyDescent="0.25">
      <c r="B1472" s="155" t="s">
        <v>3545</v>
      </c>
      <c r="C1472" s="158">
        <v>336682390.72000009</v>
      </c>
    </row>
    <row r="1473" spans="2:3" x14ac:dyDescent="0.25">
      <c r="B1473" s="155" t="s">
        <v>3280</v>
      </c>
      <c r="C1473" s="158">
        <v>781152257.13</v>
      </c>
    </row>
    <row r="1474" spans="2:3" x14ac:dyDescent="0.25">
      <c r="B1474" s="155" t="s">
        <v>3546</v>
      </c>
      <c r="C1474" s="158">
        <v>122555118.95</v>
      </c>
    </row>
    <row r="1475" spans="2:3" x14ac:dyDescent="0.25">
      <c r="B1475" s="155" t="s">
        <v>3547</v>
      </c>
      <c r="C1475" s="158">
        <v>205502604.31999999</v>
      </c>
    </row>
    <row r="1476" spans="2:3" x14ac:dyDescent="0.25">
      <c r="B1476" s="155" t="s">
        <v>3548</v>
      </c>
      <c r="C1476" s="158">
        <v>1123800</v>
      </c>
    </row>
    <row r="1477" spans="2:3" x14ac:dyDescent="0.25">
      <c r="B1477" s="155" t="s">
        <v>3549</v>
      </c>
      <c r="C1477" s="158">
        <v>1300804958.3499999</v>
      </c>
    </row>
    <row r="1478" spans="2:3" x14ac:dyDescent="0.25">
      <c r="B1478" s="155" t="s">
        <v>3281</v>
      </c>
      <c r="C1478" s="158">
        <v>263066042.90000007</v>
      </c>
    </row>
    <row r="1479" spans="2:3" x14ac:dyDescent="0.25">
      <c r="B1479" s="155" t="s">
        <v>3185</v>
      </c>
      <c r="C1479" s="158">
        <v>1176750551.1999998</v>
      </c>
    </row>
    <row r="1480" spans="2:3" x14ac:dyDescent="0.25">
      <c r="B1480" s="155" t="s">
        <v>3550</v>
      </c>
      <c r="C1480" s="158">
        <v>16960680.030000001</v>
      </c>
    </row>
    <row r="1481" spans="2:3" x14ac:dyDescent="0.25">
      <c r="B1481" s="155" t="s">
        <v>3551</v>
      </c>
      <c r="C1481" s="158">
        <v>400301602.04999995</v>
      </c>
    </row>
    <row r="1482" spans="2:3" x14ac:dyDescent="0.25">
      <c r="B1482" s="155" t="s">
        <v>3552</v>
      </c>
      <c r="C1482" s="158">
        <v>90294745.50999999</v>
      </c>
    </row>
    <row r="1483" spans="2:3" x14ac:dyDescent="0.25">
      <c r="B1483" s="155" t="s">
        <v>3553</v>
      </c>
      <c r="C1483" s="158">
        <v>952316201.10000002</v>
      </c>
    </row>
    <row r="1484" spans="2:3" x14ac:dyDescent="0.25">
      <c r="B1484" s="155" t="s">
        <v>3554</v>
      </c>
      <c r="C1484" s="158">
        <v>200665346.75999999</v>
      </c>
    </row>
    <row r="1485" spans="2:3" x14ac:dyDescent="0.25">
      <c r="B1485" s="155" t="s">
        <v>3057</v>
      </c>
      <c r="C1485" s="158">
        <v>605710303.12000012</v>
      </c>
    </row>
    <row r="1486" spans="2:3" x14ac:dyDescent="0.25">
      <c r="B1486" s="155" t="s">
        <v>3109</v>
      </c>
      <c r="C1486" s="158">
        <v>646049280.48000002</v>
      </c>
    </row>
    <row r="1487" spans="2:3" x14ac:dyDescent="0.25">
      <c r="B1487" s="155" t="s">
        <v>3555</v>
      </c>
      <c r="C1487" s="158">
        <v>1111484777</v>
      </c>
    </row>
    <row r="1488" spans="2:3" x14ac:dyDescent="0.25">
      <c r="B1488" s="155" t="s">
        <v>3556</v>
      </c>
      <c r="C1488" s="158">
        <v>336325429.05000001</v>
      </c>
    </row>
    <row r="1489" spans="2:3" x14ac:dyDescent="0.25">
      <c r="B1489" s="155" t="s">
        <v>3557</v>
      </c>
      <c r="C1489" s="158">
        <v>172917830.40000001</v>
      </c>
    </row>
    <row r="1490" spans="2:3" x14ac:dyDescent="0.25">
      <c r="B1490" s="155" t="s">
        <v>3282</v>
      </c>
      <c r="C1490" s="158">
        <v>43528550.780000001</v>
      </c>
    </row>
    <row r="1491" spans="2:3" x14ac:dyDescent="0.25">
      <c r="B1491" s="155" t="s">
        <v>3558</v>
      </c>
      <c r="C1491" s="158">
        <v>498794621.22000009</v>
      </c>
    </row>
    <row r="1492" spans="2:3" x14ac:dyDescent="0.25">
      <c r="B1492" s="155" t="s">
        <v>3559</v>
      </c>
      <c r="C1492" s="158">
        <v>430071223.17000002</v>
      </c>
    </row>
    <row r="1493" spans="2:3" x14ac:dyDescent="0.25">
      <c r="B1493" s="155" t="s">
        <v>3560</v>
      </c>
      <c r="C1493" s="158">
        <v>258508307.60000005</v>
      </c>
    </row>
    <row r="1494" spans="2:3" x14ac:dyDescent="0.25">
      <c r="B1494" s="155" t="s">
        <v>3561</v>
      </c>
      <c r="C1494" s="158">
        <v>449244827.28999996</v>
      </c>
    </row>
    <row r="1495" spans="2:3" x14ac:dyDescent="0.25">
      <c r="B1495" s="155" t="s">
        <v>3562</v>
      </c>
      <c r="C1495" s="158">
        <v>154070913.19000003</v>
      </c>
    </row>
    <row r="1496" spans="2:3" x14ac:dyDescent="0.25">
      <c r="B1496" s="155" t="s">
        <v>3283</v>
      </c>
      <c r="C1496" s="158">
        <v>296926118.6400001</v>
      </c>
    </row>
    <row r="1497" spans="2:3" x14ac:dyDescent="0.25">
      <c r="B1497" s="155" t="s">
        <v>3563</v>
      </c>
      <c r="C1497" s="158">
        <v>365563853.29999995</v>
      </c>
    </row>
    <row r="1498" spans="2:3" x14ac:dyDescent="0.25">
      <c r="B1498" s="155" t="s">
        <v>3564</v>
      </c>
      <c r="C1498" s="158">
        <v>633385644.31999993</v>
      </c>
    </row>
    <row r="1499" spans="2:3" x14ac:dyDescent="0.25">
      <c r="B1499" s="155" t="s">
        <v>3565</v>
      </c>
      <c r="C1499" s="158">
        <v>209665879.59999999</v>
      </c>
    </row>
    <row r="1500" spans="2:3" x14ac:dyDescent="0.25">
      <c r="B1500" s="155" t="s">
        <v>3566</v>
      </c>
      <c r="C1500" s="158">
        <v>1835375350.3600001</v>
      </c>
    </row>
    <row r="1501" spans="2:3" x14ac:dyDescent="0.25">
      <c r="B1501" s="155" t="s">
        <v>3567</v>
      </c>
      <c r="C1501" s="158">
        <v>607956390.04999995</v>
      </c>
    </row>
    <row r="1502" spans="2:3" x14ac:dyDescent="0.25">
      <c r="B1502" s="155" t="s">
        <v>3568</v>
      </c>
      <c r="C1502" s="158">
        <v>736509413.30999994</v>
      </c>
    </row>
    <row r="1503" spans="2:3" x14ac:dyDescent="0.25">
      <c r="B1503" s="155" t="s">
        <v>3569</v>
      </c>
      <c r="C1503" s="158">
        <v>785096982.67999995</v>
      </c>
    </row>
    <row r="1504" spans="2:3" x14ac:dyDescent="0.25">
      <c r="B1504" s="155" t="s">
        <v>3570</v>
      </c>
      <c r="C1504" s="158">
        <v>572338438.28999996</v>
      </c>
    </row>
    <row r="1505" spans="2:3" x14ac:dyDescent="0.25">
      <c r="B1505" s="155" t="s">
        <v>3186</v>
      </c>
      <c r="C1505" s="158">
        <v>691275959.10000002</v>
      </c>
    </row>
    <row r="1506" spans="2:3" x14ac:dyDescent="0.25">
      <c r="B1506" s="155" t="s">
        <v>3571</v>
      </c>
      <c r="C1506" s="158">
        <v>578997005.93999994</v>
      </c>
    </row>
    <row r="1507" spans="2:3" x14ac:dyDescent="0.25">
      <c r="B1507" s="155" t="s">
        <v>3572</v>
      </c>
      <c r="C1507" s="158">
        <v>396759029.40000004</v>
      </c>
    </row>
    <row r="1508" spans="2:3" x14ac:dyDescent="0.25">
      <c r="B1508" s="155" t="s">
        <v>3110</v>
      </c>
      <c r="C1508" s="158">
        <v>45899549.82</v>
      </c>
    </row>
    <row r="1509" spans="2:3" x14ac:dyDescent="0.25">
      <c r="B1509" s="155" t="s">
        <v>3573</v>
      </c>
      <c r="C1509" s="158">
        <v>1884380040.7199998</v>
      </c>
    </row>
    <row r="1510" spans="2:3" x14ac:dyDescent="0.25">
      <c r="B1510" s="155" t="s">
        <v>3187</v>
      </c>
      <c r="C1510" s="158">
        <v>244359523.74000001</v>
      </c>
    </row>
    <row r="1511" spans="2:3" x14ac:dyDescent="0.25">
      <c r="B1511" s="155" t="s">
        <v>3574</v>
      </c>
      <c r="C1511" s="158">
        <v>821678761.1099999</v>
      </c>
    </row>
    <row r="1512" spans="2:3" x14ac:dyDescent="0.25">
      <c r="B1512" s="155" t="s">
        <v>3575</v>
      </c>
      <c r="C1512" s="158">
        <v>237722940.98000002</v>
      </c>
    </row>
    <row r="1513" spans="2:3" x14ac:dyDescent="0.25">
      <c r="B1513" s="155" t="s">
        <v>3576</v>
      </c>
      <c r="C1513" s="158">
        <v>146791120.16</v>
      </c>
    </row>
    <row r="1514" spans="2:3" x14ac:dyDescent="0.25">
      <c r="B1514" s="155" t="s">
        <v>3284</v>
      </c>
      <c r="C1514" s="158">
        <v>1413125649.0099998</v>
      </c>
    </row>
    <row r="1515" spans="2:3" x14ac:dyDescent="0.25">
      <c r="B1515" s="155" t="s">
        <v>3111</v>
      </c>
      <c r="C1515" s="158">
        <v>3156976303.8900008</v>
      </c>
    </row>
    <row r="1516" spans="2:3" x14ac:dyDescent="0.25">
      <c r="B1516" s="155" t="s">
        <v>3577</v>
      </c>
      <c r="C1516" s="158">
        <v>1751359172.77</v>
      </c>
    </row>
    <row r="1517" spans="2:3" x14ac:dyDescent="0.25">
      <c r="B1517" s="155" t="s">
        <v>3578</v>
      </c>
      <c r="C1517" s="158">
        <v>878291664.74999988</v>
      </c>
    </row>
    <row r="1518" spans="2:3" x14ac:dyDescent="0.25">
      <c r="B1518" s="155" t="s">
        <v>3579</v>
      </c>
      <c r="C1518" s="158">
        <v>60768127.460000001</v>
      </c>
    </row>
    <row r="1519" spans="2:3" x14ac:dyDescent="0.25">
      <c r="B1519" s="155" t="s">
        <v>3580</v>
      </c>
      <c r="C1519" s="158">
        <v>318488051.82999998</v>
      </c>
    </row>
    <row r="1520" spans="2:3" x14ac:dyDescent="0.25">
      <c r="B1520" s="155" t="s">
        <v>3581</v>
      </c>
      <c r="C1520" s="158">
        <v>30217831.220000003</v>
      </c>
    </row>
    <row r="1521" spans="2:3" x14ac:dyDescent="0.25">
      <c r="B1521" s="155" t="s">
        <v>3582</v>
      </c>
      <c r="C1521" s="158">
        <v>2190837.1500000004</v>
      </c>
    </row>
    <row r="1522" spans="2:3" x14ac:dyDescent="0.25">
      <c r="B1522" s="155" t="s">
        <v>3583</v>
      </c>
      <c r="C1522" s="158">
        <v>1197170472</v>
      </c>
    </row>
    <row r="1523" spans="2:3" x14ac:dyDescent="0.25">
      <c r="B1523" s="155" t="s">
        <v>3285</v>
      </c>
      <c r="C1523" s="158">
        <v>790372621.22000003</v>
      </c>
    </row>
    <row r="1524" spans="2:3" x14ac:dyDescent="0.25">
      <c r="B1524" s="155" t="s">
        <v>3286</v>
      </c>
      <c r="C1524" s="158">
        <v>1065115115.1500002</v>
      </c>
    </row>
    <row r="1525" spans="2:3" x14ac:dyDescent="0.25">
      <c r="B1525" s="155" t="s">
        <v>3584</v>
      </c>
      <c r="C1525" s="158">
        <v>660366612.75</v>
      </c>
    </row>
    <row r="1526" spans="2:3" x14ac:dyDescent="0.25">
      <c r="B1526" s="155" t="s">
        <v>3585</v>
      </c>
      <c r="C1526" s="158">
        <v>1183734598.4000001</v>
      </c>
    </row>
    <row r="1527" spans="2:3" x14ac:dyDescent="0.25">
      <c r="B1527" s="155" t="s">
        <v>3586</v>
      </c>
      <c r="C1527" s="158">
        <v>545026855.20999992</v>
      </c>
    </row>
    <row r="1528" spans="2:3" x14ac:dyDescent="0.25">
      <c r="B1528" s="155" t="s">
        <v>3587</v>
      </c>
      <c r="C1528" s="158">
        <v>42237687.509999998</v>
      </c>
    </row>
    <row r="1529" spans="2:3" x14ac:dyDescent="0.25">
      <c r="B1529" s="155" t="s">
        <v>2625</v>
      </c>
      <c r="C1529" s="158">
        <v>518050812.79999995</v>
      </c>
    </row>
    <row r="1530" spans="2:3" x14ac:dyDescent="0.25">
      <c r="B1530" s="155" t="s">
        <v>3588</v>
      </c>
      <c r="C1530" s="158">
        <v>96406799.700000018</v>
      </c>
    </row>
    <row r="1531" spans="2:3" x14ac:dyDescent="0.25">
      <c r="B1531" s="155" t="s">
        <v>3589</v>
      </c>
      <c r="C1531" s="158">
        <v>2853550.1</v>
      </c>
    </row>
    <row r="1532" spans="2:3" x14ac:dyDescent="0.25">
      <c r="B1532" s="155" t="s">
        <v>3590</v>
      </c>
      <c r="C1532" s="158">
        <v>10348485.07</v>
      </c>
    </row>
    <row r="1533" spans="2:3" x14ac:dyDescent="0.25">
      <c r="B1533" s="155" t="s">
        <v>3112</v>
      </c>
      <c r="C1533" s="158">
        <v>607938936.17000008</v>
      </c>
    </row>
    <row r="1534" spans="2:3" x14ac:dyDescent="0.25">
      <c r="B1534" s="155" t="s">
        <v>3591</v>
      </c>
      <c r="C1534" s="158">
        <v>70990049.299999997</v>
      </c>
    </row>
    <row r="1535" spans="2:3" x14ac:dyDescent="0.25">
      <c r="B1535" s="155" t="s">
        <v>3592</v>
      </c>
      <c r="C1535" s="158">
        <v>561797952.5</v>
      </c>
    </row>
    <row r="1536" spans="2:3" x14ac:dyDescent="0.25">
      <c r="B1536" s="155" t="s">
        <v>3593</v>
      </c>
      <c r="C1536" s="158">
        <v>235886876.15000001</v>
      </c>
    </row>
    <row r="1537" spans="2:3" x14ac:dyDescent="0.25">
      <c r="B1537" s="155" t="s">
        <v>3594</v>
      </c>
      <c r="C1537" s="158">
        <v>33544874.809999995</v>
      </c>
    </row>
    <row r="1538" spans="2:3" x14ac:dyDescent="0.25">
      <c r="B1538" s="155" t="s">
        <v>3595</v>
      </c>
      <c r="C1538" s="158">
        <v>566434006.39999986</v>
      </c>
    </row>
    <row r="1539" spans="2:3" x14ac:dyDescent="0.25">
      <c r="B1539" s="155" t="s">
        <v>3596</v>
      </c>
      <c r="C1539" s="158">
        <v>236574569.44999999</v>
      </c>
    </row>
    <row r="1540" spans="2:3" x14ac:dyDescent="0.25">
      <c r="B1540" s="155" t="s">
        <v>3597</v>
      </c>
      <c r="C1540" s="158">
        <v>736111998</v>
      </c>
    </row>
    <row r="1541" spans="2:3" x14ac:dyDescent="0.25">
      <c r="B1541" s="155" t="s">
        <v>3598</v>
      </c>
      <c r="C1541" s="158">
        <v>1048941523.16</v>
      </c>
    </row>
    <row r="1542" spans="2:3" x14ac:dyDescent="0.25">
      <c r="B1542" s="155" t="s">
        <v>3599</v>
      </c>
      <c r="C1542" s="158">
        <v>1749985587.7</v>
      </c>
    </row>
    <row r="1543" spans="2:3" x14ac:dyDescent="0.25">
      <c r="B1543" s="155" t="s">
        <v>3600</v>
      </c>
      <c r="C1543" s="158">
        <v>536067519.83999991</v>
      </c>
    </row>
    <row r="1544" spans="2:3" x14ac:dyDescent="0.25">
      <c r="B1544" s="155" t="s">
        <v>3601</v>
      </c>
      <c r="C1544" s="158">
        <v>1167877631.8199999</v>
      </c>
    </row>
    <row r="1545" spans="2:3" x14ac:dyDescent="0.25">
      <c r="B1545" s="155" t="s">
        <v>3602</v>
      </c>
      <c r="C1545" s="158">
        <v>117895850.41</v>
      </c>
    </row>
    <row r="1546" spans="2:3" x14ac:dyDescent="0.25">
      <c r="B1546" s="155" t="s">
        <v>3603</v>
      </c>
      <c r="C1546" s="158">
        <v>28027273.950000003</v>
      </c>
    </row>
    <row r="1547" spans="2:3" x14ac:dyDescent="0.25">
      <c r="B1547" s="155" t="s">
        <v>3604</v>
      </c>
      <c r="C1547" s="158">
        <v>1161985717.9200001</v>
      </c>
    </row>
    <row r="1548" spans="2:3" x14ac:dyDescent="0.25">
      <c r="B1548" s="155" t="s">
        <v>2626</v>
      </c>
      <c r="C1548" s="158">
        <v>1803452597.0100002</v>
      </c>
    </row>
    <row r="1549" spans="2:3" x14ac:dyDescent="0.25">
      <c r="B1549" s="155" t="s">
        <v>3605</v>
      </c>
      <c r="C1549" s="158">
        <v>520579562.62</v>
      </c>
    </row>
    <row r="1550" spans="2:3" x14ac:dyDescent="0.25">
      <c r="B1550" s="155" t="s">
        <v>3113</v>
      </c>
      <c r="C1550" s="158">
        <v>37344940</v>
      </c>
    </row>
    <row r="1551" spans="2:3" x14ac:dyDescent="0.25">
      <c r="B1551" s="155" t="s">
        <v>3606</v>
      </c>
      <c r="C1551" s="158">
        <v>380605965.27999997</v>
      </c>
    </row>
    <row r="1552" spans="2:3" x14ac:dyDescent="0.25">
      <c r="B1552" s="155" t="s">
        <v>3607</v>
      </c>
      <c r="C1552" s="158">
        <v>192996394.5</v>
      </c>
    </row>
    <row r="1553" spans="2:3" x14ac:dyDescent="0.25">
      <c r="B1553" s="155" t="s">
        <v>3608</v>
      </c>
      <c r="C1553" s="158">
        <v>719897741</v>
      </c>
    </row>
    <row r="1554" spans="2:3" x14ac:dyDescent="0.25">
      <c r="B1554" s="155" t="s">
        <v>3609</v>
      </c>
      <c r="C1554" s="158">
        <v>40231687.380000003</v>
      </c>
    </row>
    <row r="1555" spans="2:3" x14ac:dyDescent="0.25">
      <c r="B1555" s="155" t="s">
        <v>3610</v>
      </c>
      <c r="C1555" s="158">
        <v>127288319.96000001</v>
      </c>
    </row>
    <row r="1556" spans="2:3" x14ac:dyDescent="0.25">
      <c r="B1556" s="155" t="s">
        <v>3114</v>
      </c>
      <c r="C1556" s="158">
        <v>403193486.36000001</v>
      </c>
    </row>
    <row r="1557" spans="2:3" x14ac:dyDescent="0.25">
      <c r="B1557" s="155" t="s">
        <v>3611</v>
      </c>
      <c r="C1557" s="158">
        <v>1800510</v>
      </c>
    </row>
    <row r="1558" spans="2:3" x14ac:dyDescent="0.25">
      <c r="B1558" s="155" t="s">
        <v>3612</v>
      </c>
      <c r="C1558" s="158">
        <v>98918497.5</v>
      </c>
    </row>
    <row r="1559" spans="2:3" x14ac:dyDescent="0.25">
      <c r="B1559" s="155" t="s">
        <v>3613</v>
      </c>
      <c r="C1559" s="158">
        <v>970175646.11999989</v>
      </c>
    </row>
    <row r="1560" spans="2:3" x14ac:dyDescent="0.25">
      <c r="B1560" s="155" t="s">
        <v>3614</v>
      </c>
      <c r="C1560" s="158">
        <v>29404888.5</v>
      </c>
    </row>
    <row r="1561" spans="2:3" x14ac:dyDescent="0.25">
      <c r="B1561" s="155" t="s">
        <v>3615</v>
      </c>
      <c r="C1561" s="158">
        <v>266390913.78999999</v>
      </c>
    </row>
    <row r="1562" spans="2:3" x14ac:dyDescent="0.25">
      <c r="B1562" s="155" t="s">
        <v>3616</v>
      </c>
      <c r="C1562" s="158">
        <v>961436581.69000006</v>
      </c>
    </row>
    <row r="1563" spans="2:3" x14ac:dyDescent="0.25">
      <c r="B1563" s="155" t="s">
        <v>3617</v>
      </c>
      <c r="C1563" s="158">
        <v>712027119.25</v>
      </c>
    </row>
    <row r="1564" spans="2:3" x14ac:dyDescent="0.25">
      <c r="B1564" s="155" t="s">
        <v>3188</v>
      </c>
      <c r="C1564" s="158">
        <v>166064436.63</v>
      </c>
    </row>
    <row r="1565" spans="2:3" x14ac:dyDescent="0.25">
      <c r="B1565" s="155" t="s">
        <v>3618</v>
      </c>
      <c r="C1565" s="158">
        <v>1589520941.2</v>
      </c>
    </row>
    <row r="1566" spans="2:3" x14ac:dyDescent="0.25">
      <c r="B1566" s="155" t="s">
        <v>3058</v>
      </c>
      <c r="C1566" s="158">
        <v>122972129.51999998</v>
      </c>
    </row>
    <row r="1567" spans="2:3" x14ac:dyDescent="0.25">
      <c r="B1567" s="155" t="s">
        <v>3619</v>
      </c>
      <c r="C1567" s="158">
        <v>243328593.95999998</v>
      </c>
    </row>
    <row r="1568" spans="2:3" x14ac:dyDescent="0.25">
      <c r="B1568" s="155" t="s">
        <v>3620</v>
      </c>
      <c r="C1568" s="158">
        <v>15307682.560000001</v>
      </c>
    </row>
    <row r="1569" spans="2:3" x14ac:dyDescent="0.25">
      <c r="B1569" s="155" t="s">
        <v>3621</v>
      </c>
      <c r="C1569" s="158">
        <v>233535978.38</v>
      </c>
    </row>
    <row r="1570" spans="2:3" x14ac:dyDescent="0.25">
      <c r="B1570" s="155" t="s">
        <v>3622</v>
      </c>
      <c r="C1570" s="158">
        <v>638550</v>
      </c>
    </row>
    <row r="1571" spans="2:3" x14ac:dyDescent="0.25">
      <c r="B1571" s="155" t="s">
        <v>3623</v>
      </c>
      <c r="C1571" s="158">
        <v>271027593.19</v>
      </c>
    </row>
    <row r="1572" spans="2:3" x14ac:dyDescent="0.25">
      <c r="B1572" s="155" t="s">
        <v>3624</v>
      </c>
      <c r="C1572" s="158">
        <v>62699489.989999995</v>
      </c>
    </row>
    <row r="1573" spans="2:3" x14ac:dyDescent="0.25">
      <c r="B1573" s="155" t="s">
        <v>3625</v>
      </c>
      <c r="C1573" s="158">
        <v>425181690.68000007</v>
      </c>
    </row>
    <row r="1574" spans="2:3" x14ac:dyDescent="0.25">
      <c r="B1574" s="155" t="s">
        <v>3626</v>
      </c>
      <c r="C1574" s="158">
        <v>84243439.75999999</v>
      </c>
    </row>
    <row r="1575" spans="2:3" x14ac:dyDescent="0.25">
      <c r="B1575" s="155" t="s">
        <v>3627</v>
      </c>
      <c r="C1575" s="158">
        <v>1153140</v>
      </c>
    </row>
    <row r="1576" spans="2:3" x14ac:dyDescent="0.25">
      <c r="B1576" s="155" t="s">
        <v>3628</v>
      </c>
      <c r="C1576" s="158">
        <v>35215882.600000001</v>
      </c>
    </row>
    <row r="1577" spans="2:3" x14ac:dyDescent="0.25">
      <c r="B1577" s="155" t="s">
        <v>3629</v>
      </c>
      <c r="C1577" s="158">
        <v>890262.49</v>
      </c>
    </row>
    <row r="1578" spans="2:3" x14ac:dyDescent="0.25">
      <c r="B1578" s="155" t="s">
        <v>3630</v>
      </c>
      <c r="C1578" s="158">
        <v>69640708.070000008</v>
      </c>
    </row>
    <row r="1579" spans="2:3" x14ac:dyDescent="0.25">
      <c r="B1579" s="155" t="s">
        <v>3631</v>
      </c>
      <c r="C1579" s="158">
        <v>77878137.480000004</v>
      </c>
    </row>
    <row r="1580" spans="2:3" x14ac:dyDescent="0.25">
      <c r="B1580" s="155" t="s">
        <v>3632</v>
      </c>
      <c r="C1580" s="158">
        <v>15043749.5</v>
      </c>
    </row>
    <row r="1581" spans="2:3" x14ac:dyDescent="0.25">
      <c r="B1581" s="155" t="s">
        <v>3633</v>
      </c>
      <c r="C1581" s="158">
        <v>20622914.989999998</v>
      </c>
    </row>
    <row r="1582" spans="2:3" x14ac:dyDescent="0.25">
      <c r="B1582" s="155" t="s">
        <v>3634</v>
      </c>
      <c r="C1582" s="158">
        <v>13089950</v>
      </c>
    </row>
    <row r="1583" spans="2:3" x14ac:dyDescent="0.25">
      <c r="B1583" s="155" t="s">
        <v>3635</v>
      </c>
      <c r="C1583" s="158">
        <v>20931504.300000001</v>
      </c>
    </row>
    <row r="1584" spans="2:3" x14ac:dyDescent="0.25">
      <c r="B1584" s="155" t="s">
        <v>3636</v>
      </c>
      <c r="C1584" s="158">
        <v>94009836.49000001</v>
      </c>
    </row>
    <row r="1585" spans="2:3" x14ac:dyDescent="0.25">
      <c r="B1585" s="155" t="s">
        <v>3637</v>
      </c>
      <c r="C1585" s="158">
        <v>145707984.35000002</v>
      </c>
    </row>
    <row r="1586" spans="2:3" x14ac:dyDescent="0.25">
      <c r="B1586" s="155" t="s">
        <v>3638</v>
      </c>
      <c r="C1586" s="158">
        <v>126523839.69</v>
      </c>
    </row>
    <row r="1587" spans="2:3" x14ac:dyDescent="0.25">
      <c r="B1587" s="155" t="s">
        <v>3639</v>
      </c>
      <c r="C1587" s="158">
        <v>109387329.38</v>
      </c>
    </row>
    <row r="1588" spans="2:3" x14ac:dyDescent="0.25">
      <c r="B1588" s="155" t="s">
        <v>3640</v>
      </c>
      <c r="C1588" s="158">
        <v>857382222.69000018</v>
      </c>
    </row>
    <row r="1589" spans="2:3" x14ac:dyDescent="0.25">
      <c r="B1589" s="155" t="s">
        <v>3641</v>
      </c>
      <c r="C1589" s="158">
        <v>442217182.33000004</v>
      </c>
    </row>
    <row r="1590" spans="2:3" x14ac:dyDescent="0.25">
      <c r="B1590" s="155" t="s">
        <v>3642</v>
      </c>
      <c r="C1590" s="158">
        <v>106533930.08999999</v>
      </c>
    </row>
    <row r="1591" spans="2:3" x14ac:dyDescent="0.25">
      <c r="B1591" s="155" t="s">
        <v>3643</v>
      </c>
      <c r="C1591" s="158">
        <v>174314974.09999999</v>
      </c>
    </row>
    <row r="1592" spans="2:3" x14ac:dyDescent="0.25">
      <c r="B1592" s="155" t="s">
        <v>3644</v>
      </c>
      <c r="C1592" s="158">
        <v>244655407.73000002</v>
      </c>
    </row>
    <row r="1593" spans="2:3" x14ac:dyDescent="0.25">
      <c r="B1593" s="155" t="s">
        <v>3645</v>
      </c>
      <c r="C1593" s="158">
        <v>140579660.62</v>
      </c>
    </row>
    <row r="1594" spans="2:3" x14ac:dyDescent="0.25">
      <c r="B1594" s="155" t="s">
        <v>3287</v>
      </c>
      <c r="C1594" s="158">
        <v>95241448.930000007</v>
      </c>
    </row>
    <row r="1595" spans="2:3" x14ac:dyDescent="0.25">
      <c r="B1595" s="155" t="s">
        <v>3646</v>
      </c>
      <c r="C1595" s="158">
        <v>104856867.20999999</v>
      </c>
    </row>
    <row r="1596" spans="2:3" x14ac:dyDescent="0.25">
      <c r="B1596" s="155" t="s">
        <v>3647</v>
      </c>
      <c r="C1596" s="158">
        <v>391169571.48999995</v>
      </c>
    </row>
    <row r="1597" spans="2:3" x14ac:dyDescent="0.25">
      <c r="B1597" s="155" t="s">
        <v>3648</v>
      </c>
      <c r="C1597" s="158">
        <v>26018792.239999998</v>
      </c>
    </row>
    <row r="1598" spans="2:3" x14ac:dyDescent="0.25">
      <c r="B1598" s="155" t="s">
        <v>3649</v>
      </c>
      <c r="C1598" s="158">
        <v>146206558.00999999</v>
      </c>
    </row>
    <row r="1599" spans="2:3" x14ac:dyDescent="0.25">
      <c r="B1599" s="155" t="s">
        <v>3650</v>
      </c>
      <c r="C1599" s="158">
        <v>272872880.43000001</v>
      </c>
    </row>
    <row r="1600" spans="2:3" x14ac:dyDescent="0.25">
      <c r="B1600" s="155" t="s">
        <v>3651</v>
      </c>
      <c r="C1600" s="158">
        <v>30771556.870000005</v>
      </c>
    </row>
    <row r="1601" spans="2:3" x14ac:dyDescent="0.25">
      <c r="B1601" s="155" t="s">
        <v>3652</v>
      </c>
      <c r="C1601" s="158">
        <v>76876278.400000006</v>
      </c>
    </row>
    <row r="1602" spans="2:3" x14ac:dyDescent="0.25">
      <c r="B1602" s="155" t="s">
        <v>3653</v>
      </c>
      <c r="C1602" s="158">
        <v>83132552.87000002</v>
      </c>
    </row>
    <row r="1603" spans="2:3" x14ac:dyDescent="0.25">
      <c r="B1603" s="155" t="s">
        <v>3654</v>
      </c>
      <c r="C1603" s="158">
        <v>331104750.84000003</v>
      </c>
    </row>
    <row r="1604" spans="2:3" x14ac:dyDescent="0.25">
      <c r="B1604" s="155" t="s">
        <v>3655</v>
      </c>
      <c r="C1604" s="158">
        <v>22010603.989999998</v>
      </c>
    </row>
    <row r="1605" spans="2:3" x14ac:dyDescent="0.25">
      <c r="B1605" s="155" t="s">
        <v>3656</v>
      </c>
      <c r="C1605" s="158">
        <v>154172564.40000001</v>
      </c>
    </row>
    <row r="1606" spans="2:3" x14ac:dyDescent="0.25">
      <c r="B1606" s="155" t="s">
        <v>3657</v>
      </c>
      <c r="C1606" s="158">
        <v>314769809.34999996</v>
      </c>
    </row>
    <row r="1607" spans="2:3" x14ac:dyDescent="0.25">
      <c r="B1607" s="155" t="s">
        <v>3658</v>
      </c>
      <c r="C1607" s="158">
        <v>87420404.519999996</v>
      </c>
    </row>
    <row r="1608" spans="2:3" x14ac:dyDescent="0.25">
      <c r="B1608" s="155" t="s">
        <v>3659</v>
      </c>
      <c r="C1608" s="158">
        <v>133675572.22000001</v>
      </c>
    </row>
    <row r="1609" spans="2:3" x14ac:dyDescent="0.25">
      <c r="B1609" s="155" t="s">
        <v>3660</v>
      </c>
      <c r="C1609" s="158">
        <v>108791313.70999998</v>
      </c>
    </row>
    <row r="1610" spans="2:3" x14ac:dyDescent="0.25">
      <c r="B1610" s="155" t="s">
        <v>3661</v>
      </c>
      <c r="C1610" s="158">
        <v>25007421.16</v>
      </c>
    </row>
    <row r="1611" spans="2:3" x14ac:dyDescent="0.25">
      <c r="B1611" s="155" t="s">
        <v>3288</v>
      </c>
      <c r="C1611" s="158">
        <v>156312040.07999998</v>
      </c>
    </row>
    <row r="1612" spans="2:3" x14ac:dyDescent="0.25">
      <c r="B1612" s="155" t="s">
        <v>3662</v>
      </c>
      <c r="C1612" s="158">
        <v>208512194.60999998</v>
      </c>
    </row>
    <row r="1613" spans="2:3" x14ac:dyDescent="0.25">
      <c r="B1613" s="155" t="s">
        <v>3663</v>
      </c>
      <c r="C1613" s="158">
        <v>36013281.650000006</v>
      </c>
    </row>
    <row r="1614" spans="2:3" x14ac:dyDescent="0.25">
      <c r="B1614" s="155" t="s">
        <v>3664</v>
      </c>
      <c r="C1614" s="158">
        <v>18582585.489999998</v>
      </c>
    </row>
    <row r="1615" spans="2:3" x14ac:dyDescent="0.25">
      <c r="B1615" s="155" t="s">
        <v>3665</v>
      </c>
      <c r="C1615" s="158">
        <v>294365553.52999997</v>
      </c>
    </row>
    <row r="1616" spans="2:3" x14ac:dyDescent="0.25">
      <c r="B1616" s="155" t="s">
        <v>3666</v>
      </c>
      <c r="C1616" s="158">
        <v>280003096.80000001</v>
      </c>
    </row>
    <row r="1617" spans="2:3" x14ac:dyDescent="0.25">
      <c r="B1617" s="155" t="s">
        <v>3667</v>
      </c>
      <c r="C1617" s="158">
        <v>106627257.06</v>
      </c>
    </row>
    <row r="1618" spans="2:3" x14ac:dyDescent="0.25">
      <c r="B1618" s="155" t="s">
        <v>3668</v>
      </c>
      <c r="C1618" s="158">
        <v>546767109.8499999</v>
      </c>
    </row>
    <row r="1619" spans="2:3" x14ac:dyDescent="0.25">
      <c r="B1619" s="155" t="s">
        <v>3669</v>
      </c>
      <c r="C1619" s="158">
        <v>482208874.41999996</v>
      </c>
    </row>
    <row r="1620" spans="2:3" x14ac:dyDescent="0.25">
      <c r="B1620" s="155" t="s">
        <v>3670</v>
      </c>
      <c r="C1620" s="158">
        <v>9993618.7000000011</v>
      </c>
    </row>
    <row r="1621" spans="2:3" x14ac:dyDescent="0.25">
      <c r="B1621" s="155" t="s">
        <v>3671</v>
      </c>
      <c r="C1621" s="158">
        <v>17639025.119999997</v>
      </c>
    </row>
    <row r="1622" spans="2:3" x14ac:dyDescent="0.25">
      <c r="B1622" s="155" t="s">
        <v>3672</v>
      </c>
      <c r="C1622" s="158">
        <v>38526251.949999996</v>
      </c>
    </row>
    <row r="1623" spans="2:3" x14ac:dyDescent="0.25">
      <c r="B1623" s="155" t="s">
        <v>3673</v>
      </c>
      <c r="C1623" s="158">
        <v>199864414.63999999</v>
      </c>
    </row>
    <row r="1624" spans="2:3" x14ac:dyDescent="0.25">
      <c r="B1624" s="155" t="s">
        <v>3674</v>
      </c>
      <c r="C1624" s="158">
        <v>600026187.66000009</v>
      </c>
    </row>
    <row r="1625" spans="2:3" x14ac:dyDescent="0.25">
      <c r="B1625" s="155" t="s">
        <v>3675</v>
      </c>
      <c r="C1625" s="158">
        <v>67581638.140000001</v>
      </c>
    </row>
    <row r="1626" spans="2:3" x14ac:dyDescent="0.25">
      <c r="B1626" s="155" t="s">
        <v>3676</v>
      </c>
      <c r="C1626" s="158">
        <v>3948774.88</v>
      </c>
    </row>
    <row r="1627" spans="2:3" x14ac:dyDescent="0.25">
      <c r="B1627" s="155" t="s">
        <v>3677</v>
      </c>
      <c r="C1627" s="158">
        <v>150111247.88</v>
      </c>
    </row>
    <row r="1628" spans="2:3" x14ac:dyDescent="0.25">
      <c r="B1628" s="155" t="s">
        <v>3678</v>
      </c>
      <c r="C1628" s="158">
        <v>131131446.25999999</v>
      </c>
    </row>
    <row r="1629" spans="2:3" x14ac:dyDescent="0.25">
      <c r="B1629" s="155" t="s">
        <v>3679</v>
      </c>
      <c r="C1629" s="158">
        <v>28115707.309999995</v>
      </c>
    </row>
    <row r="1630" spans="2:3" x14ac:dyDescent="0.25">
      <c r="B1630" s="155" t="s">
        <v>3680</v>
      </c>
      <c r="C1630" s="158">
        <v>25918056.16</v>
      </c>
    </row>
    <row r="1631" spans="2:3" x14ac:dyDescent="0.25">
      <c r="B1631" s="155" t="s">
        <v>3681</v>
      </c>
      <c r="C1631" s="158">
        <v>80130406.879999995</v>
      </c>
    </row>
    <row r="1632" spans="2:3" x14ac:dyDescent="0.25">
      <c r="B1632" s="155" t="s">
        <v>3682</v>
      </c>
      <c r="C1632" s="158">
        <v>13968895.140000002</v>
      </c>
    </row>
    <row r="1633" spans="2:3" x14ac:dyDescent="0.25">
      <c r="B1633" s="155" t="s">
        <v>3683</v>
      </c>
      <c r="C1633" s="158">
        <v>45758609.519999996</v>
      </c>
    </row>
    <row r="1634" spans="2:3" x14ac:dyDescent="0.25">
      <c r="B1634" s="155" t="s">
        <v>3684</v>
      </c>
      <c r="C1634" s="158">
        <v>59156342.82</v>
      </c>
    </row>
    <row r="1635" spans="2:3" x14ac:dyDescent="0.25">
      <c r="B1635" s="155" t="s">
        <v>3685</v>
      </c>
      <c r="C1635" s="158">
        <v>130321957.84</v>
      </c>
    </row>
    <row r="1636" spans="2:3" x14ac:dyDescent="0.25">
      <c r="B1636" s="155" t="s">
        <v>3686</v>
      </c>
      <c r="C1636" s="158">
        <v>189886957.80000001</v>
      </c>
    </row>
    <row r="1637" spans="2:3" x14ac:dyDescent="0.25">
      <c r="B1637" s="155" t="s">
        <v>3687</v>
      </c>
      <c r="C1637" s="158">
        <v>270331444.86000001</v>
      </c>
    </row>
    <row r="1638" spans="2:3" x14ac:dyDescent="0.25">
      <c r="B1638" s="155" t="s">
        <v>3688</v>
      </c>
      <c r="C1638" s="158">
        <v>4817363.8600000003</v>
      </c>
    </row>
    <row r="1639" spans="2:3" x14ac:dyDescent="0.25">
      <c r="B1639" s="155" t="s">
        <v>3689</v>
      </c>
      <c r="C1639" s="158">
        <v>59040983.780000001</v>
      </c>
    </row>
    <row r="1640" spans="2:3" x14ac:dyDescent="0.25">
      <c r="B1640" s="155" t="s">
        <v>3690</v>
      </c>
      <c r="C1640" s="158">
        <v>30405845.75</v>
      </c>
    </row>
    <row r="1641" spans="2:3" x14ac:dyDescent="0.25">
      <c r="B1641" s="155" t="s">
        <v>3691</v>
      </c>
      <c r="C1641" s="158">
        <v>13187898.75</v>
      </c>
    </row>
    <row r="1642" spans="2:3" x14ac:dyDescent="0.25">
      <c r="B1642" s="155" t="s">
        <v>3692</v>
      </c>
      <c r="C1642" s="158">
        <v>52349208.319999993</v>
      </c>
    </row>
    <row r="1643" spans="2:3" x14ac:dyDescent="0.25">
      <c r="B1643" s="155" t="s">
        <v>3693</v>
      </c>
      <c r="C1643" s="158">
        <v>3034600.29</v>
      </c>
    </row>
    <row r="1644" spans="2:3" x14ac:dyDescent="0.25">
      <c r="B1644" s="155" t="s">
        <v>3694</v>
      </c>
      <c r="C1644" s="158">
        <v>8215793.1299999999</v>
      </c>
    </row>
    <row r="1645" spans="2:3" x14ac:dyDescent="0.25">
      <c r="B1645" s="155" t="s">
        <v>3695</v>
      </c>
      <c r="C1645" s="158">
        <v>10891645.15</v>
      </c>
    </row>
    <row r="1646" spans="2:3" x14ac:dyDescent="0.25">
      <c r="B1646" s="155" t="s">
        <v>3696</v>
      </c>
      <c r="C1646" s="158">
        <v>233751925.34</v>
      </c>
    </row>
    <row r="1647" spans="2:3" x14ac:dyDescent="0.25">
      <c r="B1647" s="155" t="s">
        <v>3697</v>
      </c>
      <c r="C1647" s="158">
        <v>49734766.040000007</v>
      </c>
    </row>
    <row r="1648" spans="2:3" x14ac:dyDescent="0.25">
      <c r="B1648" s="155" t="s">
        <v>3698</v>
      </c>
      <c r="C1648" s="158">
        <v>18766091.300000004</v>
      </c>
    </row>
    <row r="1649" spans="2:3" x14ac:dyDescent="0.25">
      <c r="B1649" s="155" t="s">
        <v>3699</v>
      </c>
      <c r="C1649" s="158">
        <v>24198841.559999999</v>
      </c>
    </row>
    <row r="1650" spans="2:3" x14ac:dyDescent="0.25">
      <c r="B1650" s="155" t="s">
        <v>3700</v>
      </c>
      <c r="C1650" s="158">
        <v>41902098.049999997</v>
      </c>
    </row>
    <row r="1651" spans="2:3" x14ac:dyDescent="0.25">
      <c r="B1651" s="155" t="s">
        <v>3701</v>
      </c>
      <c r="C1651" s="158">
        <v>111462021.01000001</v>
      </c>
    </row>
    <row r="1652" spans="2:3" x14ac:dyDescent="0.25">
      <c r="B1652" s="155" t="s">
        <v>3702</v>
      </c>
      <c r="C1652" s="158">
        <v>819812.86</v>
      </c>
    </row>
    <row r="1653" spans="2:3" x14ac:dyDescent="0.25">
      <c r="B1653" s="155" t="s">
        <v>3703</v>
      </c>
      <c r="C1653" s="158">
        <v>198662819.17000002</v>
      </c>
    </row>
    <row r="1654" spans="2:3" x14ac:dyDescent="0.25">
      <c r="B1654" s="155" t="s">
        <v>3704</v>
      </c>
      <c r="C1654" s="158">
        <v>8724090</v>
      </c>
    </row>
    <row r="1655" spans="2:3" x14ac:dyDescent="0.25">
      <c r="B1655" s="155" t="s">
        <v>3705</v>
      </c>
      <c r="C1655" s="158">
        <v>41528193.300000004</v>
      </c>
    </row>
    <row r="1656" spans="2:3" x14ac:dyDescent="0.25">
      <c r="B1656" s="155" t="s">
        <v>3706</v>
      </c>
      <c r="C1656" s="158">
        <v>4175130</v>
      </c>
    </row>
    <row r="1657" spans="2:3" x14ac:dyDescent="0.25">
      <c r="B1657" s="155" t="s">
        <v>3707</v>
      </c>
      <c r="C1657" s="158">
        <v>1517381.25</v>
      </c>
    </row>
    <row r="1658" spans="2:3" x14ac:dyDescent="0.25">
      <c r="B1658" s="155" t="s">
        <v>3708</v>
      </c>
      <c r="C1658" s="158">
        <v>159675805.51999998</v>
      </c>
    </row>
    <row r="1659" spans="2:3" x14ac:dyDescent="0.25">
      <c r="B1659" s="155" t="s">
        <v>3709</v>
      </c>
      <c r="C1659" s="158">
        <v>42423098.780000001</v>
      </c>
    </row>
    <row r="1660" spans="2:3" x14ac:dyDescent="0.25">
      <c r="B1660" s="155" t="s">
        <v>3710</v>
      </c>
      <c r="C1660" s="158">
        <v>206303857.81</v>
      </c>
    </row>
    <row r="1661" spans="2:3" x14ac:dyDescent="0.25">
      <c r="B1661" s="155" t="s">
        <v>3711</v>
      </c>
      <c r="C1661" s="158">
        <v>17187687.220000003</v>
      </c>
    </row>
    <row r="1662" spans="2:3" x14ac:dyDescent="0.25">
      <c r="B1662" s="155" t="s">
        <v>3712</v>
      </c>
      <c r="C1662" s="158">
        <v>68888425.649999991</v>
      </c>
    </row>
    <row r="1663" spans="2:3" x14ac:dyDescent="0.25">
      <c r="B1663" s="155" t="s">
        <v>3713</v>
      </c>
      <c r="C1663" s="158">
        <v>68763761.75</v>
      </c>
    </row>
    <row r="1664" spans="2:3" x14ac:dyDescent="0.25">
      <c r="B1664" s="155" t="s">
        <v>3714</v>
      </c>
      <c r="C1664" s="158">
        <v>37527616.129999995</v>
      </c>
    </row>
    <row r="1665" spans="2:3" x14ac:dyDescent="0.25">
      <c r="B1665" s="155" t="s">
        <v>3715</v>
      </c>
      <c r="C1665" s="158">
        <v>47416494.439999998</v>
      </c>
    </row>
    <row r="1666" spans="2:3" x14ac:dyDescent="0.25">
      <c r="B1666" s="155" t="s">
        <v>3716</v>
      </c>
      <c r="C1666" s="158">
        <v>14044944.74</v>
      </c>
    </row>
    <row r="1667" spans="2:3" x14ac:dyDescent="0.25">
      <c r="B1667" s="155" t="s">
        <v>3717</v>
      </c>
      <c r="C1667" s="158">
        <v>14019544.41</v>
      </c>
    </row>
    <row r="1668" spans="2:3" x14ac:dyDescent="0.25">
      <c r="B1668" s="155" t="s">
        <v>3718</v>
      </c>
      <c r="C1668" s="158">
        <v>75072910.080000013</v>
      </c>
    </row>
    <row r="1669" spans="2:3" x14ac:dyDescent="0.25">
      <c r="B1669" s="155" t="s">
        <v>3719</v>
      </c>
      <c r="C1669" s="158">
        <v>1540951.42</v>
      </c>
    </row>
    <row r="1670" spans="2:3" x14ac:dyDescent="0.25">
      <c r="B1670" s="155" t="s">
        <v>3720</v>
      </c>
      <c r="C1670" s="158">
        <v>19332659.499999996</v>
      </c>
    </row>
    <row r="1671" spans="2:3" x14ac:dyDescent="0.25">
      <c r="B1671" s="155" t="s">
        <v>3721</v>
      </c>
      <c r="C1671" s="158">
        <v>252032619.63999999</v>
      </c>
    </row>
    <row r="1672" spans="2:3" x14ac:dyDescent="0.25">
      <c r="B1672" s="155" t="s">
        <v>3722</v>
      </c>
      <c r="C1672" s="158">
        <v>3390627.08</v>
      </c>
    </row>
    <row r="1673" spans="2:3" x14ac:dyDescent="0.25">
      <c r="B1673" s="155" t="s">
        <v>3723</v>
      </c>
      <c r="C1673" s="158">
        <v>48070834.640000001</v>
      </c>
    </row>
    <row r="1674" spans="2:3" x14ac:dyDescent="0.25">
      <c r="B1674" s="155" t="s">
        <v>3724</v>
      </c>
      <c r="C1674" s="158">
        <v>740634.47</v>
      </c>
    </row>
    <row r="1675" spans="2:3" x14ac:dyDescent="0.25">
      <c r="B1675" s="155" t="s">
        <v>3725</v>
      </c>
      <c r="C1675" s="158">
        <v>33609681.700000003</v>
      </c>
    </row>
    <row r="1676" spans="2:3" x14ac:dyDescent="0.25">
      <c r="B1676" s="155" t="s">
        <v>3726</v>
      </c>
      <c r="C1676" s="158">
        <v>4097892.5</v>
      </c>
    </row>
    <row r="1677" spans="2:3" x14ac:dyDescent="0.25">
      <c r="B1677" s="155" t="s">
        <v>3727</v>
      </c>
      <c r="C1677" s="158">
        <v>5969594.21</v>
      </c>
    </row>
    <row r="1678" spans="2:3" x14ac:dyDescent="0.25">
      <c r="B1678" s="155" t="s">
        <v>3728</v>
      </c>
      <c r="C1678" s="158">
        <v>3676720</v>
      </c>
    </row>
    <row r="1679" spans="2:3" x14ac:dyDescent="0.25">
      <c r="B1679" s="155" t="s">
        <v>3289</v>
      </c>
      <c r="C1679" s="158">
        <v>659478.75</v>
      </c>
    </row>
    <row r="1680" spans="2:3" x14ac:dyDescent="0.25">
      <c r="B1680" s="155" t="s">
        <v>3729</v>
      </c>
      <c r="C1680" s="158">
        <v>19547014.000000004</v>
      </c>
    </row>
    <row r="1681" spans="2:3" x14ac:dyDescent="0.25">
      <c r="B1681" s="155" t="s">
        <v>3730</v>
      </c>
      <c r="C1681" s="158">
        <v>5547653.4699999997</v>
      </c>
    </row>
    <row r="1682" spans="2:3" x14ac:dyDescent="0.25">
      <c r="B1682" s="155" t="s">
        <v>3731</v>
      </c>
      <c r="C1682" s="158">
        <v>13036105.280000001</v>
      </c>
    </row>
    <row r="1683" spans="2:3" x14ac:dyDescent="0.25">
      <c r="B1683" s="155" t="s">
        <v>3732</v>
      </c>
      <c r="C1683" s="158">
        <v>10717072.189999999</v>
      </c>
    </row>
    <row r="1684" spans="2:3" x14ac:dyDescent="0.25">
      <c r="B1684" s="155" t="s">
        <v>3733</v>
      </c>
      <c r="C1684" s="158">
        <v>4483503.75</v>
      </c>
    </row>
    <row r="1685" spans="2:3" x14ac:dyDescent="0.25">
      <c r="B1685" s="155" t="s">
        <v>3734</v>
      </c>
      <c r="C1685" s="158">
        <v>101320967.25</v>
      </c>
    </row>
    <row r="1686" spans="2:3" x14ac:dyDescent="0.25">
      <c r="B1686" s="155" t="s">
        <v>3735</v>
      </c>
      <c r="C1686" s="158">
        <v>4310556.66</v>
      </c>
    </row>
    <row r="1687" spans="2:3" x14ac:dyDescent="0.25">
      <c r="B1687" s="155" t="s">
        <v>3736</v>
      </c>
      <c r="C1687" s="158">
        <v>5600801.5</v>
      </c>
    </row>
    <row r="1688" spans="2:3" x14ac:dyDescent="0.25">
      <c r="B1688" s="155" t="s">
        <v>3737</v>
      </c>
      <c r="C1688" s="158">
        <v>1147128.18</v>
      </c>
    </row>
    <row r="1689" spans="2:3" x14ac:dyDescent="0.25">
      <c r="B1689" s="155" t="s">
        <v>2627</v>
      </c>
      <c r="C1689" s="158">
        <v>14577111.919999998</v>
      </c>
    </row>
    <row r="1690" spans="2:3" x14ac:dyDescent="0.25">
      <c r="B1690" s="155" t="s">
        <v>3738</v>
      </c>
      <c r="C1690" s="158">
        <v>23701637.300000001</v>
      </c>
    </row>
    <row r="1691" spans="2:3" x14ac:dyDescent="0.25">
      <c r="B1691" s="155" t="s">
        <v>3739</v>
      </c>
      <c r="C1691" s="158">
        <v>3533586.53</v>
      </c>
    </row>
    <row r="1692" spans="2:3" x14ac:dyDescent="0.25">
      <c r="B1692" s="155" t="s">
        <v>3740</v>
      </c>
      <c r="C1692" s="158">
        <v>7078575</v>
      </c>
    </row>
    <row r="1693" spans="2:3" x14ac:dyDescent="0.25">
      <c r="C1693" s="18">
        <f>SUM(C1404:C1692)</f>
        <v>117364642888.54005</v>
      </c>
    </row>
    <row r="1696" spans="2:3" x14ac:dyDescent="0.25">
      <c r="B1696" s="17" t="s">
        <v>196</v>
      </c>
      <c r="C1696" s="175">
        <f xml:space="preserve"> C1693-C1402</f>
        <v>-3997964477.72995</v>
      </c>
    </row>
    <row r="1698" spans="2:7" x14ac:dyDescent="0.25">
      <c r="B1698" s="17" t="s">
        <v>197</v>
      </c>
      <c r="C1698" s="40">
        <v>45412</v>
      </c>
      <c r="D1698" s="139"/>
      <c r="E1698" s="33"/>
      <c r="F1698" s="39"/>
    </row>
    <row r="1699" spans="2:7" x14ac:dyDescent="0.25">
      <c r="B1699" s="17" t="s">
        <v>184</v>
      </c>
      <c r="C1699" s="18" t="s">
        <v>185</v>
      </c>
      <c r="D1699" s="17" t="s">
        <v>186</v>
      </c>
      <c r="E1699" s="34" t="s">
        <v>187</v>
      </c>
      <c r="F1699" s="32" t="s">
        <v>188</v>
      </c>
      <c r="G1699" s="31"/>
    </row>
    <row r="1700" spans="2:7" x14ac:dyDescent="0.25">
      <c r="B1700" s="37" t="s">
        <v>161</v>
      </c>
      <c r="C1700" s="38" t="s">
        <v>161</v>
      </c>
      <c r="D1700" s="37" t="s">
        <v>161</v>
      </c>
      <c r="E1700" s="36" t="s">
        <v>161</v>
      </c>
      <c r="F1700" s="35" t="s">
        <v>161</v>
      </c>
    </row>
    <row r="1701" spans="2:7" x14ac:dyDescent="0.25">
      <c r="B1701" s="7" t="s">
        <v>189</v>
      </c>
    </row>
    <row r="1702" spans="2:7" x14ac:dyDescent="0.25">
      <c r="B1702" s="7"/>
    </row>
    <row r="1703" spans="2:7" x14ac:dyDescent="0.25">
      <c r="B1703" s="7" t="s">
        <v>190</v>
      </c>
    </row>
    <row r="1704" spans="2:7" x14ac:dyDescent="0.25">
      <c r="B1704" s="17" t="s">
        <v>191</v>
      </c>
      <c r="C1704" s="18" t="s">
        <v>192</v>
      </c>
      <c r="D1704" s="7"/>
    </row>
    <row r="1705" spans="2:7" x14ac:dyDescent="0.25">
      <c r="B1705" s="139" t="s">
        <v>161</v>
      </c>
      <c r="C1705" s="9" t="s">
        <v>161</v>
      </c>
    </row>
    <row r="1707" spans="2:7" x14ac:dyDescent="0.25">
      <c r="B1707" s="17" t="s">
        <v>193</v>
      </c>
      <c r="C1707" s="18" t="s">
        <v>192</v>
      </c>
    </row>
    <row r="1708" spans="2:7" x14ac:dyDescent="0.25">
      <c r="B1708" s="139" t="s">
        <v>161</v>
      </c>
      <c r="C1708" s="9" t="s">
        <v>161</v>
      </c>
    </row>
    <row r="1710" spans="2:7" x14ac:dyDescent="0.25">
      <c r="B1710" s="17" t="s">
        <v>161</v>
      </c>
      <c r="C1710" s="18" t="s">
        <v>161</v>
      </c>
    </row>
    <row r="1711" spans="2:7" x14ac:dyDescent="0.25">
      <c r="B1711" s="139" t="s">
        <v>161</v>
      </c>
      <c r="C1711" s="9" t="s">
        <v>161</v>
      </c>
    </row>
    <row r="1713" spans="2:80" x14ac:dyDescent="0.25">
      <c r="B1713" s="34" t="s">
        <v>194</v>
      </c>
      <c r="C1713" s="18" t="s">
        <v>195</v>
      </c>
    </row>
    <row r="1714" spans="2:80" x14ac:dyDescent="0.25">
      <c r="B1714" s="33" t="s">
        <v>161</v>
      </c>
      <c r="C1714" s="9" t="s">
        <v>161</v>
      </c>
    </row>
    <row r="1716" spans="2:80" x14ac:dyDescent="0.25">
      <c r="B1716" s="17" t="s">
        <v>196</v>
      </c>
      <c r="C1716" s="18" t="s">
        <v>161</v>
      </c>
    </row>
    <row r="1719" spans="2:80" x14ac:dyDescent="0.25">
      <c r="B1719" s="7" t="s">
        <v>198</v>
      </c>
    </row>
    <row r="1721" spans="2:80" x14ac:dyDescent="0.25">
      <c r="B1721" s="17" t="s">
        <v>184</v>
      </c>
      <c r="C1721" s="18" t="s">
        <v>199</v>
      </c>
      <c r="D1721" s="17" t="s">
        <v>200</v>
      </c>
      <c r="E1721" s="17" t="s">
        <v>201</v>
      </c>
      <c r="F1721" s="31"/>
    </row>
    <row r="1722" spans="2:80" x14ac:dyDescent="0.25">
      <c r="B1722" s="139" t="s">
        <v>161</v>
      </c>
      <c r="C1722" s="9" t="s">
        <v>161</v>
      </c>
      <c r="D1722" s="139" t="s">
        <v>161</v>
      </c>
      <c r="E1722" s="139" t="s">
        <v>161</v>
      </c>
    </row>
    <row r="1725" spans="2:80" x14ac:dyDescent="0.25">
      <c r="B1725" s="7" t="s">
        <v>202</v>
      </c>
      <c r="C1725" s="8" t="s">
        <v>161</v>
      </c>
      <c r="D1725" s="7"/>
      <c r="E1725" s="7"/>
      <c r="F1725" s="31"/>
      <c r="G1725" s="31"/>
      <c r="H1725" s="31"/>
      <c r="I1725" s="7"/>
      <c r="J1725" s="7"/>
      <c r="K1725" s="7"/>
      <c r="L1725" s="7"/>
      <c r="M1725" s="7"/>
      <c r="N1725" s="7"/>
      <c r="O1725" s="7"/>
      <c r="P1725" s="7"/>
      <c r="Q1725" s="7"/>
      <c r="R1725" s="7"/>
      <c r="S1725" s="7"/>
      <c r="T1725" s="7"/>
      <c r="U1725" s="7"/>
      <c r="V1725" s="7"/>
      <c r="W1725" s="7"/>
      <c r="X1725" s="7"/>
      <c r="Y1725" s="7"/>
      <c r="Z1725" s="7"/>
      <c r="AA1725" s="7"/>
      <c r="AB1725" s="7"/>
      <c r="AC1725" s="7"/>
      <c r="AD1725" s="7"/>
      <c r="AE1725" s="7"/>
      <c r="AF1725" s="7"/>
      <c r="AG1725" s="7"/>
      <c r="AH1725" s="7"/>
      <c r="AI1725" s="7"/>
      <c r="AJ1725" s="7"/>
      <c r="AK1725" s="7"/>
      <c r="AL1725" s="7"/>
      <c r="AM1725" s="7"/>
      <c r="AN1725" s="7"/>
      <c r="AO1725" s="7"/>
      <c r="AP1725" s="7"/>
      <c r="AQ1725" s="7"/>
      <c r="AR1725" s="7"/>
      <c r="AS1725" s="7"/>
      <c r="AT1725" s="7"/>
      <c r="AU1725" s="7"/>
      <c r="AV1725" s="7"/>
      <c r="AW1725" s="7"/>
      <c r="AX1725" s="7"/>
      <c r="AY1725" s="7"/>
      <c r="AZ1725" s="7"/>
      <c r="BA1725" s="7"/>
      <c r="BB1725" s="7"/>
      <c r="BC1725" s="7"/>
      <c r="BD1725" s="7"/>
      <c r="BE1725" s="7"/>
      <c r="BF1725" s="7"/>
      <c r="BG1725" s="7"/>
      <c r="BH1725" s="7"/>
      <c r="BI1725" s="7"/>
      <c r="BJ1725" s="7"/>
      <c r="BK1725" s="7"/>
      <c r="BL1725" s="7"/>
      <c r="BM1725" s="7"/>
      <c r="BN1725" s="7"/>
      <c r="BO1725" s="7"/>
      <c r="BP1725" s="7"/>
      <c r="BQ1725" s="7"/>
      <c r="BR1725" s="7"/>
      <c r="BS1725" s="7"/>
      <c r="BT1725" s="7"/>
      <c r="BU1725" s="7"/>
      <c r="BV1725" s="7"/>
      <c r="BW1725" s="7"/>
      <c r="BX1725" s="7"/>
      <c r="BY1725" s="7"/>
      <c r="BZ1725" s="7"/>
      <c r="CA1725" s="7"/>
      <c r="CB1725" s="7"/>
    </row>
    <row r="1727" spans="2:80" x14ac:dyDescent="0.25">
      <c r="B1727" s="7" t="s">
        <v>203</v>
      </c>
    </row>
    <row r="1729" spans="2:7" x14ac:dyDescent="0.25">
      <c r="B1729" s="17" t="s">
        <v>204</v>
      </c>
      <c r="C1729" s="18" t="s">
        <v>192</v>
      </c>
      <c r="D1729" s="7"/>
    </row>
    <row r="1730" spans="2:7" x14ac:dyDescent="0.25">
      <c r="B1730" s="139" t="s">
        <v>161</v>
      </c>
      <c r="C1730" s="9" t="s">
        <v>161</v>
      </c>
    </row>
    <row r="1733" spans="2:7" x14ac:dyDescent="0.25">
      <c r="B1733" s="17" t="s">
        <v>205</v>
      </c>
      <c r="C1733" s="18" t="s">
        <v>206</v>
      </c>
      <c r="D1733" s="7"/>
    </row>
    <row r="1734" spans="2:7" x14ac:dyDescent="0.25">
      <c r="B1734" s="139" t="s">
        <v>161</v>
      </c>
      <c r="C1734" s="9" t="s">
        <v>161</v>
      </c>
    </row>
    <row r="1737" spans="2:7" x14ac:dyDescent="0.25">
      <c r="B1737" s="7" t="s">
        <v>207</v>
      </c>
    </row>
    <row r="1740" spans="2:7" x14ac:dyDescent="0.25">
      <c r="B1740" s="7" t="s">
        <v>208</v>
      </c>
    </row>
    <row r="1742" spans="2:7" x14ac:dyDescent="0.25">
      <c r="B1742" s="17" t="s">
        <v>184</v>
      </c>
      <c r="C1742" s="18" t="s">
        <v>209</v>
      </c>
      <c r="D1742" s="17" t="s">
        <v>199</v>
      </c>
      <c r="E1742" s="17" t="s">
        <v>200</v>
      </c>
      <c r="F1742" s="32" t="s">
        <v>201</v>
      </c>
      <c r="G1742" s="31"/>
    </row>
    <row r="1743" spans="2:7" x14ac:dyDescent="0.25">
      <c r="B1743" s="139" t="s">
        <v>161</v>
      </c>
      <c r="C1743" s="9" t="s">
        <v>161</v>
      </c>
      <c r="D1743" s="139" t="s">
        <v>161</v>
      </c>
      <c r="E1743" s="139" t="s">
        <v>161</v>
      </c>
      <c r="F1743" s="30" t="s">
        <v>161</v>
      </c>
    </row>
    <row r="1746" spans="2:80" x14ac:dyDescent="0.25">
      <c r="B1746" s="7" t="s">
        <v>202</v>
      </c>
      <c r="C1746" s="8" t="s">
        <v>161</v>
      </c>
      <c r="D1746" s="7"/>
      <c r="E1746" s="7"/>
      <c r="F1746" s="31"/>
      <c r="G1746" s="31"/>
      <c r="H1746" s="31"/>
      <c r="I1746" s="7"/>
      <c r="J1746" s="7"/>
      <c r="K1746" s="7"/>
      <c r="L1746" s="7"/>
      <c r="M1746" s="7"/>
      <c r="N1746" s="7"/>
      <c r="O1746" s="7"/>
      <c r="P1746" s="7"/>
      <c r="Q1746" s="7"/>
      <c r="R1746" s="7"/>
      <c r="S1746" s="7"/>
      <c r="T1746" s="7"/>
      <c r="U1746" s="7"/>
      <c r="V1746" s="7"/>
      <c r="W1746" s="7"/>
      <c r="X1746" s="7"/>
      <c r="Y1746" s="7"/>
      <c r="Z1746" s="7"/>
      <c r="AA1746" s="7"/>
      <c r="AB1746" s="7"/>
      <c r="AC1746" s="7"/>
      <c r="AD1746" s="7"/>
      <c r="AE1746" s="7"/>
      <c r="AF1746" s="7"/>
      <c r="AG1746" s="7"/>
      <c r="AH1746" s="7"/>
      <c r="AI1746" s="7"/>
      <c r="AJ1746" s="7"/>
      <c r="AK1746" s="7"/>
      <c r="AL1746" s="7"/>
      <c r="AM1746" s="7"/>
      <c r="AN1746" s="7"/>
      <c r="AO1746" s="7"/>
      <c r="AP1746" s="7"/>
      <c r="AQ1746" s="7"/>
      <c r="AR1746" s="7"/>
      <c r="AS1746" s="7"/>
      <c r="AT1746" s="7"/>
      <c r="AU1746" s="7"/>
      <c r="AV1746" s="7"/>
      <c r="AW1746" s="7"/>
      <c r="AX1746" s="7"/>
      <c r="AY1746" s="7"/>
      <c r="AZ1746" s="7"/>
      <c r="BA1746" s="7"/>
      <c r="BB1746" s="7"/>
      <c r="BC1746" s="7"/>
      <c r="BD1746" s="7"/>
      <c r="BE1746" s="7"/>
      <c r="BF1746" s="7"/>
      <c r="BG1746" s="7"/>
      <c r="BH1746" s="7"/>
      <c r="BI1746" s="7"/>
      <c r="BJ1746" s="7"/>
      <c r="BK1746" s="7"/>
      <c r="BL1746" s="7"/>
      <c r="BM1746" s="7"/>
      <c r="BN1746" s="7"/>
      <c r="BO1746" s="7"/>
      <c r="BP1746" s="7"/>
      <c r="BQ1746" s="7"/>
      <c r="BR1746" s="7"/>
      <c r="BS1746" s="7"/>
      <c r="BT1746" s="7"/>
      <c r="BU1746" s="7"/>
      <c r="BV1746" s="7"/>
      <c r="BW1746" s="7"/>
      <c r="BX1746" s="7"/>
      <c r="BY1746" s="7"/>
      <c r="BZ1746" s="7"/>
      <c r="CA1746" s="7"/>
      <c r="CB1746" s="7"/>
    </row>
    <row r="1748" spans="2:80" x14ac:dyDescent="0.25">
      <c r="B1748" s="7" t="s">
        <v>203</v>
      </c>
    </row>
    <row r="1750" spans="2:80" x14ac:dyDescent="0.25">
      <c r="B1750" s="17" t="s">
        <v>204</v>
      </c>
      <c r="C1750" s="18" t="s">
        <v>192</v>
      </c>
      <c r="D1750" s="7"/>
    </row>
    <row r="1751" spans="2:80" x14ac:dyDescent="0.25">
      <c r="B1751" s="139" t="s">
        <v>161</v>
      </c>
      <c r="C1751" s="9" t="s">
        <v>161</v>
      </c>
    </row>
    <row r="1754" spans="2:80" x14ac:dyDescent="0.25">
      <c r="B1754" s="17" t="s">
        <v>205</v>
      </c>
      <c r="C1754" s="18" t="s">
        <v>206</v>
      </c>
      <c r="D1754" s="7"/>
    </row>
    <row r="1755" spans="2:80" x14ac:dyDescent="0.25">
      <c r="B1755" s="139" t="s">
        <v>161</v>
      </c>
      <c r="C1755" s="9" t="s">
        <v>161</v>
      </c>
    </row>
    <row r="1758" spans="2:80" x14ac:dyDescent="0.25">
      <c r="B1758" s="7" t="s">
        <v>207</v>
      </c>
    </row>
    <row r="1761" spans="2:7" x14ac:dyDescent="0.25">
      <c r="B1761" s="7" t="s">
        <v>210</v>
      </c>
    </row>
    <row r="1762" spans="2:7" x14ac:dyDescent="0.25">
      <c r="B1762" s="17" t="s">
        <v>184</v>
      </c>
      <c r="C1762" s="18" t="s">
        <v>211</v>
      </c>
      <c r="D1762" s="17" t="s">
        <v>212</v>
      </c>
      <c r="E1762" s="17" t="s">
        <v>213</v>
      </c>
      <c r="F1762" s="32" t="s">
        <v>214</v>
      </c>
      <c r="G1762" s="31"/>
    </row>
    <row r="1763" spans="2:7" x14ac:dyDescent="0.25">
      <c r="B1763" s="139" t="s">
        <v>161</v>
      </c>
      <c r="C1763" s="9" t="s">
        <v>161</v>
      </c>
      <c r="D1763" s="139" t="s">
        <v>161</v>
      </c>
      <c r="E1763" s="139" t="s">
        <v>161</v>
      </c>
      <c r="F1763" s="30" t="s">
        <v>161</v>
      </c>
    </row>
    <row r="1764" spans="2:7" x14ac:dyDescent="0.25">
      <c r="B1764" s="2" t="s">
        <v>215</v>
      </c>
    </row>
  </sheetData>
  <mergeCells count="3">
    <mergeCell ref="B1:E1"/>
    <mergeCell ref="C3:C7"/>
    <mergeCell ref="D3:D7"/>
  </mergeCells>
  <conditionalFormatting sqref="C537">
    <cfRule type="expression" dxfId="29" priority="30">
      <formula>$A413="Total"</formula>
    </cfRule>
  </conditionalFormatting>
  <conditionalFormatting sqref="C574">
    <cfRule type="expression" dxfId="28" priority="29">
      <formula>$A495="Total"</formula>
    </cfRule>
  </conditionalFormatting>
  <conditionalFormatting sqref="B533:C820">
    <cfRule type="expression" dxfId="27" priority="28">
      <formula>#REF!="Total"</formula>
    </cfRule>
  </conditionalFormatting>
  <conditionalFormatting sqref="C533:C820">
    <cfRule type="expression" dxfId="26" priority="27">
      <formula>#REF!="Total"</formula>
    </cfRule>
  </conditionalFormatting>
  <conditionalFormatting sqref="C533:C817 C819:C820">
    <cfRule type="expression" dxfId="25" priority="26">
      <formula>$B532="Total"</formula>
    </cfRule>
  </conditionalFormatting>
  <conditionalFormatting sqref="C818">
    <cfRule type="expression" dxfId="24" priority="25">
      <formula>$B808="Total"</formula>
    </cfRule>
  </conditionalFormatting>
  <conditionalFormatting sqref="C534">
    <cfRule type="expression" dxfId="23" priority="24">
      <formula>$A483="Total"</formula>
    </cfRule>
  </conditionalFormatting>
  <conditionalFormatting sqref="C793">
    <cfRule type="expression" dxfId="22" priority="23">
      <formula>$B774="Total"</formula>
    </cfRule>
  </conditionalFormatting>
  <conditionalFormatting sqref="C563 C600">
    <cfRule type="expression" dxfId="21" priority="22">
      <formula>$B536="Total"</formula>
    </cfRule>
  </conditionalFormatting>
  <conditionalFormatting sqref="C571">
    <cfRule type="expression" dxfId="20" priority="21">
      <formula>$B533="Total"</formula>
    </cfRule>
  </conditionalFormatting>
  <conditionalFormatting sqref="C827">
    <cfRule type="expression" dxfId="19" priority="20">
      <formula>$A703="Total"</formula>
    </cfRule>
  </conditionalFormatting>
  <conditionalFormatting sqref="C864">
    <cfRule type="expression" dxfId="18" priority="19">
      <formula>$A785="Total"</formula>
    </cfRule>
  </conditionalFormatting>
  <conditionalFormatting sqref="B823:C1110">
    <cfRule type="expression" dxfId="17" priority="18">
      <formula>#REF!="Total"</formula>
    </cfRule>
  </conditionalFormatting>
  <conditionalFormatting sqref="C823:C1110">
    <cfRule type="expression" dxfId="16" priority="17">
      <formula>#REF!="Total"</formula>
    </cfRule>
  </conditionalFormatting>
  <conditionalFormatting sqref="C823:C1107 C1109:C1110">
    <cfRule type="expression" dxfId="15" priority="16">
      <formula>$B822="Total"</formula>
    </cfRule>
  </conditionalFormatting>
  <conditionalFormatting sqref="C1108">
    <cfRule type="expression" dxfId="14" priority="15">
      <formula>$B1098="Total"</formula>
    </cfRule>
  </conditionalFormatting>
  <conditionalFormatting sqref="C824">
    <cfRule type="expression" dxfId="13" priority="14">
      <formula>$A773="Total"</formula>
    </cfRule>
  </conditionalFormatting>
  <conditionalFormatting sqref="C1083">
    <cfRule type="expression" dxfId="12" priority="13">
      <formula>$B1064="Total"</formula>
    </cfRule>
  </conditionalFormatting>
  <conditionalFormatting sqref="C853 C890">
    <cfRule type="expression" dxfId="11" priority="12">
      <formula>$B826="Total"</formula>
    </cfRule>
  </conditionalFormatting>
  <conditionalFormatting sqref="C861">
    <cfRule type="expression" dxfId="10" priority="11">
      <formula>$B823="Total"</formula>
    </cfRule>
  </conditionalFormatting>
  <conditionalFormatting sqref="B1114:C1401">
    <cfRule type="expression" dxfId="9" priority="10">
      <formula>#REF!="Total"</formula>
    </cfRule>
  </conditionalFormatting>
  <conditionalFormatting sqref="C1118">
    <cfRule type="expression" dxfId="8" priority="9">
      <formula>$A994="Total"</formula>
    </cfRule>
  </conditionalFormatting>
  <conditionalFormatting sqref="C1155">
    <cfRule type="expression" dxfId="7" priority="8">
      <formula>$A1076="Total"</formula>
    </cfRule>
  </conditionalFormatting>
  <conditionalFormatting sqref="C1114:C1398 C1400:C1401">
    <cfRule type="expression" dxfId="6" priority="7">
      <formula>$B1113="Total"</formula>
    </cfRule>
  </conditionalFormatting>
  <conditionalFormatting sqref="C1399">
    <cfRule type="expression" dxfId="5" priority="6">
      <formula>$B1389="Total"</formula>
    </cfRule>
  </conditionalFormatting>
  <conditionalFormatting sqref="C1115">
    <cfRule type="expression" dxfId="4" priority="5">
      <formula>$A1064="Total"</formula>
    </cfRule>
  </conditionalFormatting>
  <conditionalFormatting sqref="C1374">
    <cfRule type="expression" dxfId="3" priority="4">
      <formula>$B1355="Total"</formula>
    </cfRule>
  </conditionalFormatting>
  <conditionalFormatting sqref="C1144 C1181">
    <cfRule type="expression" dxfId="2" priority="3">
      <formula>$B1117="Total"</formula>
    </cfRule>
  </conditionalFormatting>
  <conditionalFormatting sqref="C1152">
    <cfRule type="expression" dxfId="1" priority="2">
      <formula>$B1114="Total"</formula>
    </cfRule>
  </conditionalFormatting>
  <conditionalFormatting sqref="B1405:B1692">
    <cfRule type="expression" dxfId="0" priority="1">
      <formula>#REF!="Total"</formula>
    </cfRule>
  </conditionalFormatting>
  <hyperlinks>
    <hyperlink ref="A1" location="Index!A1" display="Index" xr:uid="{4ECD640A-081A-4879-B237-4FE0DCD088EA}"/>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639F-C44F-4E29-88BB-2E5652EC22C5}">
  <dimension ref="A1:CB207"/>
  <sheetViews>
    <sheetView workbookViewId="0">
      <selection activeCell="C18" sqref="C18"/>
    </sheetView>
  </sheetViews>
  <sheetFormatPr defaultRowHeight="15" x14ac:dyDescent="0.25"/>
  <cols>
    <col min="1" max="1" width="5.42578125" style="2" bestFit="1" customWidth="1"/>
    <col min="2" max="2" width="95.28515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124</v>
      </c>
      <c r="C1" s="212"/>
      <c r="D1" s="212"/>
      <c r="E1" s="212"/>
    </row>
    <row r="3" spans="1:5" x14ac:dyDescent="0.25">
      <c r="B3" s="1" t="s">
        <v>223</v>
      </c>
      <c r="C3" s="213"/>
      <c r="D3" s="214"/>
    </row>
    <row r="4" spans="1:5" x14ac:dyDescent="0.25">
      <c r="B4" s="12" t="s">
        <v>224</v>
      </c>
      <c r="C4" s="213"/>
      <c r="D4" s="214"/>
    </row>
    <row r="5" spans="1:5" x14ac:dyDescent="0.25">
      <c r="B5" s="142" t="s">
        <v>130</v>
      </c>
      <c r="C5" s="213"/>
      <c r="D5" s="214"/>
    </row>
    <row r="6" spans="1:5" x14ac:dyDescent="0.25">
      <c r="B6" s="142" t="s">
        <v>225</v>
      </c>
      <c r="C6" s="213"/>
      <c r="D6" s="214"/>
    </row>
    <row r="7" spans="1:5" x14ac:dyDescent="0.25">
      <c r="B7" s="12" t="s">
        <v>226</v>
      </c>
      <c r="C7" s="213"/>
      <c r="D7" s="214"/>
    </row>
    <row r="8" spans="1:5" x14ac:dyDescent="0.25">
      <c r="B8" s="139" t="s">
        <v>133</v>
      </c>
      <c r="C8" s="213"/>
      <c r="D8" s="214"/>
    </row>
    <row r="9" spans="1:5" x14ac:dyDescent="0.25">
      <c r="B9" s="139"/>
      <c r="C9" s="3" t="s">
        <v>134</v>
      </c>
      <c r="D9" s="3" t="s">
        <v>135</v>
      </c>
    </row>
    <row r="10" spans="1:5" x14ac:dyDescent="0.25">
      <c r="C10" s="13"/>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5" t="s">
        <v>234</v>
      </c>
      <c r="E14" s="16"/>
    </row>
    <row r="15" spans="1:5" x14ac:dyDescent="0.25">
      <c r="B15" s="1" t="s">
        <v>235</v>
      </c>
      <c r="C15" s="14"/>
      <c r="D15" s="16"/>
      <c r="E15" s="16"/>
    </row>
    <row r="16" spans="1:5" x14ac:dyDescent="0.25">
      <c r="B16" s="1" t="s">
        <v>236</v>
      </c>
      <c r="C16" s="14"/>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241</v>
      </c>
      <c r="C26" s="4">
        <v>6.92</v>
      </c>
      <c r="D26" s="2" t="s">
        <v>242</v>
      </c>
      <c r="E26" s="2" t="s">
        <v>243</v>
      </c>
      <c r="F26" s="24">
        <v>16500000</v>
      </c>
      <c r="G26" s="24">
        <v>16489.46</v>
      </c>
      <c r="H26" s="24">
        <v>0.96</v>
      </c>
    </row>
    <row r="27" spans="2:8" x14ac:dyDescent="0.25">
      <c r="B27" s="7" t="s">
        <v>244</v>
      </c>
      <c r="C27" s="8"/>
      <c r="D27" s="7"/>
      <c r="E27" s="7"/>
      <c r="F27" s="31"/>
      <c r="G27" s="31">
        <f>SUM(G22:G26)</f>
        <v>16489.46</v>
      </c>
      <c r="H27" s="31">
        <f>SUM(H22:H26)</f>
        <v>0.96</v>
      </c>
    </row>
    <row r="28" spans="2:8" x14ac:dyDescent="0.25">
      <c r="B28" s="7" t="s">
        <v>245</v>
      </c>
    </row>
    <row r="29" spans="2:8" x14ac:dyDescent="0.25">
      <c r="B29" s="2" t="s">
        <v>246</v>
      </c>
      <c r="C29" s="4">
        <v>6.97</v>
      </c>
      <c r="D29" s="2" t="s">
        <v>242</v>
      </c>
      <c r="E29" s="2" t="s">
        <v>247</v>
      </c>
      <c r="F29" s="24">
        <v>126500000</v>
      </c>
      <c r="G29" s="24">
        <v>124784.28</v>
      </c>
      <c r="H29" s="24">
        <v>7.23</v>
      </c>
    </row>
    <row r="30" spans="2:8" x14ac:dyDescent="0.25">
      <c r="B30" s="2" t="s">
        <v>248</v>
      </c>
      <c r="C30" s="4">
        <v>7.17</v>
      </c>
      <c r="D30" s="2" t="s">
        <v>249</v>
      </c>
      <c r="E30" s="2" t="s">
        <v>250</v>
      </c>
      <c r="F30" s="24">
        <v>23500</v>
      </c>
      <c r="G30" s="24">
        <v>116516.53</v>
      </c>
      <c r="H30" s="24">
        <v>6.75</v>
      </c>
    </row>
    <row r="31" spans="2:8" x14ac:dyDescent="0.25">
      <c r="B31" s="2" t="s">
        <v>251</v>
      </c>
      <c r="C31" s="4">
        <v>6.96</v>
      </c>
      <c r="D31" s="2" t="s">
        <v>242</v>
      </c>
      <c r="E31" s="2" t="s">
        <v>252</v>
      </c>
      <c r="F31" s="24">
        <v>100000000</v>
      </c>
      <c r="G31" s="24">
        <v>98404.5</v>
      </c>
      <c r="H31" s="24">
        <v>5.7</v>
      </c>
    </row>
    <row r="32" spans="2:8" x14ac:dyDescent="0.25">
      <c r="B32" s="2" t="s">
        <v>1613</v>
      </c>
      <c r="C32" s="4">
        <v>7.2</v>
      </c>
      <c r="D32" s="2" t="s">
        <v>253</v>
      </c>
      <c r="E32" s="2" t="s">
        <v>254</v>
      </c>
      <c r="F32" s="24">
        <v>19500</v>
      </c>
      <c r="G32" s="24">
        <v>96567.32</v>
      </c>
      <c r="H32" s="24">
        <v>5.6</v>
      </c>
    </row>
    <row r="33" spans="2:8" x14ac:dyDescent="0.25">
      <c r="B33" s="2" t="s">
        <v>255</v>
      </c>
      <c r="C33" s="4">
        <v>7.2</v>
      </c>
      <c r="D33" s="2" t="s">
        <v>253</v>
      </c>
      <c r="E33" s="2" t="s">
        <v>256</v>
      </c>
      <c r="F33" s="24">
        <v>18500</v>
      </c>
      <c r="G33" s="24">
        <v>91865.36</v>
      </c>
      <c r="H33" s="24">
        <v>5.32</v>
      </c>
    </row>
    <row r="34" spans="2:8" x14ac:dyDescent="0.25">
      <c r="B34" s="2" t="s">
        <v>1612</v>
      </c>
      <c r="C34" s="4">
        <v>7.37</v>
      </c>
      <c r="D34" s="2" t="s">
        <v>253</v>
      </c>
      <c r="E34" s="2" t="s">
        <v>257</v>
      </c>
      <c r="F34" s="24">
        <v>16000</v>
      </c>
      <c r="G34" s="24">
        <v>79423.12</v>
      </c>
      <c r="H34" s="24">
        <v>4.5999999999999996</v>
      </c>
    </row>
    <row r="35" spans="2:8" x14ac:dyDescent="0.25">
      <c r="B35" s="2" t="s">
        <v>258</v>
      </c>
      <c r="C35" s="4">
        <v>7.15</v>
      </c>
      <c r="D35" s="2" t="s">
        <v>253</v>
      </c>
      <c r="E35" s="2" t="s">
        <v>259</v>
      </c>
      <c r="F35" s="24">
        <v>15500</v>
      </c>
      <c r="G35" s="24">
        <v>76852.639999999999</v>
      </c>
      <c r="H35" s="24">
        <v>4.45</v>
      </c>
    </row>
    <row r="36" spans="2:8" x14ac:dyDescent="0.25">
      <c r="B36" s="2" t="s">
        <v>260</v>
      </c>
      <c r="C36" s="4">
        <v>7.15</v>
      </c>
      <c r="D36" s="2" t="s">
        <v>253</v>
      </c>
      <c r="E36" s="2" t="s">
        <v>261</v>
      </c>
      <c r="F36" s="24">
        <v>11500</v>
      </c>
      <c r="G36" s="24">
        <v>57186.22</v>
      </c>
      <c r="H36" s="24">
        <v>3.31</v>
      </c>
    </row>
    <row r="37" spans="2:8" x14ac:dyDescent="0.25">
      <c r="B37" s="2" t="s">
        <v>262</v>
      </c>
      <c r="C37" s="4">
        <v>6.86</v>
      </c>
      <c r="D37" s="2" t="s">
        <v>242</v>
      </c>
      <c r="E37" s="2" t="s">
        <v>263</v>
      </c>
      <c r="F37" s="24">
        <v>55000000</v>
      </c>
      <c r="G37" s="24">
        <v>54630.29</v>
      </c>
      <c r="H37" s="24">
        <v>3.17</v>
      </c>
    </row>
    <row r="38" spans="2:8" x14ac:dyDescent="0.25">
      <c r="B38" s="2" t="s">
        <v>264</v>
      </c>
      <c r="C38" s="4">
        <v>7.2</v>
      </c>
      <c r="D38" s="2" t="s">
        <v>253</v>
      </c>
      <c r="E38" s="2" t="s">
        <v>265</v>
      </c>
      <c r="F38" s="24">
        <v>10500</v>
      </c>
      <c r="G38" s="24">
        <v>52262.75</v>
      </c>
      <c r="H38" s="24">
        <v>3.03</v>
      </c>
    </row>
    <row r="39" spans="2:8" x14ac:dyDescent="0.25">
      <c r="B39" s="2" t="s">
        <v>1611</v>
      </c>
      <c r="C39" s="4">
        <v>7.25</v>
      </c>
      <c r="D39" s="2" t="s">
        <v>253</v>
      </c>
      <c r="E39" s="2" t="s">
        <v>266</v>
      </c>
      <c r="F39" s="24">
        <v>10000</v>
      </c>
      <c r="G39" s="24">
        <v>49920.7</v>
      </c>
      <c r="H39" s="24">
        <v>2.89</v>
      </c>
    </row>
    <row r="40" spans="2:8" x14ac:dyDescent="0.25">
      <c r="B40" s="2" t="s">
        <v>1610</v>
      </c>
      <c r="C40" s="4">
        <v>7.17</v>
      </c>
      <c r="D40" s="2" t="s">
        <v>253</v>
      </c>
      <c r="E40" s="2" t="s">
        <v>267</v>
      </c>
      <c r="F40" s="24">
        <v>10000</v>
      </c>
      <c r="G40" s="24">
        <v>49775.3</v>
      </c>
      <c r="H40" s="24">
        <v>2.88</v>
      </c>
    </row>
    <row r="41" spans="2:8" x14ac:dyDescent="0.25">
      <c r="B41" s="2" t="s">
        <v>1609</v>
      </c>
      <c r="C41" s="4">
        <v>7.29</v>
      </c>
      <c r="D41" s="2" t="s">
        <v>253</v>
      </c>
      <c r="E41" s="2" t="s">
        <v>268</v>
      </c>
      <c r="F41" s="24">
        <v>10000</v>
      </c>
      <c r="G41" s="24">
        <v>49652.9</v>
      </c>
      <c r="H41" s="24">
        <v>2.88</v>
      </c>
    </row>
    <row r="42" spans="2:8" x14ac:dyDescent="0.25">
      <c r="B42" s="2" t="s">
        <v>1608</v>
      </c>
      <c r="C42" s="4">
        <v>7.2</v>
      </c>
      <c r="D42" s="2" t="s">
        <v>253</v>
      </c>
      <c r="E42" s="2" t="s">
        <v>269</v>
      </c>
      <c r="F42" s="24">
        <v>10000</v>
      </c>
      <c r="G42" s="24">
        <v>49453.35</v>
      </c>
      <c r="H42" s="24">
        <v>2.87</v>
      </c>
    </row>
    <row r="43" spans="2:8" x14ac:dyDescent="0.25">
      <c r="B43" s="2" t="s">
        <v>270</v>
      </c>
      <c r="C43" s="4">
        <v>7.27</v>
      </c>
      <c r="D43" s="2" t="s">
        <v>253</v>
      </c>
      <c r="E43" s="2" t="s">
        <v>271</v>
      </c>
      <c r="F43" s="24">
        <v>10000</v>
      </c>
      <c r="G43" s="24">
        <v>49235.65</v>
      </c>
      <c r="H43" s="24">
        <v>2.85</v>
      </c>
    </row>
    <row r="44" spans="2:8" x14ac:dyDescent="0.25">
      <c r="B44" s="2" t="s">
        <v>1607</v>
      </c>
      <c r="C44" s="4">
        <v>7.28</v>
      </c>
      <c r="D44" s="2" t="s">
        <v>253</v>
      </c>
      <c r="E44" s="2" t="s">
        <v>272</v>
      </c>
      <c r="F44" s="24">
        <v>10000</v>
      </c>
      <c r="G44" s="24">
        <v>49195.4</v>
      </c>
      <c r="H44" s="24">
        <v>2.85</v>
      </c>
    </row>
    <row r="45" spans="2:8" x14ac:dyDescent="0.25">
      <c r="B45" s="2" t="s">
        <v>273</v>
      </c>
      <c r="C45" s="4">
        <v>7.2</v>
      </c>
      <c r="D45" s="2" t="s">
        <v>253</v>
      </c>
      <c r="E45" s="2" t="s">
        <v>274</v>
      </c>
      <c r="F45" s="24">
        <v>9500</v>
      </c>
      <c r="G45" s="24">
        <v>47100.24</v>
      </c>
      <c r="H45" s="24">
        <v>2.73</v>
      </c>
    </row>
    <row r="46" spans="2:8" x14ac:dyDescent="0.25">
      <c r="B46" s="2" t="s">
        <v>1606</v>
      </c>
      <c r="C46" s="4">
        <v>7.13</v>
      </c>
      <c r="D46" s="2" t="s">
        <v>253</v>
      </c>
      <c r="E46" s="2" t="s">
        <v>275</v>
      </c>
      <c r="F46" s="24">
        <v>9000</v>
      </c>
      <c r="G46" s="24">
        <v>44763.89</v>
      </c>
      <c r="H46" s="24">
        <v>2.59</v>
      </c>
    </row>
    <row r="47" spans="2:8" x14ac:dyDescent="0.25">
      <c r="B47" s="2" t="s">
        <v>276</v>
      </c>
      <c r="C47" s="4">
        <v>6.95</v>
      </c>
      <c r="D47" s="2" t="s">
        <v>242</v>
      </c>
      <c r="E47" s="2" t="s">
        <v>277</v>
      </c>
      <c r="F47" s="24">
        <v>43500000</v>
      </c>
      <c r="G47" s="24">
        <v>43032.94</v>
      </c>
      <c r="H47" s="24">
        <v>2.4900000000000002</v>
      </c>
    </row>
    <row r="48" spans="2:8" x14ac:dyDescent="0.25">
      <c r="B48" s="2" t="s">
        <v>1605</v>
      </c>
      <c r="C48" s="4">
        <v>7.28</v>
      </c>
      <c r="D48" s="2" t="s">
        <v>278</v>
      </c>
      <c r="E48" s="2" t="s">
        <v>279</v>
      </c>
      <c r="F48" s="24">
        <v>8000</v>
      </c>
      <c r="G48" s="24">
        <v>39872.839999999997</v>
      </c>
      <c r="H48" s="24">
        <v>2.31</v>
      </c>
    </row>
    <row r="49" spans="2:8" x14ac:dyDescent="0.25">
      <c r="B49" s="2" t="s">
        <v>1604</v>
      </c>
      <c r="C49" s="4">
        <v>8.5299999999999994</v>
      </c>
      <c r="D49" s="2" t="s">
        <v>253</v>
      </c>
      <c r="E49" s="2" t="s">
        <v>280</v>
      </c>
      <c r="F49" s="24">
        <v>8000</v>
      </c>
      <c r="G49" s="24">
        <v>39721.599999999999</v>
      </c>
      <c r="H49" s="24">
        <v>2.2999999999999998</v>
      </c>
    </row>
    <row r="50" spans="2:8" x14ac:dyDescent="0.25">
      <c r="B50" s="2" t="s">
        <v>1603</v>
      </c>
      <c r="C50" s="4">
        <v>7.78</v>
      </c>
      <c r="D50" s="2" t="s">
        <v>253</v>
      </c>
      <c r="E50" s="2" t="s">
        <v>281</v>
      </c>
      <c r="F50" s="24">
        <v>8000</v>
      </c>
      <c r="G50" s="24">
        <v>39288.199999999997</v>
      </c>
      <c r="H50" s="24">
        <v>2.2799999999999998</v>
      </c>
    </row>
    <row r="51" spans="2:8" x14ac:dyDescent="0.25">
      <c r="B51" s="2" t="s">
        <v>1602</v>
      </c>
      <c r="C51" s="4">
        <v>8.2100000000000009</v>
      </c>
      <c r="D51" s="2" t="s">
        <v>253</v>
      </c>
      <c r="E51" s="2" t="s">
        <v>282</v>
      </c>
      <c r="F51" s="24">
        <v>7000</v>
      </c>
      <c r="G51" s="24">
        <v>34765.4</v>
      </c>
      <c r="H51" s="24">
        <v>2.0099999999999998</v>
      </c>
    </row>
    <row r="52" spans="2:8" x14ac:dyDescent="0.25">
      <c r="B52" s="2" t="s">
        <v>1601</v>
      </c>
      <c r="C52" s="4">
        <v>7.15</v>
      </c>
      <c r="D52" s="2" t="s">
        <v>253</v>
      </c>
      <c r="E52" s="2" t="s">
        <v>283</v>
      </c>
      <c r="F52" s="24">
        <v>6200</v>
      </c>
      <c r="G52" s="24">
        <v>30735.07</v>
      </c>
      <c r="H52" s="24">
        <v>1.78</v>
      </c>
    </row>
    <row r="53" spans="2:8" x14ac:dyDescent="0.25">
      <c r="B53" s="2" t="s">
        <v>1600</v>
      </c>
      <c r="C53" s="4">
        <v>7.37</v>
      </c>
      <c r="D53" s="2" t="s">
        <v>253</v>
      </c>
      <c r="E53" s="2" t="s">
        <v>284</v>
      </c>
      <c r="F53" s="24">
        <v>6000</v>
      </c>
      <c r="G53" s="24">
        <v>29909.43</v>
      </c>
      <c r="H53" s="24">
        <v>1.73</v>
      </c>
    </row>
    <row r="54" spans="2:8" x14ac:dyDescent="0.25">
      <c r="B54" s="2" t="s">
        <v>1599</v>
      </c>
      <c r="C54" s="4">
        <v>7.5</v>
      </c>
      <c r="D54" s="2" t="s">
        <v>253</v>
      </c>
      <c r="E54" s="2" t="s">
        <v>285</v>
      </c>
      <c r="F54" s="24">
        <v>5000</v>
      </c>
      <c r="G54" s="24">
        <v>24964.1</v>
      </c>
      <c r="H54" s="24">
        <v>1.45</v>
      </c>
    </row>
    <row r="55" spans="2:8" x14ac:dyDescent="0.25">
      <c r="B55" s="2" t="s">
        <v>286</v>
      </c>
      <c r="C55" s="4">
        <v>7.11</v>
      </c>
      <c r="D55" s="2" t="s">
        <v>249</v>
      </c>
      <c r="E55" s="2" t="s">
        <v>287</v>
      </c>
      <c r="F55" s="24">
        <v>5000</v>
      </c>
      <c r="G55" s="24">
        <v>24859.58</v>
      </c>
      <c r="H55" s="24">
        <v>1.44</v>
      </c>
    </row>
    <row r="56" spans="2:8" x14ac:dyDescent="0.25">
      <c r="B56" s="2" t="s">
        <v>1598</v>
      </c>
      <c r="C56" s="4">
        <v>8.19</v>
      </c>
      <c r="D56" s="2" t="s">
        <v>253</v>
      </c>
      <c r="E56" s="2" t="s">
        <v>288</v>
      </c>
      <c r="F56" s="24">
        <v>5000</v>
      </c>
      <c r="G56" s="24">
        <v>24832.9</v>
      </c>
      <c r="H56" s="24">
        <v>1.44</v>
      </c>
    </row>
    <row r="57" spans="2:8" x14ac:dyDescent="0.25">
      <c r="B57" s="2" t="s">
        <v>1597</v>
      </c>
      <c r="C57" s="4">
        <v>7.65</v>
      </c>
      <c r="D57" s="2" t="s">
        <v>253</v>
      </c>
      <c r="E57" s="2" t="s">
        <v>289</v>
      </c>
      <c r="F57" s="24">
        <v>4000</v>
      </c>
      <c r="G57" s="24">
        <v>19883.36</v>
      </c>
      <c r="H57" s="24">
        <v>1.1499999999999999</v>
      </c>
    </row>
    <row r="58" spans="2:8" x14ac:dyDescent="0.25">
      <c r="B58" s="2" t="s">
        <v>1596</v>
      </c>
      <c r="C58" s="4">
        <v>7.79</v>
      </c>
      <c r="D58" s="2" t="s">
        <v>253</v>
      </c>
      <c r="E58" s="2" t="s">
        <v>290</v>
      </c>
      <c r="F58" s="24">
        <v>4000</v>
      </c>
      <c r="G58" s="24">
        <v>19668.38</v>
      </c>
      <c r="H58" s="24">
        <v>1.1399999999999999</v>
      </c>
    </row>
    <row r="59" spans="2:8" x14ac:dyDescent="0.25">
      <c r="B59" s="2" t="s">
        <v>1595</v>
      </c>
      <c r="C59" s="4">
        <v>7.4</v>
      </c>
      <c r="D59" s="2" t="s">
        <v>253</v>
      </c>
      <c r="E59" s="2" t="s">
        <v>291</v>
      </c>
      <c r="F59" s="24">
        <v>4000</v>
      </c>
      <c r="G59" s="24">
        <v>19657.259999999998</v>
      </c>
      <c r="H59" s="24">
        <v>1.1399999999999999</v>
      </c>
    </row>
    <row r="60" spans="2:8" x14ac:dyDescent="0.25">
      <c r="B60" s="2" t="s">
        <v>1594</v>
      </c>
      <c r="C60" s="4">
        <v>7.44</v>
      </c>
      <c r="D60" s="2" t="s">
        <v>253</v>
      </c>
      <c r="E60" s="2" t="s">
        <v>292</v>
      </c>
      <c r="F60" s="24">
        <v>3500</v>
      </c>
      <c r="G60" s="24">
        <v>17443.11</v>
      </c>
      <c r="H60" s="24">
        <v>1.01</v>
      </c>
    </row>
    <row r="61" spans="2:8" x14ac:dyDescent="0.25">
      <c r="B61" s="2" t="s">
        <v>293</v>
      </c>
      <c r="C61" s="4">
        <v>6.84</v>
      </c>
      <c r="D61" s="2" t="s">
        <v>242</v>
      </c>
      <c r="E61" s="2" t="s">
        <v>294</v>
      </c>
      <c r="F61" s="24">
        <v>15500000</v>
      </c>
      <c r="G61" s="24">
        <v>15416.25</v>
      </c>
      <c r="H61" s="24">
        <v>0.89</v>
      </c>
    </row>
    <row r="62" spans="2:8" x14ac:dyDescent="0.25">
      <c r="B62" s="2" t="s">
        <v>1593</v>
      </c>
      <c r="C62" s="4">
        <v>7.37</v>
      </c>
      <c r="D62" s="2" t="s">
        <v>253</v>
      </c>
      <c r="E62" s="2" t="s">
        <v>295</v>
      </c>
      <c r="F62" s="24">
        <v>3000</v>
      </c>
      <c r="G62" s="24">
        <v>14951.7</v>
      </c>
      <c r="H62" s="24">
        <v>0.87</v>
      </c>
    </row>
    <row r="63" spans="2:8" x14ac:dyDescent="0.25">
      <c r="B63" s="2" t="s">
        <v>1592</v>
      </c>
      <c r="C63" s="4">
        <v>7.48</v>
      </c>
      <c r="D63" s="2" t="s">
        <v>253</v>
      </c>
      <c r="E63" s="2" t="s">
        <v>296</v>
      </c>
      <c r="F63" s="24">
        <v>3000</v>
      </c>
      <c r="G63" s="24">
        <v>14893.17</v>
      </c>
      <c r="H63" s="24">
        <v>0.86</v>
      </c>
    </row>
    <row r="64" spans="2:8" x14ac:dyDescent="0.25">
      <c r="B64" s="2" t="s">
        <v>1591</v>
      </c>
      <c r="C64" s="4">
        <v>8.26</v>
      </c>
      <c r="D64" s="2" t="s">
        <v>253</v>
      </c>
      <c r="E64" s="2" t="s">
        <v>297</v>
      </c>
      <c r="F64" s="24">
        <v>3000</v>
      </c>
      <c r="G64" s="24">
        <v>14888.82</v>
      </c>
      <c r="H64" s="24">
        <v>0.86</v>
      </c>
    </row>
    <row r="65" spans="2:8" x14ac:dyDescent="0.25">
      <c r="B65" s="2" t="s">
        <v>1590</v>
      </c>
      <c r="C65" s="4">
        <v>7.34</v>
      </c>
      <c r="D65" s="2" t="s">
        <v>253</v>
      </c>
      <c r="E65" s="2" t="s">
        <v>298</v>
      </c>
      <c r="F65" s="24">
        <v>2000</v>
      </c>
      <c r="G65" s="24">
        <v>9944.01</v>
      </c>
      <c r="H65" s="24">
        <v>0.57999999999999996</v>
      </c>
    </row>
    <row r="66" spans="2:8" x14ac:dyDescent="0.25">
      <c r="B66" s="2" t="s">
        <v>1589</v>
      </c>
      <c r="C66" s="4">
        <v>7.32</v>
      </c>
      <c r="D66" s="2" t="s">
        <v>253</v>
      </c>
      <c r="E66" s="2" t="s">
        <v>299</v>
      </c>
      <c r="F66" s="24">
        <v>2000</v>
      </c>
      <c r="G66" s="24">
        <v>9932.23</v>
      </c>
      <c r="H66" s="24">
        <v>0.57999999999999996</v>
      </c>
    </row>
    <row r="67" spans="2:8" x14ac:dyDescent="0.25">
      <c r="B67" s="2" t="s">
        <v>1588</v>
      </c>
      <c r="C67" s="4">
        <v>7.67</v>
      </c>
      <c r="D67" s="2" t="s">
        <v>253</v>
      </c>
      <c r="E67" s="2" t="s">
        <v>300</v>
      </c>
      <c r="F67" s="24">
        <v>2000</v>
      </c>
      <c r="G67" s="24">
        <v>9926.9699999999993</v>
      </c>
      <c r="H67" s="24">
        <v>0.57999999999999996</v>
      </c>
    </row>
    <row r="68" spans="2:8" x14ac:dyDescent="0.25">
      <c r="B68" s="2" t="s">
        <v>301</v>
      </c>
      <c r="C68" s="4">
        <v>8.2200000000000006</v>
      </c>
      <c r="D68" s="2" t="s">
        <v>253</v>
      </c>
      <c r="E68" s="2" t="s">
        <v>302</v>
      </c>
      <c r="F68" s="24">
        <v>2000</v>
      </c>
      <c r="G68" s="24">
        <v>9873.34</v>
      </c>
      <c r="H68" s="24">
        <v>0.56999999999999995</v>
      </c>
    </row>
    <row r="69" spans="2:8" x14ac:dyDescent="0.25">
      <c r="B69" s="2" t="s">
        <v>1587</v>
      </c>
      <c r="C69" s="4">
        <v>7.32</v>
      </c>
      <c r="D69" s="2" t="s">
        <v>253</v>
      </c>
      <c r="E69" s="2" t="s">
        <v>303</v>
      </c>
      <c r="F69" s="24">
        <v>1500</v>
      </c>
      <c r="G69" s="24">
        <v>7480.5</v>
      </c>
      <c r="H69" s="24">
        <v>0.43</v>
      </c>
    </row>
    <row r="70" spans="2:8" x14ac:dyDescent="0.25">
      <c r="B70" s="2" t="s">
        <v>1586</v>
      </c>
      <c r="C70" s="4">
        <v>7.44</v>
      </c>
      <c r="D70" s="2" t="s">
        <v>253</v>
      </c>
      <c r="E70" s="2" t="s">
        <v>304</v>
      </c>
      <c r="F70" s="24">
        <v>1500</v>
      </c>
      <c r="G70" s="24">
        <v>7468.04</v>
      </c>
      <c r="H70" s="24">
        <v>0.43</v>
      </c>
    </row>
    <row r="71" spans="2:8" x14ac:dyDescent="0.25">
      <c r="B71" s="2" t="s">
        <v>1585</v>
      </c>
      <c r="C71" s="4">
        <v>7.35</v>
      </c>
      <c r="D71" s="2" t="s">
        <v>253</v>
      </c>
      <c r="E71" s="2" t="s">
        <v>305</v>
      </c>
      <c r="F71" s="24">
        <v>1500</v>
      </c>
      <c r="G71" s="24">
        <v>7447.51</v>
      </c>
      <c r="H71" s="24">
        <v>0.43</v>
      </c>
    </row>
    <row r="72" spans="2:8" x14ac:dyDescent="0.25">
      <c r="B72" s="2" t="s">
        <v>1584</v>
      </c>
      <c r="C72" s="4">
        <v>7.67</v>
      </c>
      <c r="D72" s="2" t="s">
        <v>253</v>
      </c>
      <c r="E72" s="2" t="s">
        <v>306</v>
      </c>
      <c r="F72" s="24">
        <v>1300</v>
      </c>
      <c r="G72" s="24">
        <v>6453.88</v>
      </c>
      <c r="H72" s="24">
        <v>0.37</v>
      </c>
    </row>
    <row r="73" spans="2:8" x14ac:dyDescent="0.25">
      <c r="B73" s="2" t="s">
        <v>1583</v>
      </c>
      <c r="C73" s="4">
        <v>7.16</v>
      </c>
      <c r="D73" s="2" t="s">
        <v>278</v>
      </c>
      <c r="E73" s="2" t="s">
        <v>307</v>
      </c>
      <c r="F73" s="24">
        <v>1000</v>
      </c>
      <c r="G73" s="24">
        <v>4995.1000000000004</v>
      </c>
      <c r="H73" s="24">
        <v>0.28999999999999998</v>
      </c>
    </row>
    <row r="74" spans="2:8" x14ac:dyDescent="0.25">
      <c r="B74" s="7" t="s">
        <v>308</v>
      </c>
      <c r="C74" s="8"/>
      <c r="D74" s="7"/>
      <c r="E74" s="7"/>
      <c r="F74" s="31"/>
      <c r="G74" s="31">
        <f>SUM(G28:G73)</f>
        <v>1779896.13</v>
      </c>
      <c r="H74" s="31">
        <f>SUM(H28:H73)</f>
        <v>103.11000000000006</v>
      </c>
    </row>
    <row r="75" spans="2:8" x14ac:dyDescent="0.25">
      <c r="B75" s="7" t="s">
        <v>309</v>
      </c>
    </row>
    <row r="76" spans="2:8" x14ac:dyDescent="0.25">
      <c r="B76" s="2" t="s">
        <v>310</v>
      </c>
      <c r="C76" s="4" t="s">
        <v>142</v>
      </c>
      <c r="E76" s="2" t="s">
        <v>311</v>
      </c>
      <c r="F76" s="24">
        <v>57861.417000000001</v>
      </c>
      <c r="G76" s="24">
        <v>5909.42</v>
      </c>
      <c r="H76" s="24">
        <v>0.34</v>
      </c>
    </row>
    <row r="77" spans="2:8" x14ac:dyDescent="0.25">
      <c r="B77" s="7" t="s">
        <v>312</v>
      </c>
      <c r="C77" s="8"/>
      <c r="D77" s="7"/>
      <c r="E77" s="7"/>
      <c r="F77" s="31"/>
      <c r="G77" s="31">
        <f>SUM(G75:G76)</f>
        <v>5909.42</v>
      </c>
      <c r="H77" s="31">
        <f>SUM(H75:H76)</f>
        <v>0.34</v>
      </c>
    </row>
    <row r="78" spans="2:8" x14ac:dyDescent="0.25">
      <c r="B78" s="7" t="s">
        <v>313</v>
      </c>
      <c r="C78" s="8"/>
      <c r="D78" s="7"/>
      <c r="E78" s="7"/>
      <c r="F78" s="31"/>
      <c r="G78" s="31">
        <v>286.95</v>
      </c>
      <c r="H78" s="31">
        <v>0.02</v>
      </c>
    </row>
    <row r="79" spans="2:8" x14ac:dyDescent="0.25">
      <c r="B79" s="7" t="s">
        <v>147</v>
      </c>
      <c r="C79" s="8"/>
      <c r="D79" s="7"/>
      <c r="E79" s="7"/>
      <c r="F79" s="31"/>
      <c r="G79" s="31">
        <v>1802581.96</v>
      </c>
      <c r="H79" s="31">
        <v>104.43</v>
      </c>
    </row>
    <row r="80" spans="2:8" x14ac:dyDescent="0.25">
      <c r="B80" s="7" t="s">
        <v>154</v>
      </c>
      <c r="C80" s="8"/>
      <c r="D80" s="7"/>
      <c r="E80" s="7"/>
      <c r="F80" s="31"/>
      <c r="G80" s="31">
        <v>-76865.161315169928</v>
      </c>
      <c r="H80" s="31">
        <v>-4.4300000000000068</v>
      </c>
    </row>
    <row r="81" spans="2:8" x14ac:dyDescent="0.25">
      <c r="B81" s="7" t="s">
        <v>155</v>
      </c>
      <c r="C81" s="8"/>
      <c r="D81" s="7"/>
      <c r="E81" s="7"/>
      <c r="F81" s="31"/>
      <c r="G81" s="31">
        <v>1725716.7986848301</v>
      </c>
      <c r="H81" s="31">
        <v>100</v>
      </c>
    </row>
    <row r="82" spans="2:8" x14ac:dyDescent="0.25">
      <c r="B82" s="2" t="s">
        <v>156</v>
      </c>
    </row>
    <row r="83" spans="2:8" x14ac:dyDescent="0.25">
      <c r="B83" s="2" t="s">
        <v>157</v>
      </c>
    </row>
    <row r="84" spans="2:8" x14ac:dyDescent="0.25">
      <c r="B84" s="2" t="s">
        <v>158</v>
      </c>
      <c r="C84" s="4" t="s">
        <v>159</v>
      </c>
    </row>
    <row r="85" spans="2:8" x14ac:dyDescent="0.25">
      <c r="B85" s="7"/>
    </row>
    <row r="86" spans="2:8" ht="30" x14ac:dyDescent="0.25">
      <c r="B86" s="45" t="s">
        <v>160</v>
      </c>
      <c r="C86" s="4" t="s">
        <v>161</v>
      </c>
    </row>
    <row r="87" spans="2:8" x14ac:dyDescent="0.25">
      <c r="B87" s="7"/>
    </row>
    <row r="88" spans="2:8" x14ac:dyDescent="0.25">
      <c r="B88" s="7" t="s">
        <v>162</v>
      </c>
      <c r="C88" s="4" t="s">
        <v>161</v>
      </c>
    </row>
    <row r="89" spans="2:8" x14ac:dyDescent="0.25">
      <c r="B89" s="7" t="s">
        <v>164</v>
      </c>
      <c r="C89" s="4" t="s">
        <v>165</v>
      </c>
    </row>
    <row r="90" spans="2:8" x14ac:dyDescent="0.25">
      <c r="B90" s="7" t="s">
        <v>314</v>
      </c>
      <c r="C90" s="8"/>
    </row>
    <row r="91" spans="2:8" x14ac:dyDescent="0.25">
      <c r="B91" s="7" t="s">
        <v>315</v>
      </c>
      <c r="C91" s="8"/>
    </row>
    <row r="92" spans="2:8" x14ac:dyDescent="0.25">
      <c r="B92" s="7" t="s">
        <v>316</v>
      </c>
      <c r="C92" s="8"/>
    </row>
    <row r="93" spans="2:8" x14ac:dyDescent="0.25">
      <c r="B93" s="7" t="s">
        <v>317</v>
      </c>
      <c r="C93" s="8"/>
    </row>
    <row r="94" spans="2:8" x14ac:dyDescent="0.25">
      <c r="B94" s="7" t="s">
        <v>318</v>
      </c>
      <c r="C94" s="8"/>
    </row>
    <row r="95" spans="2:8" x14ac:dyDescent="0.25">
      <c r="B95" s="7" t="s">
        <v>319</v>
      </c>
      <c r="C95" s="8"/>
    </row>
    <row r="96" spans="2:8" x14ac:dyDescent="0.25">
      <c r="B96" s="7" t="s">
        <v>320</v>
      </c>
      <c r="C96" s="8"/>
    </row>
    <row r="97" spans="2:3" x14ac:dyDescent="0.25">
      <c r="B97" s="7" t="s">
        <v>321</v>
      </c>
      <c r="C97" s="8"/>
    </row>
    <row r="98" spans="2:3" x14ac:dyDescent="0.25">
      <c r="B98" s="7" t="s">
        <v>1582</v>
      </c>
      <c r="C98" s="8"/>
    </row>
    <row r="99" spans="2:3" x14ac:dyDescent="0.25">
      <c r="B99" s="44" t="s">
        <v>1581</v>
      </c>
    </row>
    <row r="101" spans="2:3" x14ac:dyDescent="0.25">
      <c r="B101" s="139"/>
      <c r="C101" s="9" t="s">
        <v>171</v>
      </c>
    </row>
    <row r="102" spans="2:3" x14ac:dyDescent="0.25">
      <c r="B102" s="139" t="s">
        <v>172</v>
      </c>
      <c r="C102" s="10" t="s">
        <v>124</v>
      </c>
    </row>
    <row r="103" spans="2:3" x14ac:dyDescent="0.25">
      <c r="B103" s="139" t="s">
        <v>173</v>
      </c>
      <c r="C103" s="9"/>
    </row>
    <row r="104" spans="2:3" x14ac:dyDescent="0.25">
      <c r="B104" s="139"/>
      <c r="C104" s="9"/>
    </row>
    <row r="105" spans="2:3" x14ac:dyDescent="0.25">
      <c r="B105" s="139" t="s">
        <v>174</v>
      </c>
      <c r="C105" s="43">
        <v>7.2700000000000001E-2</v>
      </c>
    </row>
    <row r="106" spans="2:3" x14ac:dyDescent="0.25">
      <c r="B106" s="139"/>
      <c r="C106" s="9"/>
    </row>
    <row r="107" spans="2:3" x14ac:dyDescent="0.25">
      <c r="B107" s="139" t="s">
        <v>175</v>
      </c>
      <c r="C107" s="9" t="s">
        <v>1580</v>
      </c>
    </row>
    <row r="108" spans="2:3" x14ac:dyDescent="0.25">
      <c r="B108" s="139" t="s">
        <v>176</v>
      </c>
      <c r="C108" s="9" t="s">
        <v>1580</v>
      </c>
    </row>
    <row r="109" spans="2:3" x14ac:dyDescent="0.25">
      <c r="B109" s="139"/>
      <c r="C109" s="9"/>
    </row>
    <row r="110" spans="2:3" x14ac:dyDescent="0.25">
      <c r="B110" s="139" t="s">
        <v>177</v>
      </c>
      <c r="C110" s="9" t="s">
        <v>159</v>
      </c>
    </row>
    <row r="111" spans="2:3" x14ac:dyDescent="0.25">
      <c r="B111" s="215" t="s">
        <v>178</v>
      </c>
      <c r="C111" s="215"/>
    </row>
    <row r="113" spans="2:8" x14ac:dyDescent="0.25">
      <c r="B113" s="139" t="s">
        <v>179</v>
      </c>
      <c r="C113" s="9"/>
      <c r="D113" s="139"/>
    </row>
    <row r="114" spans="2:8" ht="30" x14ac:dyDescent="0.25">
      <c r="B114" s="11" t="s">
        <v>180</v>
      </c>
      <c r="C114" s="10" t="s">
        <v>181</v>
      </c>
      <c r="D114" s="11" t="s">
        <v>182</v>
      </c>
    </row>
    <row r="115" spans="2:8" x14ac:dyDescent="0.25">
      <c r="B115" s="139" t="s">
        <v>161</v>
      </c>
      <c r="C115" s="9" t="s">
        <v>161</v>
      </c>
      <c r="D115" s="139" t="s">
        <v>161</v>
      </c>
    </row>
    <row r="116" spans="2:8" s="41" customFormat="1" x14ac:dyDescent="0.25">
      <c r="B116" s="223" t="s">
        <v>1579</v>
      </c>
      <c r="C116" s="223"/>
      <c r="D116" s="223"/>
      <c r="E116" s="223"/>
      <c r="F116" s="42"/>
      <c r="G116" s="42"/>
      <c r="H116" s="42"/>
    </row>
    <row r="119" spans="2:8" x14ac:dyDescent="0.25">
      <c r="B119" s="17" t="s">
        <v>183</v>
      </c>
      <c r="C119" s="40">
        <v>45412</v>
      </c>
      <c r="D119" s="139"/>
      <c r="E119" s="33"/>
      <c r="F119" s="39"/>
    </row>
    <row r="120" spans="2:8" x14ac:dyDescent="0.25">
      <c r="B120" s="17" t="s">
        <v>184</v>
      </c>
      <c r="C120" s="18" t="s">
        <v>185</v>
      </c>
      <c r="D120" s="17" t="s">
        <v>186</v>
      </c>
      <c r="E120" s="34" t="s">
        <v>187</v>
      </c>
      <c r="F120" s="32" t="s">
        <v>188</v>
      </c>
      <c r="G120" s="31"/>
    </row>
    <row r="121" spans="2:8" x14ac:dyDescent="0.25">
      <c r="B121" s="37" t="s">
        <v>161</v>
      </c>
      <c r="C121" s="38" t="s">
        <v>161</v>
      </c>
      <c r="D121" s="37" t="s">
        <v>161</v>
      </c>
      <c r="E121" s="36" t="s">
        <v>161</v>
      </c>
      <c r="F121" s="35" t="s">
        <v>161</v>
      </c>
    </row>
    <row r="124" spans="2:8" x14ac:dyDescent="0.25">
      <c r="B124" s="7" t="s">
        <v>189</v>
      </c>
    </row>
    <row r="125" spans="2:8" x14ac:dyDescent="0.25">
      <c r="B125" s="7"/>
    </row>
    <row r="126" spans="2:8" x14ac:dyDescent="0.25">
      <c r="B126" s="7" t="s">
        <v>190</v>
      </c>
    </row>
    <row r="127" spans="2:8" x14ac:dyDescent="0.25">
      <c r="B127" s="17" t="s">
        <v>191</v>
      </c>
      <c r="C127" s="18" t="s">
        <v>192</v>
      </c>
      <c r="D127" s="7"/>
    </row>
    <row r="128" spans="2:8" x14ac:dyDescent="0.25">
      <c r="B128" s="139" t="s">
        <v>161</v>
      </c>
      <c r="C128" s="9" t="s">
        <v>161</v>
      </c>
    </row>
    <row r="130" spans="2:7" x14ac:dyDescent="0.25">
      <c r="B130" s="17" t="s">
        <v>193</v>
      </c>
      <c r="C130" s="18" t="s">
        <v>192</v>
      </c>
    </row>
    <row r="131" spans="2:7" x14ac:dyDescent="0.25">
      <c r="B131" s="139" t="s">
        <v>161</v>
      </c>
      <c r="C131" s="9" t="s">
        <v>161</v>
      </c>
    </row>
    <row r="133" spans="2:7" x14ac:dyDescent="0.25">
      <c r="B133" s="17" t="s">
        <v>161</v>
      </c>
      <c r="C133" s="18" t="s">
        <v>161</v>
      </c>
    </row>
    <row r="134" spans="2:7" x14ac:dyDescent="0.25">
      <c r="B134" s="139" t="s">
        <v>161</v>
      </c>
      <c r="C134" s="9" t="s">
        <v>161</v>
      </c>
    </row>
    <row r="136" spans="2:7" x14ac:dyDescent="0.25">
      <c r="B136" s="34" t="s">
        <v>194</v>
      </c>
      <c r="C136" s="18" t="s">
        <v>195</v>
      </c>
    </row>
    <row r="137" spans="2:7" x14ac:dyDescent="0.25">
      <c r="B137" s="33" t="s">
        <v>161</v>
      </c>
      <c r="C137" s="9" t="s">
        <v>161</v>
      </c>
    </row>
    <row r="139" spans="2:7" x14ac:dyDescent="0.25">
      <c r="B139" s="17" t="s">
        <v>196</v>
      </c>
      <c r="C139" s="18" t="s">
        <v>161</v>
      </c>
    </row>
    <row r="141" spans="2:7" x14ac:dyDescent="0.25">
      <c r="B141" s="17" t="s">
        <v>197</v>
      </c>
      <c r="C141" s="40">
        <v>45412</v>
      </c>
      <c r="D141" s="139"/>
      <c r="E141" s="33"/>
      <c r="F141" s="39"/>
    </row>
    <row r="142" spans="2:7" x14ac:dyDescent="0.25">
      <c r="B142" s="17" t="s">
        <v>184</v>
      </c>
      <c r="C142" s="18" t="s">
        <v>185</v>
      </c>
      <c r="D142" s="17" t="s">
        <v>186</v>
      </c>
      <c r="E142" s="34" t="s">
        <v>187</v>
      </c>
      <c r="F142" s="32" t="s">
        <v>188</v>
      </c>
      <c r="G142" s="31"/>
    </row>
    <row r="143" spans="2:7" x14ac:dyDescent="0.25">
      <c r="B143" s="37" t="s">
        <v>161</v>
      </c>
      <c r="C143" s="38" t="s">
        <v>161</v>
      </c>
      <c r="D143" s="37" t="s">
        <v>161</v>
      </c>
      <c r="E143" s="36" t="s">
        <v>161</v>
      </c>
      <c r="F143" s="35" t="s">
        <v>161</v>
      </c>
    </row>
    <row r="144" spans="2:7" x14ac:dyDescent="0.25">
      <c r="B144" s="7" t="s">
        <v>189</v>
      </c>
    </row>
    <row r="145" spans="2:4" x14ac:dyDescent="0.25">
      <c r="B145" s="7"/>
    </row>
    <row r="146" spans="2:4" x14ac:dyDescent="0.25">
      <c r="B146" s="7" t="s">
        <v>190</v>
      </c>
    </row>
    <row r="147" spans="2:4" x14ac:dyDescent="0.25">
      <c r="B147" s="17" t="s">
        <v>191</v>
      </c>
      <c r="C147" s="18" t="s">
        <v>192</v>
      </c>
      <c r="D147" s="7"/>
    </row>
    <row r="148" spans="2:4" x14ac:dyDescent="0.25">
      <c r="B148" s="139" t="s">
        <v>161</v>
      </c>
      <c r="C148" s="9" t="s">
        <v>161</v>
      </c>
    </row>
    <row r="150" spans="2:4" x14ac:dyDescent="0.25">
      <c r="B150" s="17" t="s">
        <v>193</v>
      </c>
      <c r="C150" s="18" t="s">
        <v>192</v>
      </c>
    </row>
    <row r="151" spans="2:4" x14ac:dyDescent="0.25">
      <c r="B151" s="139" t="s">
        <v>161</v>
      </c>
      <c r="C151" s="9" t="s">
        <v>161</v>
      </c>
    </row>
    <row r="153" spans="2:4" x14ac:dyDescent="0.25">
      <c r="B153" s="17" t="s">
        <v>161</v>
      </c>
      <c r="C153" s="18" t="s">
        <v>161</v>
      </c>
    </row>
    <row r="154" spans="2:4" x14ac:dyDescent="0.25">
      <c r="B154" s="139" t="s">
        <v>161</v>
      </c>
      <c r="C154" s="9" t="s">
        <v>161</v>
      </c>
    </row>
    <row r="156" spans="2:4" x14ac:dyDescent="0.25">
      <c r="B156" s="34" t="s">
        <v>194</v>
      </c>
      <c r="C156" s="18" t="s">
        <v>195</v>
      </c>
    </row>
    <row r="157" spans="2:4" x14ac:dyDescent="0.25">
      <c r="B157" s="33" t="s">
        <v>161</v>
      </c>
      <c r="C157" s="9" t="s">
        <v>161</v>
      </c>
    </row>
    <row r="159" spans="2:4" x14ac:dyDescent="0.25">
      <c r="B159" s="17" t="s">
        <v>196</v>
      </c>
      <c r="C159" s="18" t="s">
        <v>161</v>
      </c>
    </row>
    <row r="162" spans="2:80" x14ac:dyDescent="0.25">
      <c r="B162" s="7" t="s">
        <v>198</v>
      </c>
    </row>
    <row r="164" spans="2:80" x14ac:dyDescent="0.25">
      <c r="B164" s="17" t="s">
        <v>184</v>
      </c>
      <c r="C164" s="18" t="s">
        <v>199</v>
      </c>
      <c r="D164" s="17" t="s">
        <v>200</v>
      </c>
      <c r="E164" s="17" t="s">
        <v>201</v>
      </c>
      <c r="F164" s="31"/>
    </row>
    <row r="165" spans="2:80" x14ac:dyDescent="0.25">
      <c r="B165" s="139" t="s">
        <v>161</v>
      </c>
      <c r="C165" s="9" t="s">
        <v>161</v>
      </c>
      <c r="D165" s="139" t="s">
        <v>161</v>
      </c>
      <c r="E165" s="139" t="s">
        <v>161</v>
      </c>
    </row>
    <row r="168" spans="2:80" x14ac:dyDescent="0.25">
      <c r="B168" s="7" t="s">
        <v>202</v>
      </c>
      <c r="C168" s="8" t="s">
        <v>161</v>
      </c>
      <c r="D168" s="7"/>
      <c r="E168" s="7"/>
      <c r="F168" s="31"/>
      <c r="G168" s="31"/>
      <c r="H168" s="31"/>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row>
    <row r="170" spans="2:80" x14ac:dyDescent="0.25">
      <c r="B170" s="7" t="s">
        <v>203</v>
      </c>
    </row>
    <row r="172" spans="2:80" x14ac:dyDescent="0.25">
      <c r="B172" s="17" t="s">
        <v>204</v>
      </c>
      <c r="C172" s="18" t="s">
        <v>192</v>
      </c>
      <c r="D172" s="7"/>
    </row>
    <row r="173" spans="2:80" x14ac:dyDescent="0.25">
      <c r="B173" s="139" t="s">
        <v>161</v>
      </c>
      <c r="C173" s="9" t="s">
        <v>161</v>
      </c>
    </row>
    <row r="176" spans="2:80" x14ac:dyDescent="0.25">
      <c r="B176" s="17" t="s">
        <v>205</v>
      </c>
      <c r="C176" s="18" t="s">
        <v>206</v>
      </c>
      <c r="D176" s="7"/>
    </row>
    <row r="177" spans="2:80" x14ac:dyDescent="0.25">
      <c r="B177" s="139" t="s">
        <v>161</v>
      </c>
      <c r="C177" s="9" t="s">
        <v>161</v>
      </c>
    </row>
    <row r="180" spans="2:80" x14ac:dyDescent="0.25">
      <c r="B180" s="7" t="s">
        <v>207</v>
      </c>
    </row>
    <row r="183" spans="2:80" x14ac:dyDescent="0.25">
      <c r="B183" s="7" t="s">
        <v>208</v>
      </c>
    </row>
    <row r="185" spans="2:80" x14ac:dyDescent="0.25">
      <c r="B185" s="17" t="s">
        <v>184</v>
      </c>
      <c r="C185" s="18" t="s">
        <v>209</v>
      </c>
      <c r="D185" s="17" t="s">
        <v>199</v>
      </c>
      <c r="E185" s="17" t="s">
        <v>200</v>
      </c>
      <c r="F185" s="32" t="s">
        <v>201</v>
      </c>
      <c r="G185" s="31"/>
    </row>
    <row r="186" spans="2:80" x14ac:dyDescent="0.25">
      <c r="B186" s="139" t="s">
        <v>161</v>
      </c>
      <c r="C186" s="9" t="s">
        <v>161</v>
      </c>
      <c r="D186" s="139" t="s">
        <v>161</v>
      </c>
      <c r="E186" s="139" t="s">
        <v>161</v>
      </c>
      <c r="F186" s="30" t="s">
        <v>161</v>
      </c>
    </row>
    <row r="189" spans="2:80" x14ac:dyDescent="0.25">
      <c r="B189" s="7" t="s">
        <v>202</v>
      </c>
      <c r="C189" s="8" t="s">
        <v>161</v>
      </c>
      <c r="D189" s="7"/>
      <c r="E189" s="7"/>
      <c r="F189" s="31"/>
      <c r="G189" s="31"/>
      <c r="H189" s="31"/>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row>
    <row r="191" spans="2:80" x14ac:dyDescent="0.25">
      <c r="B191" s="7" t="s">
        <v>203</v>
      </c>
    </row>
    <row r="193" spans="2:7" x14ac:dyDescent="0.25">
      <c r="B193" s="17" t="s">
        <v>204</v>
      </c>
      <c r="C193" s="18" t="s">
        <v>192</v>
      </c>
      <c r="D193" s="7"/>
    </row>
    <row r="194" spans="2:7" x14ac:dyDescent="0.25">
      <c r="B194" s="139" t="s">
        <v>161</v>
      </c>
      <c r="C194" s="9" t="s">
        <v>161</v>
      </c>
    </row>
    <row r="197" spans="2:7" x14ac:dyDescent="0.25">
      <c r="B197" s="17" t="s">
        <v>205</v>
      </c>
      <c r="C197" s="18" t="s">
        <v>206</v>
      </c>
      <c r="D197" s="7"/>
    </row>
    <row r="198" spans="2:7" x14ac:dyDescent="0.25">
      <c r="B198" s="139" t="s">
        <v>161</v>
      </c>
      <c r="C198" s="9" t="s">
        <v>161</v>
      </c>
    </row>
    <row r="201" spans="2:7" x14ac:dyDescent="0.25">
      <c r="B201" s="7" t="s">
        <v>207</v>
      </c>
    </row>
    <row r="204" spans="2:7" x14ac:dyDescent="0.25">
      <c r="B204" s="7" t="s">
        <v>210</v>
      </c>
    </row>
    <row r="205" spans="2:7" x14ac:dyDescent="0.25">
      <c r="B205" s="17" t="s">
        <v>184</v>
      </c>
      <c r="C205" s="18" t="s">
        <v>211</v>
      </c>
      <c r="D205" s="17" t="s">
        <v>212</v>
      </c>
      <c r="E205" s="17" t="s">
        <v>213</v>
      </c>
      <c r="F205" s="32" t="s">
        <v>214</v>
      </c>
      <c r="G205" s="31"/>
    </row>
    <row r="206" spans="2:7" x14ac:dyDescent="0.25">
      <c r="B206" s="139" t="s">
        <v>161</v>
      </c>
      <c r="C206" s="9" t="s">
        <v>161</v>
      </c>
      <c r="D206" s="139" t="s">
        <v>161</v>
      </c>
      <c r="E206" s="139" t="s">
        <v>161</v>
      </c>
      <c r="F206" s="30" t="s">
        <v>161</v>
      </c>
    </row>
    <row r="207" spans="2:7" x14ac:dyDescent="0.25">
      <c r="B207" s="2" t="s">
        <v>215</v>
      </c>
    </row>
  </sheetData>
  <mergeCells count="9">
    <mergeCell ref="B116:E116"/>
    <mergeCell ref="B111:C111"/>
    <mergeCell ref="B1:E1"/>
    <mergeCell ref="C3:C8"/>
    <mergeCell ref="D3:D8"/>
    <mergeCell ref="B11:E11"/>
    <mergeCell ref="C12:C13"/>
    <mergeCell ref="D12:D13"/>
    <mergeCell ref="E12:E13"/>
  </mergeCells>
  <hyperlinks>
    <hyperlink ref="A1" location="Index!A1" display="Index" xr:uid="{DEC11058-62AB-4635-A0F2-112877546678}"/>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FC3CD-CC5D-44F2-A0E0-BB8E51C2CA18}">
  <dimension ref="A1:CB161"/>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col min="9" max="16384" width="9.140625" style="2"/>
  </cols>
  <sheetData>
    <row r="1" spans="1:5" x14ac:dyDescent="0.25">
      <c r="A1" s="27" t="s">
        <v>0</v>
      </c>
      <c r="B1" s="212" t="s">
        <v>12</v>
      </c>
      <c r="C1" s="212"/>
      <c r="D1" s="212"/>
      <c r="E1" s="212"/>
    </row>
    <row r="3" spans="1:5" x14ac:dyDescent="0.25">
      <c r="B3" s="1" t="s">
        <v>12</v>
      </c>
      <c r="C3" s="213"/>
      <c r="D3" s="214"/>
    </row>
    <row r="4" spans="1:5" x14ac:dyDescent="0.25">
      <c r="B4" s="142" t="s">
        <v>1647</v>
      </c>
      <c r="C4" s="213"/>
      <c r="D4" s="214"/>
      <c r="E4" s="21"/>
    </row>
    <row r="5" spans="1:5" x14ac:dyDescent="0.25">
      <c r="B5" s="142" t="s">
        <v>130</v>
      </c>
      <c r="C5" s="213"/>
      <c r="D5" s="214"/>
    </row>
    <row r="6" spans="1:5" ht="30" x14ac:dyDescent="0.25">
      <c r="B6" s="142" t="s">
        <v>1646</v>
      </c>
      <c r="C6" s="213"/>
      <c r="D6" s="214"/>
    </row>
    <row r="7" spans="1:5" x14ac:dyDescent="0.25">
      <c r="B7" s="139" t="s">
        <v>133</v>
      </c>
      <c r="C7" s="213"/>
      <c r="D7" s="214"/>
    </row>
    <row r="8" spans="1:5" x14ac:dyDescent="0.25">
      <c r="C8" s="3" t="s">
        <v>134</v>
      </c>
      <c r="D8" s="3" t="s">
        <v>135</v>
      </c>
    </row>
    <row r="9" spans="1:5" x14ac:dyDescent="0.25">
      <c r="C9" s="13"/>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49" t="s">
        <v>233</v>
      </c>
      <c r="C14" s="14"/>
      <c r="D14" s="50" t="s">
        <v>234</v>
      </c>
      <c r="E14" s="16"/>
    </row>
    <row r="15" spans="1:5" x14ac:dyDescent="0.25">
      <c r="B15" s="49" t="s">
        <v>235</v>
      </c>
      <c r="C15" s="48"/>
      <c r="D15" s="47"/>
      <c r="E15" s="16"/>
    </row>
    <row r="16" spans="1:5" x14ac:dyDescent="0.25">
      <c r="B16" s="1" t="s">
        <v>236</v>
      </c>
      <c r="C16" s="14"/>
      <c r="D16" s="16"/>
      <c r="E16" s="16"/>
    </row>
    <row r="17" spans="2:8" x14ac:dyDescent="0.25">
      <c r="B17" s="17" t="s">
        <v>237</v>
      </c>
      <c r="C17" s="141"/>
      <c r="D17" s="140"/>
      <c r="E17" s="140"/>
    </row>
    <row r="20" spans="2:8" x14ac:dyDescent="0.25">
      <c r="B20" s="2" t="s">
        <v>148</v>
      </c>
    </row>
    <row r="22" spans="2:8" x14ac:dyDescent="0.25">
      <c r="B22" s="5" t="s">
        <v>136</v>
      </c>
      <c r="C22" s="6" t="s">
        <v>1645</v>
      </c>
      <c r="D22" s="5" t="s">
        <v>238</v>
      </c>
      <c r="E22" s="5" t="s">
        <v>139</v>
      </c>
      <c r="F22" s="46" t="s">
        <v>149</v>
      </c>
      <c r="G22" s="46" t="s">
        <v>150</v>
      </c>
      <c r="H22" s="46" t="s">
        <v>151</v>
      </c>
    </row>
    <row r="23" spans="2:8" x14ac:dyDescent="0.25">
      <c r="B23" s="7" t="s">
        <v>239</v>
      </c>
    </row>
    <row r="24" spans="2:8" x14ac:dyDescent="0.25">
      <c r="B24" s="7" t="s">
        <v>1644</v>
      </c>
    </row>
    <row r="25" spans="2:8" x14ac:dyDescent="0.25">
      <c r="B25" s="2" t="s">
        <v>1643</v>
      </c>
      <c r="C25" s="4">
        <v>7.2</v>
      </c>
      <c r="D25" s="2" t="s">
        <v>253</v>
      </c>
      <c r="E25" s="2" t="s">
        <v>1642</v>
      </c>
      <c r="F25" s="24">
        <v>380</v>
      </c>
      <c r="G25" s="24">
        <v>1886.6</v>
      </c>
      <c r="H25" s="24">
        <v>9.5</v>
      </c>
    </row>
    <row r="26" spans="2:8" x14ac:dyDescent="0.25">
      <c r="B26" s="2" t="s">
        <v>1641</v>
      </c>
      <c r="C26" s="4">
        <v>7.17</v>
      </c>
      <c r="D26" s="2" t="s">
        <v>249</v>
      </c>
      <c r="E26" s="2" t="s">
        <v>1640</v>
      </c>
      <c r="F26" s="24">
        <v>380</v>
      </c>
      <c r="G26" s="24">
        <v>1884.83</v>
      </c>
      <c r="H26" s="24">
        <v>9.49</v>
      </c>
    </row>
    <row r="27" spans="2:8" x14ac:dyDescent="0.25">
      <c r="B27" s="2" t="s">
        <v>1639</v>
      </c>
      <c r="C27" s="4">
        <v>7.1</v>
      </c>
      <c r="D27" s="2" t="s">
        <v>253</v>
      </c>
      <c r="E27" s="2" t="s">
        <v>1638</v>
      </c>
      <c r="F27" s="24">
        <v>360</v>
      </c>
      <c r="G27" s="24">
        <v>1787.14</v>
      </c>
      <c r="H27" s="24">
        <v>8.99</v>
      </c>
    </row>
    <row r="28" spans="2:8" x14ac:dyDescent="0.25">
      <c r="B28" s="2" t="s">
        <v>1637</v>
      </c>
      <c r="C28" s="4">
        <v>7.12</v>
      </c>
      <c r="D28" s="2" t="s">
        <v>253</v>
      </c>
      <c r="E28" s="2" t="s">
        <v>1636</v>
      </c>
      <c r="F28" s="24">
        <v>360</v>
      </c>
      <c r="G28" s="24">
        <v>1786.06</v>
      </c>
      <c r="H28" s="24">
        <v>8.99</v>
      </c>
    </row>
    <row r="29" spans="2:8" x14ac:dyDescent="0.25">
      <c r="B29" s="2" t="s">
        <v>1635</v>
      </c>
      <c r="C29" s="4">
        <v>7.15</v>
      </c>
      <c r="D29" s="2" t="s">
        <v>253</v>
      </c>
      <c r="E29" s="2" t="s">
        <v>1634</v>
      </c>
      <c r="F29" s="24">
        <v>360</v>
      </c>
      <c r="G29" s="24">
        <v>1785.66</v>
      </c>
      <c r="H29" s="24">
        <v>8.99</v>
      </c>
    </row>
    <row r="30" spans="2:8" x14ac:dyDescent="0.25">
      <c r="B30" s="2" t="s">
        <v>1633</v>
      </c>
      <c r="C30" s="4">
        <v>7.1</v>
      </c>
      <c r="D30" s="2" t="s">
        <v>278</v>
      </c>
      <c r="E30" s="2" t="s">
        <v>1632</v>
      </c>
      <c r="F30" s="24">
        <v>360</v>
      </c>
      <c r="G30" s="24">
        <v>1785.41</v>
      </c>
      <c r="H30" s="24">
        <v>8.99</v>
      </c>
    </row>
    <row r="31" spans="2:8" x14ac:dyDescent="0.25">
      <c r="B31" s="2" t="s">
        <v>1631</v>
      </c>
      <c r="C31" s="4">
        <v>7.48</v>
      </c>
      <c r="D31" s="2" t="s">
        <v>253</v>
      </c>
      <c r="E31" s="2" t="s">
        <v>1630</v>
      </c>
      <c r="F31" s="24">
        <v>360</v>
      </c>
      <c r="G31" s="24">
        <v>1784.65</v>
      </c>
      <c r="H31" s="24">
        <v>8.98</v>
      </c>
    </row>
    <row r="32" spans="2:8" x14ac:dyDescent="0.25">
      <c r="B32" s="2" t="s">
        <v>1629</v>
      </c>
      <c r="C32" s="4">
        <v>7.5</v>
      </c>
      <c r="D32" s="2" t="s">
        <v>253</v>
      </c>
      <c r="E32" s="2" t="s">
        <v>1628</v>
      </c>
      <c r="F32" s="24">
        <v>360</v>
      </c>
      <c r="G32" s="24">
        <v>1784.6</v>
      </c>
      <c r="H32" s="24">
        <v>8.98</v>
      </c>
    </row>
    <row r="33" spans="2:8" x14ac:dyDescent="0.25">
      <c r="B33" s="2" t="s">
        <v>1627</v>
      </c>
      <c r="C33" s="4">
        <v>7.15</v>
      </c>
      <c r="D33" s="2" t="s">
        <v>253</v>
      </c>
      <c r="E33" s="2" t="s">
        <v>1626</v>
      </c>
      <c r="F33" s="24">
        <v>300</v>
      </c>
      <c r="G33" s="24">
        <v>1489.5</v>
      </c>
      <c r="H33" s="24">
        <v>7.5</v>
      </c>
    </row>
    <row r="34" spans="2:8" x14ac:dyDescent="0.25">
      <c r="B34" s="2" t="s">
        <v>1625</v>
      </c>
      <c r="C34" s="4">
        <v>7.23</v>
      </c>
      <c r="D34" s="2" t="s">
        <v>253</v>
      </c>
      <c r="E34" s="2" t="s">
        <v>1624</v>
      </c>
      <c r="F34" s="24">
        <v>300</v>
      </c>
      <c r="G34" s="24">
        <v>1487.63</v>
      </c>
      <c r="H34" s="24">
        <v>7.49</v>
      </c>
    </row>
    <row r="35" spans="2:8" x14ac:dyDescent="0.25">
      <c r="B35" s="2" t="s">
        <v>1623</v>
      </c>
      <c r="C35" s="4">
        <v>7.22</v>
      </c>
      <c r="D35" s="2" t="s">
        <v>253</v>
      </c>
      <c r="E35" s="2" t="s">
        <v>1622</v>
      </c>
      <c r="F35" s="24">
        <v>280</v>
      </c>
      <c r="G35" s="24">
        <v>1388.75</v>
      </c>
      <c r="H35" s="24">
        <v>6.99</v>
      </c>
    </row>
    <row r="36" spans="2:8" x14ac:dyDescent="0.25">
      <c r="B36" s="2" t="s">
        <v>1621</v>
      </c>
      <c r="C36" s="4">
        <v>7.17</v>
      </c>
      <c r="D36" s="2" t="s">
        <v>253</v>
      </c>
      <c r="E36" s="2" t="s">
        <v>1500</v>
      </c>
      <c r="F36" s="24">
        <v>200</v>
      </c>
      <c r="G36" s="24">
        <v>992.01</v>
      </c>
      <c r="H36" s="24">
        <v>4.99</v>
      </c>
    </row>
    <row r="37" spans="2:8" x14ac:dyDescent="0.25">
      <c r="B37" s="7" t="s">
        <v>308</v>
      </c>
      <c r="C37" s="8"/>
      <c r="D37" s="7"/>
      <c r="E37" s="7"/>
      <c r="F37" s="31"/>
      <c r="G37" s="31">
        <f>SUM(G22:G36)</f>
        <v>19842.839999999997</v>
      </c>
      <c r="H37" s="31">
        <f>SUM(H22:H36)</f>
        <v>99.88</v>
      </c>
    </row>
    <row r="38" spans="2:8" x14ac:dyDescent="0.25">
      <c r="B38" s="7" t="s">
        <v>1620</v>
      </c>
      <c r="C38" s="8"/>
      <c r="D38" s="7"/>
      <c r="E38" s="7"/>
      <c r="F38" s="31"/>
      <c r="G38" s="31">
        <v>23</v>
      </c>
      <c r="H38" s="31">
        <v>0.12</v>
      </c>
    </row>
    <row r="39" spans="2:8" x14ac:dyDescent="0.25">
      <c r="B39" s="7" t="s">
        <v>147</v>
      </c>
      <c r="C39" s="8"/>
      <c r="D39" s="7"/>
      <c r="E39" s="7"/>
      <c r="F39" s="31"/>
      <c r="G39" s="31">
        <v>19865.84</v>
      </c>
      <c r="H39" s="31">
        <v>100</v>
      </c>
    </row>
    <row r="40" spans="2:8" x14ac:dyDescent="0.25">
      <c r="B40" s="7" t="s">
        <v>326</v>
      </c>
      <c r="C40" s="8"/>
      <c r="D40" s="7"/>
      <c r="E40" s="7"/>
      <c r="F40" s="31"/>
      <c r="G40" s="31">
        <v>2.4399041799988481</v>
      </c>
      <c r="H40" s="31">
        <v>0</v>
      </c>
    </row>
    <row r="41" spans="2:8" x14ac:dyDescent="0.25">
      <c r="B41" s="7" t="s">
        <v>155</v>
      </c>
      <c r="C41" s="8"/>
      <c r="D41" s="7"/>
      <c r="E41" s="7"/>
      <c r="F41" s="31"/>
      <c r="G41" s="31">
        <v>19868.279904179999</v>
      </c>
      <c r="H41" s="31">
        <v>100</v>
      </c>
    </row>
    <row r="42" spans="2:8" x14ac:dyDescent="0.25">
      <c r="B42" s="2" t="s">
        <v>156</v>
      </c>
    </row>
    <row r="43" spans="2:8" x14ac:dyDescent="0.25">
      <c r="B43" s="2" t="s">
        <v>157</v>
      </c>
    </row>
    <row r="44" spans="2:8" x14ac:dyDescent="0.25">
      <c r="B44" s="2" t="s">
        <v>158</v>
      </c>
      <c r="C44" s="4" t="s">
        <v>159</v>
      </c>
    </row>
    <row r="45" spans="2:8" x14ac:dyDescent="0.25">
      <c r="B45" s="7"/>
    </row>
    <row r="46" spans="2:8" ht="30" x14ac:dyDescent="0.25">
      <c r="B46" s="45" t="s">
        <v>160</v>
      </c>
      <c r="C46" s="4" t="s">
        <v>161</v>
      </c>
    </row>
    <row r="47" spans="2:8" x14ac:dyDescent="0.25">
      <c r="B47" s="7"/>
    </row>
    <row r="48" spans="2:8" x14ac:dyDescent="0.25">
      <c r="B48" s="7" t="s">
        <v>162</v>
      </c>
      <c r="C48" s="4" t="s">
        <v>161</v>
      </c>
    </row>
    <row r="49" spans="2:3" x14ac:dyDescent="0.25">
      <c r="B49" s="7" t="s">
        <v>164</v>
      </c>
      <c r="C49" s="4" t="s">
        <v>165</v>
      </c>
    </row>
    <row r="50" spans="2:3" x14ac:dyDescent="0.25">
      <c r="B50" s="7" t="s">
        <v>1619</v>
      </c>
      <c r="C50" s="8"/>
    </row>
    <row r="51" spans="2:3" x14ac:dyDescent="0.25">
      <c r="B51" s="7" t="s">
        <v>1618</v>
      </c>
      <c r="C51" s="8"/>
    </row>
    <row r="52" spans="2:3" x14ac:dyDescent="0.25">
      <c r="B52" s="7" t="s">
        <v>1617</v>
      </c>
      <c r="C52" s="8"/>
    </row>
    <row r="53" spans="2:3" x14ac:dyDescent="0.25">
      <c r="B53" s="7" t="s">
        <v>1616</v>
      </c>
      <c r="C53" s="8"/>
    </row>
    <row r="54" spans="2:3" x14ac:dyDescent="0.25">
      <c r="B54" s="7" t="s">
        <v>1615</v>
      </c>
      <c r="C54" s="8"/>
    </row>
    <row r="55" spans="2:3" x14ac:dyDescent="0.25">
      <c r="B55" s="2" t="s">
        <v>170</v>
      </c>
    </row>
    <row r="57" spans="2:3" x14ac:dyDescent="0.25">
      <c r="B57" s="139"/>
      <c r="C57" s="9" t="s">
        <v>171</v>
      </c>
    </row>
    <row r="58" spans="2:3" ht="30" x14ac:dyDescent="0.25">
      <c r="B58" s="139" t="s">
        <v>172</v>
      </c>
      <c r="C58" s="10" t="s">
        <v>12</v>
      </c>
    </row>
    <row r="59" spans="2:3" x14ac:dyDescent="0.25">
      <c r="B59" s="139" t="s">
        <v>173</v>
      </c>
      <c r="C59" s="9"/>
    </row>
    <row r="60" spans="2:3" x14ac:dyDescent="0.25">
      <c r="B60" s="139"/>
      <c r="C60" s="9"/>
    </row>
    <row r="61" spans="2:3" x14ac:dyDescent="0.25">
      <c r="B61" s="139" t="s">
        <v>174</v>
      </c>
      <c r="C61" s="43">
        <v>7.22E-2</v>
      </c>
    </row>
    <row r="62" spans="2:3" x14ac:dyDescent="0.25">
      <c r="B62" s="139"/>
      <c r="C62" s="9"/>
    </row>
    <row r="63" spans="2:3" x14ac:dyDescent="0.25">
      <c r="B63" s="139" t="s">
        <v>175</v>
      </c>
      <c r="C63" s="9" t="s">
        <v>1614</v>
      </c>
    </row>
    <row r="64" spans="2:3" x14ac:dyDescent="0.25">
      <c r="B64" s="139" t="s">
        <v>176</v>
      </c>
      <c r="C64" s="9" t="s">
        <v>1614</v>
      </c>
    </row>
    <row r="65" spans="2:7" x14ac:dyDescent="0.25">
      <c r="B65" s="139"/>
      <c r="C65" s="9"/>
    </row>
    <row r="66" spans="2:7" x14ac:dyDescent="0.25">
      <c r="B66" s="139" t="s">
        <v>177</v>
      </c>
      <c r="C66" s="9" t="s">
        <v>159</v>
      </c>
    </row>
    <row r="67" spans="2:7" x14ac:dyDescent="0.25">
      <c r="B67" s="215" t="s">
        <v>178</v>
      </c>
      <c r="C67" s="215"/>
    </row>
    <row r="69" spans="2:7" x14ac:dyDescent="0.25">
      <c r="B69" s="139" t="s">
        <v>179</v>
      </c>
      <c r="C69" s="9"/>
      <c r="D69" s="139"/>
    </row>
    <row r="70" spans="2:7" ht="30" x14ac:dyDescent="0.25">
      <c r="B70" s="11" t="s">
        <v>180</v>
      </c>
      <c r="C70" s="10" t="s">
        <v>181</v>
      </c>
      <c r="D70" s="11" t="s">
        <v>182</v>
      </c>
    </row>
    <row r="71" spans="2:7" x14ac:dyDescent="0.25">
      <c r="B71" s="139" t="s">
        <v>161</v>
      </c>
      <c r="C71" s="9" t="s">
        <v>161</v>
      </c>
      <c r="D71" s="139" t="s">
        <v>161</v>
      </c>
    </row>
    <row r="73" spans="2:7" x14ac:dyDescent="0.25">
      <c r="B73" s="17" t="s">
        <v>183</v>
      </c>
      <c r="C73" s="40">
        <v>45412</v>
      </c>
      <c r="D73" s="139"/>
      <c r="E73" s="33"/>
      <c r="F73" s="39"/>
    </row>
    <row r="74" spans="2:7" x14ac:dyDescent="0.25">
      <c r="B74" s="17" t="s">
        <v>184</v>
      </c>
      <c r="C74" s="18" t="s">
        <v>185</v>
      </c>
      <c r="D74" s="17" t="s">
        <v>186</v>
      </c>
      <c r="E74" s="34" t="s">
        <v>187</v>
      </c>
      <c r="F74" s="32" t="s">
        <v>188</v>
      </c>
      <c r="G74" s="31"/>
    </row>
    <row r="75" spans="2:7" x14ac:dyDescent="0.25">
      <c r="B75" s="37" t="s">
        <v>161</v>
      </c>
      <c r="C75" s="38" t="s">
        <v>161</v>
      </c>
      <c r="D75" s="37" t="s">
        <v>161</v>
      </c>
      <c r="E75" s="36" t="s">
        <v>161</v>
      </c>
      <c r="F75" s="35" t="s">
        <v>161</v>
      </c>
    </row>
    <row r="78" spans="2:7" x14ac:dyDescent="0.25">
      <c r="B78" s="7" t="s">
        <v>189</v>
      </c>
    </row>
    <row r="79" spans="2:7" x14ac:dyDescent="0.25">
      <c r="B79" s="7"/>
    </row>
    <row r="80" spans="2:7" x14ac:dyDescent="0.25">
      <c r="B80" s="7" t="s">
        <v>190</v>
      </c>
    </row>
    <row r="81" spans="2:7" x14ac:dyDescent="0.25">
      <c r="B81" s="17" t="s">
        <v>191</v>
      </c>
      <c r="C81" s="18" t="s">
        <v>192</v>
      </c>
      <c r="D81" s="7"/>
    </row>
    <row r="82" spans="2:7" x14ac:dyDescent="0.25">
      <c r="B82" s="139" t="s">
        <v>161</v>
      </c>
      <c r="C82" s="9" t="s">
        <v>161</v>
      </c>
    </row>
    <row r="84" spans="2:7" x14ac:dyDescent="0.25">
      <c r="B84" s="17" t="s">
        <v>193</v>
      </c>
      <c r="C84" s="18" t="s">
        <v>192</v>
      </c>
    </row>
    <row r="85" spans="2:7" x14ac:dyDescent="0.25">
      <c r="B85" s="139" t="s">
        <v>161</v>
      </c>
      <c r="C85" s="9" t="s">
        <v>161</v>
      </c>
    </row>
    <row r="87" spans="2:7" x14ac:dyDescent="0.25">
      <c r="B87" s="17" t="s">
        <v>161</v>
      </c>
      <c r="C87" s="18" t="s">
        <v>161</v>
      </c>
    </row>
    <row r="88" spans="2:7" x14ac:dyDescent="0.25">
      <c r="B88" s="139" t="s">
        <v>161</v>
      </c>
      <c r="C88" s="9" t="s">
        <v>161</v>
      </c>
    </row>
    <row r="90" spans="2:7" x14ac:dyDescent="0.25">
      <c r="B90" s="34" t="s">
        <v>194</v>
      </c>
      <c r="C90" s="18" t="s">
        <v>195</v>
      </c>
    </row>
    <row r="91" spans="2:7" x14ac:dyDescent="0.25">
      <c r="B91" s="33" t="s">
        <v>161</v>
      </c>
      <c r="C91" s="9" t="s">
        <v>161</v>
      </c>
    </row>
    <row r="93" spans="2:7" x14ac:dyDescent="0.25">
      <c r="B93" s="17" t="s">
        <v>196</v>
      </c>
      <c r="C93" s="18" t="s">
        <v>161</v>
      </c>
    </row>
    <row r="95" spans="2:7" x14ac:dyDescent="0.25">
      <c r="B95" s="17" t="s">
        <v>197</v>
      </c>
      <c r="C95" s="40">
        <v>45412</v>
      </c>
      <c r="D95" s="139"/>
      <c r="E95" s="33"/>
      <c r="F95" s="39"/>
    </row>
    <row r="96" spans="2:7" x14ac:dyDescent="0.25">
      <c r="B96" s="17" t="s">
        <v>184</v>
      </c>
      <c r="C96" s="18" t="s">
        <v>185</v>
      </c>
      <c r="D96" s="17" t="s">
        <v>186</v>
      </c>
      <c r="E96" s="34" t="s">
        <v>187</v>
      </c>
      <c r="F96" s="32" t="s">
        <v>188</v>
      </c>
      <c r="G96" s="31"/>
    </row>
    <row r="97" spans="2:6" x14ac:dyDescent="0.25">
      <c r="B97" s="37" t="s">
        <v>161</v>
      </c>
      <c r="C97" s="38" t="s">
        <v>161</v>
      </c>
      <c r="D97" s="37" t="s">
        <v>161</v>
      </c>
      <c r="E97" s="36" t="s">
        <v>161</v>
      </c>
      <c r="F97" s="35" t="s">
        <v>161</v>
      </c>
    </row>
    <row r="98" spans="2:6" x14ac:dyDescent="0.25">
      <c r="B98" s="7" t="s">
        <v>189</v>
      </c>
    </row>
    <row r="99" spans="2:6" x14ac:dyDescent="0.25">
      <c r="B99" s="7"/>
    </row>
    <row r="100" spans="2:6" x14ac:dyDescent="0.25">
      <c r="B100" s="7" t="s">
        <v>190</v>
      </c>
    </row>
    <row r="101" spans="2:6" x14ac:dyDescent="0.25">
      <c r="B101" s="17" t="s">
        <v>191</v>
      </c>
      <c r="C101" s="18" t="s">
        <v>192</v>
      </c>
      <c r="D101" s="7"/>
    </row>
    <row r="102" spans="2:6" x14ac:dyDescent="0.25">
      <c r="B102" s="139" t="s">
        <v>161</v>
      </c>
      <c r="C102" s="9" t="s">
        <v>161</v>
      </c>
    </row>
    <row r="104" spans="2:6" x14ac:dyDescent="0.25">
      <c r="B104" s="17" t="s">
        <v>193</v>
      </c>
      <c r="C104" s="18" t="s">
        <v>192</v>
      </c>
    </row>
    <row r="105" spans="2:6" x14ac:dyDescent="0.25">
      <c r="B105" s="139" t="s">
        <v>161</v>
      </c>
      <c r="C105" s="9" t="s">
        <v>161</v>
      </c>
    </row>
    <row r="107" spans="2:6" x14ac:dyDescent="0.25">
      <c r="B107" s="17" t="s">
        <v>161</v>
      </c>
      <c r="C107" s="18" t="s">
        <v>161</v>
      </c>
    </row>
    <row r="108" spans="2:6" x14ac:dyDescent="0.25">
      <c r="B108" s="139" t="s">
        <v>161</v>
      </c>
      <c r="C108" s="9" t="s">
        <v>161</v>
      </c>
    </row>
    <row r="110" spans="2:6" x14ac:dyDescent="0.25">
      <c r="B110" s="34" t="s">
        <v>194</v>
      </c>
      <c r="C110" s="18" t="s">
        <v>195</v>
      </c>
    </row>
    <row r="111" spans="2:6" x14ac:dyDescent="0.25">
      <c r="B111" s="33" t="s">
        <v>161</v>
      </c>
      <c r="C111" s="9" t="s">
        <v>161</v>
      </c>
    </row>
    <row r="113" spans="2:80" x14ac:dyDescent="0.25">
      <c r="B113" s="17" t="s">
        <v>196</v>
      </c>
      <c r="C113" s="18" t="s">
        <v>161</v>
      </c>
    </row>
    <row r="116" spans="2:80" x14ac:dyDescent="0.25">
      <c r="B116" s="7" t="s">
        <v>198</v>
      </c>
    </row>
    <row r="118" spans="2:80" x14ac:dyDescent="0.25">
      <c r="B118" s="17" t="s">
        <v>184</v>
      </c>
      <c r="C118" s="18" t="s">
        <v>199</v>
      </c>
      <c r="D118" s="17" t="s">
        <v>200</v>
      </c>
      <c r="E118" s="17" t="s">
        <v>201</v>
      </c>
      <c r="F118" s="31"/>
    </row>
    <row r="119" spans="2:80" x14ac:dyDescent="0.25">
      <c r="B119" s="139" t="s">
        <v>161</v>
      </c>
      <c r="C119" s="9" t="s">
        <v>161</v>
      </c>
      <c r="D119" s="139" t="s">
        <v>161</v>
      </c>
      <c r="E119" s="139" t="s">
        <v>161</v>
      </c>
    </row>
    <row r="122" spans="2:80" x14ac:dyDescent="0.25">
      <c r="B122" s="7" t="s">
        <v>202</v>
      </c>
      <c r="C122" s="8" t="s">
        <v>161</v>
      </c>
      <c r="D122" s="7"/>
      <c r="E122" s="7"/>
      <c r="F122" s="31"/>
      <c r="G122" s="31"/>
      <c r="H122" s="31"/>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row>
    <row r="124" spans="2:80" x14ac:dyDescent="0.25">
      <c r="B124" s="7" t="s">
        <v>203</v>
      </c>
    </row>
    <row r="126" spans="2:80" x14ac:dyDescent="0.25">
      <c r="B126" s="17" t="s">
        <v>204</v>
      </c>
      <c r="C126" s="18" t="s">
        <v>192</v>
      </c>
      <c r="D126" s="7"/>
    </row>
    <row r="127" spans="2:80" x14ac:dyDescent="0.25">
      <c r="B127" s="139" t="s">
        <v>161</v>
      </c>
      <c r="C127" s="9" t="s">
        <v>161</v>
      </c>
    </row>
    <row r="130" spans="2:80" x14ac:dyDescent="0.25">
      <c r="B130" s="17" t="s">
        <v>205</v>
      </c>
      <c r="C130" s="18" t="s">
        <v>206</v>
      </c>
      <c r="D130" s="7"/>
    </row>
    <row r="131" spans="2:80" x14ac:dyDescent="0.25">
      <c r="B131" s="139" t="s">
        <v>161</v>
      </c>
      <c r="C131" s="9" t="s">
        <v>161</v>
      </c>
    </row>
    <row r="134" spans="2:80" x14ac:dyDescent="0.25">
      <c r="B134" s="7" t="s">
        <v>207</v>
      </c>
    </row>
    <row r="137" spans="2:80" x14ac:dyDescent="0.25">
      <c r="B137" s="7" t="s">
        <v>208</v>
      </c>
    </row>
    <row r="139" spans="2:80" x14ac:dyDescent="0.25">
      <c r="B139" s="17" t="s">
        <v>184</v>
      </c>
      <c r="C139" s="18" t="s">
        <v>209</v>
      </c>
      <c r="D139" s="17" t="s">
        <v>199</v>
      </c>
      <c r="E139" s="17" t="s">
        <v>200</v>
      </c>
      <c r="F139" s="32" t="s">
        <v>201</v>
      </c>
      <c r="G139" s="31"/>
    </row>
    <row r="140" spans="2:80" x14ac:dyDescent="0.25">
      <c r="B140" s="139" t="s">
        <v>161</v>
      </c>
      <c r="C140" s="9" t="s">
        <v>161</v>
      </c>
      <c r="D140" s="139" t="s">
        <v>161</v>
      </c>
      <c r="E140" s="139" t="s">
        <v>161</v>
      </c>
      <c r="F140" s="30" t="s">
        <v>161</v>
      </c>
    </row>
    <row r="143" spans="2:80" x14ac:dyDescent="0.25">
      <c r="B143" s="7" t="s">
        <v>202</v>
      </c>
      <c r="C143" s="8" t="s">
        <v>161</v>
      </c>
      <c r="D143" s="7"/>
      <c r="E143" s="7"/>
      <c r="F143" s="31"/>
      <c r="G143" s="31"/>
      <c r="H143" s="31"/>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row>
    <row r="145" spans="2:7" x14ac:dyDescent="0.25">
      <c r="B145" s="7" t="s">
        <v>203</v>
      </c>
    </row>
    <row r="147" spans="2:7" x14ac:dyDescent="0.25">
      <c r="B147" s="17" t="s">
        <v>204</v>
      </c>
      <c r="C147" s="18" t="s">
        <v>192</v>
      </c>
      <c r="D147" s="7"/>
    </row>
    <row r="148" spans="2:7" x14ac:dyDescent="0.25">
      <c r="B148" s="139" t="s">
        <v>161</v>
      </c>
      <c r="C148" s="9" t="s">
        <v>161</v>
      </c>
    </row>
    <row r="151" spans="2:7" x14ac:dyDescent="0.25">
      <c r="B151" s="17" t="s">
        <v>205</v>
      </c>
      <c r="C151" s="18" t="s">
        <v>206</v>
      </c>
      <c r="D151" s="7"/>
    </row>
    <row r="152" spans="2:7" x14ac:dyDescent="0.25">
      <c r="B152" s="139" t="s">
        <v>161</v>
      </c>
      <c r="C152" s="9" t="s">
        <v>161</v>
      </c>
    </row>
    <row r="155" spans="2:7" x14ac:dyDescent="0.25">
      <c r="B155" s="7" t="s">
        <v>207</v>
      </c>
    </row>
    <row r="158" spans="2:7" x14ac:dyDescent="0.25">
      <c r="B158" s="7" t="s">
        <v>210</v>
      </c>
    </row>
    <row r="159" spans="2:7" x14ac:dyDescent="0.25">
      <c r="B159" s="17" t="s">
        <v>184</v>
      </c>
      <c r="C159" s="18" t="s">
        <v>211</v>
      </c>
      <c r="D159" s="17" t="s">
        <v>212</v>
      </c>
      <c r="E159" s="17" t="s">
        <v>213</v>
      </c>
      <c r="F159" s="32" t="s">
        <v>214</v>
      </c>
      <c r="G159" s="31"/>
    </row>
    <row r="160" spans="2:7" x14ac:dyDescent="0.25">
      <c r="B160" s="139" t="s">
        <v>161</v>
      </c>
      <c r="C160" s="9" t="s">
        <v>161</v>
      </c>
      <c r="D160" s="139" t="s">
        <v>161</v>
      </c>
      <c r="E160" s="139" t="s">
        <v>161</v>
      </c>
      <c r="F160" s="30" t="s">
        <v>161</v>
      </c>
    </row>
    <row r="161" spans="2:2" x14ac:dyDescent="0.25">
      <c r="B161" s="2" t="s">
        <v>215</v>
      </c>
    </row>
  </sheetData>
  <mergeCells count="9">
    <mergeCell ref="B1:E1"/>
    <mergeCell ref="B67:C67"/>
    <mergeCell ref="C3:C7"/>
    <mergeCell ref="D3:D7"/>
    <mergeCell ref="B10:E10"/>
    <mergeCell ref="B11:E11"/>
    <mergeCell ref="C12:C13"/>
    <mergeCell ref="D12:D13"/>
    <mergeCell ref="E12:E13"/>
  </mergeCells>
  <hyperlinks>
    <hyperlink ref="A1" location="Index!A1" display="Index" xr:uid="{955E811B-C99F-4B16-BA4F-07D3540BD36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7CF8B-EC2D-456D-849A-D47B2CF91DA2}">
  <dimension ref="A1:CB228"/>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34</v>
      </c>
      <c r="C1" s="212"/>
      <c r="D1" s="212"/>
      <c r="E1" s="212"/>
    </row>
    <row r="3" spans="1:5" x14ac:dyDescent="0.25">
      <c r="B3" s="1" t="s">
        <v>1758</v>
      </c>
      <c r="C3" s="213"/>
      <c r="D3" s="214"/>
    </row>
    <row r="4" spans="1:5" ht="45" x14ac:dyDescent="0.25">
      <c r="B4" s="142" t="s">
        <v>1757</v>
      </c>
      <c r="C4" s="213"/>
      <c r="D4" s="214"/>
      <c r="E4" s="21"/>
    </row>
    <row r="5" spans="1:5" x14ac:dyDescent="0.25">
      <c r="B5" s="142" t="s">
        <v>130</v>
      </c>
      <c r="C5" s="213"/>
      <c r="D5" s="214"/>
    </row>
    <row r="6" spans="1:5" x14ac:dyDescent="0.25">
      <c r="B6" s="142" t="s">
        <v>1756</v>
      </c>
      <c r="C6" s="213"/>
      <c r="D6" s="214"/>
    </row>
    <row r="7" spans="1:5" ht="30" x14ac:dyDescent="0.25">
      <c r="B7" s="142" t="s">
        <v>1755</v>
      </c>
      <c r="C7" s="213"/>
      <c r="D7" s="214"/>
    </row>
    <row r="8" spans="1:5" x14ac:dyDescent="0.25">
      <c r="B8" s="139" t="s">
        <v>133</v>
      </c>
      <c r="C8" s="3" t="s">
        <v>134</v>
      </c>
      <c r="D8" s="3" t="s">
        <v>135</v>
      </c>
    </row>
    <row r="9" spans="1:5" x14ac:dyDescent="0.25">
      <c r="C9" s="13"/>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49" t="s">
        <v>233</v>
      </c>
      <c r="C14" s="14"/>
      <c r="D14" s="50" t="s">
        <v>234</v>
      </c>
      <c r="E14" s="16"/>
    </row>
    <row r="15" spans="1:5" x14ac:dyDescent="0.25">
      <c r="B15" s="49" t="s">
        <v>235</v>
      </c>
      <c r="C15" s="48"/>
      <c r="D15" s="47"/>
      <c r="E15" s="16"/>
    </row>
    <row r="16" spans="1:5" x14ac:dyDescent="0.25">
      <c r="B16" s="1" t="s">
        <v>236</v>
      </c>
      <c r="C16" s="14"/>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1754</v>
      </c>
      <c r="C26" s="4">
        <v>6.82</v>
      </c>
      <c r="D26" s="2" t="s">
        <v>242</v>
      </c>
      <c r="E26" s="2" t="s">
        <v>1753</v>
      </c>
      <c r="F26" s="24">
        <v>5000000</v>
      </c>
      <c r="G26" s="24">
        <v>5002.16</v>
      </c>
      <c r="H26" s="24">
        <v>1.84</v>
      </c>
    </row>
    <row r="27" spans="2:8" x14ac:dyDescent="0.25">
      <c r="B27" s="2" t="s">
        <v>1752</v>
      </c>
      <c r="C27" s="4">
        <v>7.15</v>
      </c>
      <c r="D27" s="2" t="s">
        <v>242</v>
      </c>
      <c r="E27" s="2" t="s">
        <v>1751</v>
      </c>
      <c r="F27" s="24">
        <v>5000000</v>
      </c>
      <c r="G27" s="24">
        <v>4949.59</v>
      </c>
      <c r="H27" s="24">
        <v>1.82</v>
      </c>
    </row>
    <row r="28" spans="2:8" x14ac:dyDescent="0.25">
      <c r="B28" s="2" t="s">
        <v>1428</v>
      </c>
      <c r="C28" s="4">
        <v>7.16</v>
      </c>
      <c r="D28" s="2" t="s">
        <v>242</v>
      </c>
      <c r="E28" s="2" t="s">
        <v>1429</v>
      </c>
      <c r="F28" s="24">
        <v>500000</v>
      </c>
      <c r="G28" s="24">
        <v>498</v>
      </c>
      <c r="H28" s="24">
        <v>0.18</v>
      </c>
    </row>
    <row r="29" spans="2:8" x14ac:dyDescent="0.25">
      <c r="B29" s="7" t="s">
        <v>244</v>
      </c>
      <c r="C29" s="8"/>
      <c r="D29" s="7"/>
      <c r="E29" s="7"/>
      <c r="F29" s="31"/>
      <c r="G29" s="31">
        <f>SUM(G22:G28)</f>
        <v>10449.75</v>
      </c>
      <c r="H29" s="31">
        <f>SUM(H22:H28)</f>
        <v>3.8400000000000003</v>
      </c>
    </row>
    <row r="30" spans="2:8" x14ac:dyDescent="0.25">
      <c r="B30" s="7" t="s">
        <v>602</v>
      </c>
    </row>
    <row r="31" spans="2:8" x14ac:dyDescent="0.25">
      <c r="B31" s="2" t="s">
        <v>1750</v>
      </c>
      <c r="C31" s="4">
        <v>7.63</v>
      </c>
      <c r="D31" s="2" t="s">
        <v>603</v>
      </c>
      <c r="E31" s="2" t="s">
        <v>1749</v>
      </c>
      <c r="F31" s="24">
        <v>900</v>
      </c>
      <c r="G31" s="24">
        <v>9076.32</v>
      </c>
      <c r="H31" s="24">
        <v>3.35</v>
      </c>
    </row>
    <row r="32" spans="2:8" x14ac:dyDescent="0.25">
      <c r="B32" s="2" t="s">
        <v>1748</v>
      </c>
      <c r="C32" s="4">
        <v>8.02</v>
      </c>
      <c r="D32" s="2" t="s">
        <v>603</v>
      </c>
      <c r="E32" s="2" t="s">
        <v>1747</v>
      </c>
      <c r="F32" s="24">
        <v>900</v>
      </c>
      <c r="G32" s="24">
        <v>8957</v>
      </c>
      <c r="H32" s="24">
        <v>3.3</v>
      </c>
    </row>
    <row r="33" spans="2:8" x14ac:dyDescent="0.25">
      <c r="B33" s="2" t="s">
        <v>1746</v>
      </c>
      <c r="C33" s="4">
        <v>7.85</v>
      </c>
      <c r="D33" s="2" t="s">
        <v>603</v>
      </c>
      <c r="E33" s="2" t="s">
        <v>610</v>
      </c>
      <c r="F33" s="24">
        <v>800</v>
      </c>
      <c r="G33" s="24">
        <v>6906.22</v>
      </c>
      <c r="H33" s="24">
        <v>2.5499999999999998</v>
      </c>
    </row>
    <row r="34" spans="2:8" x14ac:dyDescent="0.25">
      <c r="B34" s="2" t="s">
        <v>1029</v>
      </c>
      <c r="C34" s="4">
        <v>8.43</v>
      </c>
      <c r="D34" s="2" t="s">
        <v>616</v>
      </c>
      <c r="E34" s="2" t="s">
        <v>1030</v>
      </c>
      <c r="F34" s="24">
        <v>7000</v>
      </c>
      <c r="G34" s="24">
        <v>6835.44</v>
      </c>
      <c r="H34" s="24">
        <v>2.52</v>
      </c>
    </row>
    <row r="35" spans="2:8" x14ac:dyDescent="0.25">
      <c r="B35" s="2" t="s">
        <v>1745</v>
      </c>
      <c r="C35" s="4">
        <v>7.71</v>
      </c>
      <c r="D35" s="2" t="s">
        <v>616</v>
      </c>
      <c r="E35" s="2" t="s">
        <v>1744</v>
      </c>
      <c r="F35" s="24">
        <v>500</v>
      </c>
      <c r="G35" s="24">
        <v>5020.3599999999997</v>
      </c>
      <c r="H35" s="24">
        <v>1.85</v>
      </c>
    </row>
    <row r="36" spans="2:8" x14ac:dyDescent="0.25">
      <c r="B36" s="2" t="s">
        <v>1743</v>
      </c>
      <c r="C36" s="4">
        <v>9.3699999999999992</v>
      </c>
      <c r="D36" s="2" t="s">
        <v>1485</v>
      </c>
      <c r="E36" s="2" t="s">
        <v>1742</v>
      </c>
      <c r="F36" s="24">
        <v>5000</v>
      </c>
      <c r="G36" s="24">
        <v>5003.04</v>
      </c>
      <c r="H36" s="24">
        <v>1.84</v>
      </c>
    </row>
    <row r="37" spans="2:8" x14ac:dyDescent="0.25">
      <c r="B37" s="2" t="s">
        <v>1741</v>
      </c>
      <c r="C37" s="4">
        <v>7.57</v>
      </c>
      <c r="D37" s="2" t="s">
        <v>603</v>
      </c>
      <c r="E37" s="2" t="s">
        <v>1740</v>
      </c>
      <c r="F37" s="24">
        <v>5000</v>
      </c>
      <c r="G37" s="24">
        <v>4986.82</v>
      </c>
      <c r="H37" s="24">
        <v>1.84</v>
      </c>
    </row>
    <row r="38" spans="2:8" x14ac:dyDescent="0.25">
      <c r="B38" s="2" t="s">
        <v>1445</v>
      </c>
      <c r="C38" s="4">
        <v>7.76</v>
      </c>
      <c r="D38" s="2" t="s">
        <v>603</v>
      </c>
      <c r="E38" s="2" t="s">
        <v>1446</v>
      </c>
      <c r="F38" s="24">
        <v>5000</v>
      </c>
      <c r="G38" s="24">
        <v>4984.78</v>
      </c>
      <c r="H38" s="24">
        <v>1.84</v>
      </c>
    </row>
    <row r="39" spans="2:8" x14ac:dyDescent="0.25">
      <c r="B39" s="2" t="s">
        <v>1739</v>
      </c>
      <c r="C39" s="4">
        <v>7.69</v>
      </c>
      <c r="D39" s="2" t="s">
        <v>1738</v>
      </c>
      <c r="E39" s="2" t="s">
        <v>1737</v>
      </c>
      <c r="F39" s="24">
        <v>500</v>
      </c>
      <c r="G39" s="24">
        <v>4981.07</v>
      </c>
      <c r="H39" s="24">
        <v>1.84</v>
      </c>
    </row>
    <row r="40" spans="2:8" x14ac:dyDescent="0.25">
      <c r="B40" s="2" t="s">
        <v>1736</v>
      </c>
      <c r="C40" s="4">
        <v>7.82</v>
      </c>
      <c r="D40" s="2" t="s">
        <v>603</v>
      </c>
      <c r="E40" s="2" t="s">
        <v>1735</v>
      </c>
      <c r="F40" s="24">
        <v>1000</v>
      </c>
      <c r="G40" s="24">
        <v>4957.4799999999996</v>
      </c>
      <c r="H40" s="24">
        <v>1.83</v>
      </c>
    </row>
    <row r="41" spans="2:8" x14ac:dyDescent="0.25">
      <c r="B41" s="2" t="s">
        <v>1734</v>
      </c>
      <c r="C41" s="4">
        <v>8.16</v>
      </c>
      <c r="D41" s="2" t="s">
        <v>1485</v>
      </c>
      <c r="E41" s="2" t="s">
        <v>1733</v>
      </c>
      <c r="F41" s="24">
        <v>2500</v>
      </c>
      <c r="G41" s="24">
        <v>2507.67</v>
      </c>
      <c r="H41" s="24">
        <v>0.92</v>
      </c>
    </row>
    <row r="42" spans="2:8" x14ac:dyDescent="0.25">
      <c r="B42" s="2" t="s">
        <v>1732</v>
      </c>
      <c r="C42" s="4">
        <v>8.07</v>
      </c>
      <c r="D42" s="2" t="s">
        <v>614</v>
      </c>
      <c r="E42" s="2" t="s">
        <v>1528</v>
      </c>
      <c r="F42" s="24">
        <v>2500</v>
      </c>
      <c r="G42" s="24">
        <v>2503.14</v>
      </c>
      <c r="H42" s="24">
        <v>0.92</v>
      </c>
    </row>
    <row r="43" spans="2:8" x14ac:dyDescent="0.25">
      <c r="B43" s="2" t="s">
        <v>1731</v>
      </c>
      <c r="C43" s="4">
        <v>7.55</v>
      </c>
      <c r="D43" s="2" t="s">
        <v>1728</v>
      </c>
      <c r="E43" s="2" t="s">
        <v>1730</v>
      </c>
      <c r="F43" s="24">
        <v>250</v>
      </c>
      <c r="G43" s="24">
        <v>2501.84</v>
      </c>
      <c r="H43" s="24">
        <v>0.92</v>
      </c>
    </row>
    <row r="44" spans="2:8" x14ac:dyDescent="0.25">
      <c r="B44" s="2" t="s">
        <v>1729</v>
      </c>
      <c r="C44" s="4">
        <v>7.85</v>
      </c>
      <c r="D44" s="2" t="s">
        <v>1728</v>
      </c>
      <c r="E44" s="2" t="s">
        <v>1727</v>
      </c>
      <c r="F44" s="24">
        <v>250</v>
      </c>
      <c r="G44" s="24">
        <v>2498.7399999999998</v>
      </c>
      <c r="H44" s="24">
        <v>0.92</v>
      </c>
    </row>
    <row r="45" spans="2:8" x14ac:dyDescent="0.25">
      <c r="B45" s="2" t="s">
        <v>1726</v>
      </c>
      <c r="C45" s="4">
        <v>7.48</v>
      </c>
      <c r="D45" s="2" t="s">
        <v>1213</v>
      </c>
      <c r="E45" s="2" t="s">
        <v>1725</v>
      </c>
      <c r="F45" s="24">
        <v>250</v>
      </c>
      <c r="G45" s="24">
        <v>2498.02</v>
      </c>
      <c r="H45" s="24">
        <v>0.92</v>
      </c>
    </row>
    <row r="46" spans="2:8" x14ac:dyDescent="0.25">
      <c r="B46" s="2" t="s">
        <v>1724</v>
      </c>
      <c r="C46" s="4">
        <v>10.15</v>
      </c>
      <c r="D46" s="2" t="s">
        <v>1485</v>
      </c>
      <c r="E46" s="2" t="s">
        <v>1723</v>
      </c>
      <c r="F46" s="24">
        <v>2500</v>
      </c>
      <c r="G46" s="24">
        <v>2470.23</v>
      </c>
      <c r="H46" s="24">
        <v>0.91</v>
      </c>
    </row>
    <row r="47" spans="2:8" x14ac:dyDescent="0.25">
      <c r="B47" s="2" t="s">
        <v>1722</v>
      </c>
      <c r="C47" s="4">
        <v>8.4</v>
      </c>
      <c r="D47" s="2" t="s">
        <v>1213</v>
      </c>
      <c r="E47" s="2" t="s">
        <v>1721</v>
      </c>
      <c r="F47" s="24">
        <v>200</v>
      </c>
      <c r="G47" s="24">
        <v>1977.49</v>
      </c>
      <c r="H47" s="24">
        <v>0.73</v>
      </c>
    </row>
    <row r="48" spans="2:8" x14ac:dyDescent="0.25">
      <c r="B48" s="2" t="s">
        <v>1720</v>
      </c>
      <c r="C48" s="4">
        <v>8.42</v>
      </c>
      <c r="D48" s="2" t="s">
        <v>614</v>
      </c>
      <c r="E48" s="2" t="s">
        <v>1533</v>
      </c>
      <c r="F48" s="24">
        <v>150</v>
      </c>
      <c r="G48" s="24">
        <v>1499.65</v>
      </c>
      <c r="H48" s="24">
        <v>0.55000000000000004</v>
      </c>
    </row>
    <row r="49" spans="2:8" x14ac:dyDescent="0.25">
      <c r="B49" s="7" t="s">
        <v>620</v>
      </c>
      <c r="C49" s="8"/>
      <c r="D49" s="7"/>
      <c r="E49" s="7"/>
      <c r="F49" s="31"/>
      <c r="G49" s="31">
        <f>SUM(G30:G48)</f>
        <v>80165.31</v>
      </c>
      <c r="H49" s="31">
        <f>SUM(H30:H48)</f>
        <v>29.550000000000008</v>
      </c>
    </row>
    <row r="50" spans="2:8" x14ac:dyDescent="0.25">
      <c r="B50" s="7" t="s">
        <v>245</v>
      </c>
    </row>
    <row r="51" spans="2:8" x14ac:dyDescent="0.25">
      <c r="B51" s="2" t="s">
        <v>1719</v>
      </c>
      <c r="C51" s="4">
        <v>7.35</v>
      </c>
      <c r="D51" s="2" t="s">
        <v>253</v>
      </c>
      <c r="E51" s="2" t="s">
        <v>1718</v>
      </c>
      <c r="F51" s="24">
        <v>3000</v>
      </c>
      <c r="G51" s="24">
        <v>14563.05</v>
      </c>
      <c r="H51" s="24">
        <v>5.37</v>
      </c>
    </row>
    <row r="52" spans="2:8" x14ac:dyDescent="0.25">
      <c r="B52" s="2" t="s">
        <v>1717</v>
      </c>
      <c r="C52" s="4">
        <v>7.55</v>
      </c>
      <c r="D52" s="2" t="s">
        <v>253</v>
      </c>
      <c r="E52" s="2" t="s">
        <v>1716</v>
      </c>
      <c r="F52" s="24">
        <v>2500</v>
      </c>
      <c r="G52" s="24">
        <v>11946.48</v>
      </c>
      <c r="H52" s="24">
        <v>4.4000000000000004</v>
      </c>
    </row>
    <row r="53" spans="2:8" x14ac:dyDescent="0.25">
      <c r="B53" s="2" t="s">
        <v>1635</v>
      </c>
      <c r="C53" s="4">
        <v>7.15</v>
      </c>
      <c r="D53" s="2" t="s">
        <v>253</v>
      </c>
      <c r="E53" s="2" t="s">
        <v>1634</v>
      </c>
      <c r="F53" s="24">
        <v>2000</v>
      </c>
      <c r="G53" s="24">
        <v>9920.32</v>
      </c>
      <c r="H53" s="24">
        <v>3.66</v>
      </c>
    </row>
    <row r="54" spans="2:8" x14ac:dyDescent="0.25">
      <c r="B54" s="2" t="s">
        <v>1715</v>
      </c>
      <c r="C54" s="4">
        <v>6.86</v>
      </c>
      <c r="D54" s="2" t="s">
        <v>242</v>
      </c>
      <c r="E54" s="2" t="s">
        <v>1714</v>
      </c>
      <c r="F54" s="24">
        <v>10000000</v>
      </c>
      <c r="G54" s="24">
        <v>9919.81</v>
      </c>
      <c r="H54" s="24">
        <v>3.66</v>
      </c>
    </row>
    <row r="55" spans="2:8" x14ac:dyDescent="0.25">
      <c r="B55" s="2" t="s">
        <v>1601</v>
      </c>
      <c r="C55" s="4">
        <v>7.15</v>
      </c>
      <c r="D55" s="2" t="s">
        <v>253</v>
      </c>
      <c r="E55" s="2" t="s">
        <v>283</v>
      </c>
      <c r="F55" s="24">
        <v>2000</v>
      </c>
      <c r="G55" s="24">
        <v>9914.5400000000009</v>
      </c>
      <c r="H55" s="24">
        <v>3.66</v>
      </c>
    </row>
    <row r="56" spans="2:8" x14ac:dyDescent="0.25">
      <c r="B56" s="2" t="s">
        <v>1713</v>
      </c>
      <c r="C56" s="4">
        <v>7.15</v>
      </c>
      <c r="D56" s="2" t="s">
        <v>253</v>
      </c>
      <c r="E56" s="2" t="s">
        <v>1712</v>
      </c>
      <c r="F56" s="24">
        <v>2000</v>
      </c>
      <c r="G56" s="24">
        <v>9889.58</v>
      </c>
      <c r="H56" s="24">
        <v>3.65</v>
      </c>
    </row>
    <row r="57" spans="2:8" x14ac:dyDescent="0.25">
      <c r="B57" s="2" t="s">
        <v>1711</v>
      </c>
      <c r="C57" s="4">
        <v>7.54</v>
      </c>
      <c r="D57" s="2" t="s">
        <v>253</v>
      </c>
      <c r="E57" s="2" t="s">
        <v>1710</v>
      </c>
      <c r="F57" s="24">
        <v>2000</v>
      </c>
      <c r="G57" s="24">
        <v>9567.14</v>
      </c>
      <c r="H57" s="24">
        <v>3.53</v>
      </c>
    </row>
    <row r="58" spans="2:8" x14ac:dyDescent="0.25">
      <c r="B58" s="2" t="s">
        <v>1709</v>
      </c>
      <c r="C58" s="4">
        <v>7.02</v>
      </c>
      <c r="D58" s="2" t="s">
        <v>242</v>
      </c>
      <c r="E58" s="2" t="s">
        <v>1708</v>
      </c>
      <c r="F58" s="24">
        <v>7500000</v>
      </c>
      <c r="G58" s="24">
        <v>7311.7</v>
      </c>
      <c r="H58" s="24">
        <v>2.7</v>
      </c>
    </row>
    <row r="59" spans="2:8" x14ac:dyDescent="0.25">
      <c r="B59" s="2" t="s">
        <v>1707</v>
      </c>
      <c r="C59" s="4">
        <v>7.63</v>
      </c>
      <c r="D59" s="2" t="s">
        <v>253</v>
      </c>
      <c r="E59" s="2" t="s">
        <v>1706</v>
      </c>
      <c r="F59" s="24">
        <v>1500</v>
      </c>
      <c r="G59" s="24">
        <v>7082.49</v>
      </c>
      <c r="H59" s="24">
        <v>2.61</v>
      </c>
    </row>
    <row r="60" spans="2:8" x14ac:dyDescent="0.25">
      <c r="B60" s="2" t="s">
        <v>1705</v>
      </c>
      <c r="C60" s="4">
        <v>7.53</v>
      </c>
      <c r="D60" s="2" t="s">
        <v>253</v>
      </c>
      <c r="E60" s="2" t="s">
        <v>1704</v>
      </c>
      <c r="F60" s="24">
        <v>1500</v>
      </c>
      <c r="G60" s="24">
        <v>7031.33</v>
      </c>
      <c r="H60" s="24">
        <v>2.59</v>
      </c>
    </row>
    <row r="61" spans="2:8" x14ac:dyDescent="0.25">
      <c r="B61" s="2" t="s">
        <v>1703</v>
      </c>
      <c r="C61" s="4">
        <v>7.37</v>
      </c>
      <c r="D61" s="2" t="s">
        <v>253</v>
      </c>
      <c r="E61" s="2" t="s">
        <v>1702</v>
      </c>
      <c r="F61" s="24">
        <v>1000</v>
      </c>
      <c r="G61" s="24">
        <v>4972.8900000000003</v>
      </c>
      <c r="H61" s="24">
        <v>1.83</v>
      </c>
    </row>
    <row r="62" spans="2:8" x14ac:dyDescent="0.25">
      <c r="B62" s="2" t="s">
        <v>260</v>
      </c>
      <c r="C62" s="4">
        <v>7.15</v>
      </c>
      <c r="D62" s="2" t="s">
        <v>253</v>
      </c>
      <c r="E62" s="2" t="s">
        <v>261</v>
      </c>
      <c r="F62" s="24">
        <v>1000</v>
      </c>
      <c r="G62" s="24">
        <v>4972.72</v>
      </c>
      <c r="H62" s="24">
        <v>1.83</v>
      </c>
    </row>
    <row r="63" spans="2:8" x14ac:dyDescent="0.25">
      <c r="B63" s="2" t="s">
        <v>1701</v>
      </c>
      <c r="C63" s="4">
        <v>7.09</v>
      </c>
      <c r="D63" s="2" t="s">
        <v>253</v>
      </c>
      <c r="E63" s="2" t="s">
        <v>1700</v>
      </c>
      <c r="F63" s="24">
        <v>1000</v>
      </c>
      <c r="G63" s="24">
        <v>4971.03</v>
      </c>
      <c r="H63" s="24">
        <v>1.83</v>
      </c>
    </row>
    <row r="64" spans="2:8" x14ac:dyDescent="0.25">
      <c r="B64" s="2" t="s">
        <v>1699</v>
      </c>
      <c r="C64" s="4">
        <v>7.81</v>
      </c>
      <c r="D64" s="2" t="s">
        <v>253</v>
      </c>
      <c r="E64" s="2" t="s">
        <v>1698</v>
      </c>
      <c r="F64" s="24">
        <v>1000</v>
      </c>
      <c r="G64" s="24">
        <v>4962.84</v>
      </c>
      <c r="H64" s="24">
        <v>1.83</v>
      </c>
    </row>
    <row r="65" spans="2:8" x14ac:dyDescent="0.25">
      <c r="B65" s="2" t="s">
        <v>1697</v>
      </c>
      <c r="C65" s="4">
        <v>7.18</v>
      </c>
      <c r="D65" s="2" t="s">
        <v>253</v>
      </c>
      <c r="E65" s="2" t="s">
        <v>1696</v>
      </c>
      <c r="F65" s="24">
        <v>1000</v>
      </c>
      <c r="G65" s="24">
        <v>4950.37</v>
      </c>
      <c r="H65" s="24">
        <v>1.83</v>
      </c>
    </row>
    <row r="66" spans="2:8" x14ac:dyDescent="0.25">
      <c r="B66" s="2" t="s">
        <v>1695</v>
      </c>
      <c r="C66" s="4">
        <v>7.3</v>
      </c>
      <c r="D66" s="2" t="s">
        <v>278</v>
      </c>
      <c r="E66" s="2" t="s">
        <v>1694</v>
      </c>
      <c r="F66" s="24">
        <v>1000</v>
      </c>
      <c r="G66" s="24">
        <v>4943.68</v>
      </c>
      <c r="H66" s="24">
        <v>1.82</v>
      </c>
    </row>
    <row r="67" spans="2:8" x14ac:dyDescent="0.25">
      <c r="B67" s="2" t="s">
        <v>1693</v>
      </c>
      <c r="C67" s="4">
        <v>8.06</v>
      </c>
      <c r="D67" s="2" t="s">
        <v>253</v>
      </c>
      <c r="E67" s="2" t="s">
        <v>1692</v>
      </c>
      <c r="F67" s="24">
        <v>1000</v>
      </c>
      <c r="G67" s="24">
        <v>4879.38</v>
      </c>
      <c r="H67" s="24">
        <v>1.8</v>
      </c>
    </row>
    <row r="68" spans="2:8" x14ac:dyDescent="0.25">
      <c r="B68" s="2" t="s">
        <v>1691</v>
      </c>
      <c r="C68" s="4">
        <v>7.76</v>
      </c>
      <c r="D68" s="2" t="s">
        <v>253</v>
      </c>
      <c r="E68" s="2" t="s">
        <v>1690</v>
      </c>
      <c r="F68" s="24">
        <v>1000</v>
      </c>
      <c r="G68" s="24">
        <v>4871.58</v>
      </c>
      <c r="H68" s="24">
        <v>1.8</v>
      </c>
    </row>
    <row r="69" spans="2:8" x14ac:dyDescent="0.25">
      <c r="B69" s="2" t="s">
        <v>1689</v>
      </c>
      <c r="C69" s="4">
        <v>7.4</v>
      </c>
      <c r="D69" s="2" t="s">
        <v>253</v>
      </c>
      <c r="E69" s="2" t="s">
        <v>1688</v>
      </c>
      <c r="F69" s="24">
        <v>1000</v>
      </c>
      <c r="G69" s="24">
        <v>4862</v>
      </c>
      <c r="H69" s="24">
        <v>1.79</v>
      </c>
    </row>
    <row r="70" spans="2:8" x14ac:dyDescent="0.25">
      <c r="B70" s="2" t="s">
        <v>1687</v>
      </c>
      <c r="C70" s="4">
        <v>8.4</v>
      </c>
      <c r="D70" s="2" t="s">
        <v>278</v>
      </c>
      <c r="E70" s="2" t="s">
        <v>1686</v>
      </c>
      <c r="F70" s="24">
        <v>1000</v>
      </c>
      <c r="G70" s="24">
        <v>4738.4399999999996</v>
      </c>
      <c r="H70" s="24">
        <v>1.75</v>
      </c>
    </row>
    <row r="71" spans="2:8" x14ac:dyDescent="0.25">
      <c r="B71" s="2" t="s">
        <v>1685</v>
      </c>
      <c r="C71" s="4">
        <v>7.66</v>
      </c>
      <c r="D71" s="2" t="s">
        <v>253</v>
      </c>
      <c r="E71" s="2" t="s">
        <v>1684</v>
      </c>
      <c r="F71" s="24">
        <v>1000</v>
      </c>
      <c r="G71" s="24">
        <v>4694.7700000000004</v>
      </c>
      <c r="H71" s="24">
        <v>1.73</v>
      </c>
    </row>
    <row r="72" spans="2:8" x14ac:dyDescent="0.25">
      <c r="B72" s="2" t="s">
        <v>1683</v>
      </c>
      <c r="C72" s="4">
        <v>8.9700000000000006</v>
      </c>
      <c r="D72" s="2" t="s">
        <v>253</v>
      </c>
      <c r="E72" s="2" t="s">
        <v>1682</v>
      </c>
      <c r="F72" s="24">
        <v>800</v>
      </c>
      <c r="G72" s="24">
        <v>3871.62</v>
      </c>
      <c r="H72" s="24">
        <v>1.43</v>
      </c>
    </row>
    <row r="73" spans="2:8" x14ac:dyDescent="0.25">
      <c r="B73" s="2" t="s">
        <v>1681</v>
      </c>
      <c r="C73" s="4">
        <v>6.97</v>
      </c>
      <c r="D73" s="2" t="s">
        <v>242</v>
      </c>
      <c r="E73" s="2" t="s">
        <v>1680</v>
      </c>
      <c r="F73" s="24">
        <v>2500000</v>
      </c>
      <c r="G73" s="24">
        <v>2466.56</v>
      </c>
      <c r="H73" s="24">
        <v>0.91</v>
      </c>
    </row>
    <row r="74" spans="2:8" x14ac:dyDescent="0.25">
      <c r="B74" s="2" t="s">
        <v>1679</v>
      </c>
      <c r="C74" s="4">
        <v>7.4</v>
      </c>
      <c r="D74" s="2" t="s">
        <v>253</v>
      </c>
      <c r="E74" s="2" t="s">
        <v>1678</v>
      </c>
      <c r="F74" s="24">
        <v>500</v>
      </c>
      <c r="G74" s="24">
        <v>2430.52</v>
      </c>
      <c r="H74" s="24">
        <v>0.9</v>
      </c>
    </row>
    <row r="75" spans="2:8" x14ac:dyDescent="0.25">
      <c r="B75" s="2" t="s">
        <v>1677</v>
      </c>
      <c r="C75" s="4">
        <v>8.18</v>
      </c>
      <c r="D75" s="2" t="s">
        <v>253</v>
      </c>
      <c r="E75" s="2" t="s">
        <v>1676</v>
      </c>
      <c r="F75" s="24">
        <v>500</v>
      </c>
      <c r="G75" s="24">
        <v>2391.2600000000002</v>
      </c>
      <c r="H75" s="24">
        <v>0.88</v>
      </c>
    </row>
    <row r="76" spans="2:8" x14ac:dyDescent="0.25">
      <c r="B76" s="2" t="s">
        <v>1675</v>
      </c>
      <c r="C76" s="4">
        <v>8.2899999999999991</v>
      </c>
      <c r="D76" s="2" t="s">
        <v>253</v>
      </c>
      <c r="E76" s="2" t="s">
        <v>1674</v>
      </c>
      <c r="F76" s="24">
        <v>500</v>
      </c>
      <c r="G76" s="24">
        <v>2390.34</v>
      </c>
      <c r="H76" s="24">
        <v>0.88</v>
      </c>
    </row>
    <row r="77" spans="2:8" x14ac:dyDescent="0.25">
      <c r="B77" s="2" t="s">
        <v>1673</v>
      </c>
      <c r="C77" s="4">
        <v>8.2899999999999991</v>
      </c>
      <c r="D77" s="2" t="s">
        <v>253</v>
      </c>
      <c r="E77" s="2" t="s">
        <v>1672</v>
      </c>
      <c r="F77" s="24">
        <v>500</v>
      </c>
      <c r="G77" s="24">
        <v>2361.6999999999998</v>
      </c>
      <c r="H77" s="24">
        <v>0.87</v>
      </c>
    </row>
    <row r="78" spans="2:8" x14ac:dyDescent="0.25">
      <c r="B78" s="2" t="s">
        <v>1671</v>
      </c>
      <c r="C78" s="4">
        <v>8.2100000000000009</v>
      </c>
      <c r="D78" s="2" t="s">
        <v>253</v>
      </c>
      <c r="E78" s="2" t="s">
        <v>1670</v>
      </c>
      <c r="F78" s="24">
        <v>500</v>
      </c>
      <c r="G78" s="24">
        <v>2358.37</v>
      </c>
      <c r="H78" s="24">
        <v>0.87</v>
      </c>
    </row>
    <row r="79" spans="2:8" x14ac:dyDescent="0.25">
      <c r="B79" s="2" t="s">
        <v>1669</v>
      </c>
      <c r="C79" s="4">
        <v>8.69</v>
      </c>
      <c r="D79" s="2" t="s">
        <v>278</v>
      </c>
      <c r="E79" s="2" t="s">
        <v>1668</v>
      </c>
      <c r="F79" s="24">
        <v>500</v>
      </c>
      <c r="G79" s="24">
        <v>2336.98</v>
      </c>
      <c r="H79" s="24">
        <v>0.86</v>
      </c>
    </row>
    <row r="80" spans="2:8" x14ac:dyDescent="0.25">
      <c r="B80" s="2" t="s">
        <v>1667</v>
      </c>
      <c r="C80" s="4">
        <v>7.01</v>
      </c>
      <c r="D80" s="2" t="s">
        <v>242</v>
      </c>
      <c r="E80" s="2" t="s">
        <v>1666</v>
      </c>
      <c r="F80" s="24">
        <v>1500000</v>
      </c>
      <c r="G80" s="24">
        <v>1464.29</v>
      </c>
      <c r="H80" s="24">
        <v>0.54</v>
      </c>
    </row>
    <row r="81" spans="2:8" x14ac:dyDescent="0.25">
      <c r="B81" s="7" t="s">
        <v>308</v>
      </c>
      <c r="C81" s="8"/>
      <c r="D81" s="7"/>
      <c r="E81" s="7"/>
      <c r="F81" s="31"/>
      <c r="G81" s="31">
        <f>SUM(G50:G80)</f>
        <v>173037.78</v>
      </c>
      <c r="H81" s="31">
        <f>SUM(H50:H80)</f>
        <v>63.809999999999974</v>
      </c>
    </row>
    <row r="82" spans="2:8" x14ac:dyDescent="0.25">
      <c r="B82" s="7" t="s">
        <v>309</v>
      </c>
    </row>
    <row r="83" spans="2:8" x14ac:dyDescent="0.25">
      <c r="B83" s="2" t="s">
        <v>310</v>
      </c>
      <c r="C83" s="4" t="s">
        <v>142</v>
      </c>
      <c r="E83" s="2" t="s">
        <v>311</v>
      </c>
      <c r="F83" s="24">
        <v>4564.2749999999996</v>
      </c>
      <c r="G83" s="24">
        <v>466.15</v>
      </c>
      <c r="H83" s="24">
        <v>0.17</v>
      </c>
    </row>
    <row r="84" spans="2:8" x14ac:dyDescent="0.25">
      <c r="B84" s="7" t="s">
        <v>312</v>
      </c>
      <c r="C84" s="8"/>
      <c r="D84" s="7"/>
      <c r="E84" s="7"/>
      <c r="F84" s="31"/>
      <c r="G84" s="31">
        <f>SUM(G82:G83)</f>
        <v>466.15</v>
      </c>
      <c r="H84" s="31">
        <f>SUM(H82:H83)</f>
        <v>0.17</v>
      </c>
    </row>
    <row r="85" spans="2:8" x14ac:dyDescent="0.25">
      <c r="B85" s="7" t="s">
        <v>313</v>
      </c>
      <c r="C85" s="8"/>
      <c r="D85" s="7"/>
      <c r="E85" s="7"/>
      <c r="F85" s="31"/>
      <c r="G85" s="31">
        <v>3720.32</v>
      </c>
      <c r="H85" s="31">
        <v>1.37</v>
      </c>
    </row>
    <row r="86" spans="2:8" x14ac:dyDescent="0.25">
      <c r="B86" s="7" t="s">
        <v>1501</v>
      </c>
      <c r="C86" s="8"/>
      <c r="D86" s="7"/>
      <c r="E86" s="7"/>
      <c r="F86" s="31"/>
      <c r="G86" s="31">
        <v>917.33</v>
      </c>
      <c r="H86" s="31">
        <v>0.34</v>
      </c>
    </row>
    <row r="87" spans="2:8" x14ac:dyDescent="0.25">
      <c r="B87" s="7" t="s">
        <v>147</v>
      </c>
      <c r="C87" s="8"/>
      <c r="D87" s="7"/>
      <c r="E87" s="7"/>
      <c r="F87" s="31"/>
      <c r="G87" s="31">
        <v>268756.64</v>
      </c>
      <c r="H87" s="31">
        <v>99.08</v>
      </c>
    </row>
    <row r="88" spans="2:8" x14ac:dyDescent="0.25">
      <c r="B88" s="7" t="s">
        <v>326</v>
      </c>
      <c r="C88" s="8"/>
      <c r="D88" s="7"/>
      <c r="E88" s="7"/>
      <c r="F88" s="31"/>
      <c r="G88" s="31">
        <v>2455.4766881100018</v>
      </c>
      <c r="H88" s="31">
        <v>0.92000000000000171</v>
      </c>
    </row>
    <row r="89" spans="2:8" x14ac:dyDescent="0.25">
      <c r="B89" s="7" t="s">
        <v>155</v>
      </c>
      <c r="C89" s="8"/>
      <c r="D89" s="7"/>
      <c r="E89" s="7"/>
      <c r="F89" s="31"/>
      <c r="G89" s="31">
        <v>271212.11668810999</v>
      </c>
      <c r="H89" s="31">
        <v>100</v>
      </c>
    </row>
    <row r="90" spans="2:8" x14ac:dyDescent="0.25">
      <c r="B90" s="2" t="s">
        <v>156</v>
      </c>
    </row>
    <row r="91" spans="2:8" x14ac:dyDescent="0.25">
      <c r="B91" s="2" t="s">
        <v>157</v>
      </c>
    </row>
    <row r="92" spans="2:8" x14ac:dyDescent="0.25">
      <c r="B92" s="2" t="s">
        <v>158</v>
      </c>
      <c r="C92" s="4" t="s">
        <v>159</v>
      </c>
    </row>
    <row r="93" spans="2:8" x14ac:dyDescent="0.25">
      <c r="B93" s="7"/>
    </row>
    <row r="94" spans="2:8" ht="30" x14ac:dyDescent="0.25">
      <c r="B94" s="45" t="s">
        <v>160</v>
      </c>
      <c r="C94" s="4" t="s">
        <v>161</v>
      </c>
    </row>
    <row r="95" spans="2:8" x14ac:dyDescent="0.25">
      <c r="B95" s="7"/>
    </row>
    <row r="96" spans="2:8" x14ac:dyDescent="0.25">
      <c r="B96" s="7" t="s">
        <v>162</v>
      </c>
      <c r="C96" s="4" t="s">
        <v>161</v>
      </c>
    </row>
    <row r="97" spans="2:3" x14ac:dyDescent="0.25">
      <c r="B97" s="7" t="s">
        <v>164</v>
      </c>
      <c r="C97" s="4" t="s">
        <v>165</v>
      </c>
    </row>
    <row r="98" spans="2:3" x14ac:dyDescent="0.25">
      <c r="B98" s="7" t="s">
        <v>1665</v>
      </c>
      <c r="C98" s="8"/>
    </row>
    <row r="99" spans="2:3" x14ac:dyDescent="0.25">
      <c r="B99" s="7" t="s">
        <v>1664</v>
      </c>
      <c r="C99" s="8"/>
    </row>
    <row r="100" spans="2:3" x14ac:dyDescent="0.25">
      <c r="B100" s="7" t="s">
        <v>1663</v>
      </c>
      <c r="C100" s="8"/>
    </row>
    <row r="101" spans="2:3" x14ac:dyDescent="0.25">
      <c r="B101" s="7" t="s">
        <v>1662</v>
      </c>
      <c r="C101" s="8"/>
    </row>
    <row r="102" spans="2:3" x14ac:dyDescent="0.25">
      <c r="B102" s="7" t="s">
        <v>1661</v>
      </c>
      <c r="C102" s="8"/>
    </row>
    <row r="103" spans="2:3" x14ac:dyDescent="0.25">
      <c r="B103" s="7" t="s">
        <v>1660</v>
      </c>
      <c r="C103" s="8"/>
    </row>
    <row r="104" spans="2:3" x14ac:dyDescent="0.25">
      <c r="B104" s="7" t="s">
        <v>1659</v>
      </c>
      <c r="C104" s="8"/>
    </row>
    <row r="105" spans="2:3" x14ac:dyDescent="0.25">
      <c r="B105" s="7" t="s">
        <v>1658</v>
      </c>
      <c r="C105" s="8"/>
    </row>
    <row r="106" spans="2:3" x14ac:dyDescent="0.25">
      <c r="B106" s="7" t="s">
        <v>1657</v>
      </c>
      <c r="C106" s="8"/>
    </row>
    <row r="107" spans="2:3" x14ac:dyDescent="0.25">
      <c r="B107" s="7" t="s">
        <v>1656</v>
      </c>
      <c r="C107" s="8"/>
    </row>
    <row r="108" spans="2:3" x14ac:dyDescent="0.25">
      <c r="B108" s="7" t="s">
        <v>1655</v>
      </c>
      <c r="C108" s="8"/>
    </row>
    <row r="109" spans="2:3" x14ac:dyDescent="0.25">
      <c r="B109" s="7" t="s">
        <v>1654</v>
      </c>
      <c r="C109" s="8"/>
    </row>
    <row r="110" spans="2:3" x14ac:dyDescent="0.25">
      <c r="B110" s="7" t="s">
        <v>1653</v>
      </c>
      <c r="C110" s="8"/>
    </row>
    <row r="111" spans="2:3" x14ac:dyDescent="0.25">
      <c r="B111" s="44" t="s">
        <v>1581</v>
      </c>
    </row>
    <row r="113" spans="2:8" x14ac:dyDescent="0.25">
      <c r="B113" s="139"/>
      <c r="C113" s="9" t="s">
        <v>171</v>
      </c>
    </row>
    <row r="114" spans="2:8" x14ac:dyDescent="0.25">
      <c r="B114" s="139" t="s">
        <v>172</v>
      </c>
      <c r="C114" s="10" t="s">
        <v>34</v>
      </c>
    </row>
    <row r="115" spans="2:8" x14ac:dyDescent="0.25">
      <c r="B115" s="139" t="s">
        <v>173</v>
      </c>
      <c r="C115" s="9"/>
    </row>
    <row r="116" spans="2:8" x14ac:dyDescent="0.25">
      <c r="B116" s="139"/>
      <c r="C116" s="9"/>
    </row>
    <row r="117" spans="2:8" x14ac:dyDescent="0.25">
      <c r="B117" s="139" t="s">
        <v>174</v>
      </c>
      <c r="C117" s="43">
        <v>7.6200000000000004E-2</v>
      </c>
    </row>
    <row r="118" spans="2:8" x14ac:dyDescent="0.25">
      <c r="B118" s="139"/>
      <c r="C118" s="9"/>
    </row>
    <row r="119" spans="2:8" x14ac:dyDescent="0.25">
      <c r="B119" s="139" t="s">
        <v>175</v>
      </c>
      <c r="C119" s="9" t="s">
        <v>1652</v>
      </c>
    </row>
    <row r="120" spans="2:8" x14ac:dyDescent="0.25">
      <c r="B120" s="139" t="s">
        <v>176</v>
      </c>
      <c r="C120" s="9" t="s">
        <v>1651</v>
      </c>
    </row>
    <row r="121" spans="2:8" x14ac:dyDescent="0.25">
      <c r="B121" s="139"/>
      <c r="C121" s="9"/>
    </row>
    <row r="122" spans="2:8" x14ac:dyDescent="0.25">
      <c r="B122" s="139" t="s">
        <v>177</v>
      </c>
      <c r="C122" s="9" t="s">
        <v>159</v>
      </c>
    </row>
    <row r="123" spans="2:8" x14ac:dyDescent="0.25">
      <c r="B123" s="215" t="s">
        <v>178</v>
      </c>
      <c r="C123" s="215"/>
    </row>
    <row r="125" spans="2:8" x14ac:dyDescent="0.25">
      <c r="B125" s="139" t="s">
        <v>179</v>
      </c>
      <c r="C125" s="9"/>
      <c r="D125" s="139"/>
    </row>
    <row r="126" spans="2:8" ht="30" x14ac:dyDescent="0.25">
      <c r="B126" s="11" t="s">
        <v>180</v>
      </c>
      <c r="C126" s="10" t="s">
        <v>181</v>
      </c>
      <c r="D126" s="11" t="s">
        <v>182</v>
      </c>
    </row>
    <row r="127" spans="2:8" x14ac:dyDescent="0.25">
      <c r="B127" s="139" t="s">
        <v>1511</v>
      </c>
      <c r="C127" s="29">
        <v>100</v>
      </c>
      <c r="D127" s="29">
        <v>0.86</v>
      </c>
    </row>
    <row r="128" spans="2:8" s="41" customFormat="1" x14ac:dyDescent="0.25">
      <c r="F128" s="42"/>
      <c r="G128" s="42"/>
      <c r="H128" s="42"/>
    </row>
    <row r="129" spans="2:54" s="41" customFormat="1" x14ac:dyDescent="0.25">
      <c r="B129" s="223" t="s">
        <v>1650</v>
      </c>
      <c r="C129" s="223"/>
      <c r="D129" s="223"/>
      <c r="E129" s="223"/>
      <c r="F129" s="42"/>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row>
    <row r="130" spans="2:54" s="41" customFormat="1" x14ac:dyDescent="0.25">
      <c r="F130" s="42"/>
      <c r="G130" s="42"/>
      <c r="H130" s="42"/>
    </row>
    <row r="131" spans="2:54" s="41" customFormat="1" x14ac:dyDescent="0.25">
      <c r="B131" s="223" t="s">
        <v>1649</v>
      </c>
      <c r="C131" s="223"/>
      <c r="D131" s="223"/>
      <c r="E131" s="223"/>
      <c r="F131" s="223"/>
      <c r="G131" s="42"/>
      <c r="H131" s="42"/>
    </row>
    <row r="132" spans="2:54" s="41" customFormat="1" x14ac:dyDescent="0.25">
      <c r="B132" s="223"/>
      <c r="C132" s="223"/>
      <c r="D132" s="223"/>
      <c r="E132" s="223"/>
      <c r="F132" s="223"/>
      <c r="G132" s="42"/>
      <c r="H132" s="42"/>
    </row>
    <row r="133" spans="2:54" s="41" customFormat="1" x14ac:dyDescent="0.25">
      <c r="B133" s="223"/>
      <c r="C133" s="223"/>
      <c r="D133" s="223"/>
      <c r="E133" s="223"/>
      <c r="F133" s="223"/>
      <c r="G133" s="42"/>
      <c r="H133" s="42"/>
    </row>
    <row r="134" spans="2:54" s="41" customFormat="1" x14ac:dyDescent="0.25">
      <c r="B134" s="223"/>
      <c r="C134" s="223"/>
      <c r="D134" s="223"/>
      <c r="E134" s="223"/>
      <c r="F134" s="223"/>
      <c r="G134" s="42"/>
      <c r="H134" s="42"/>
    </row>
    <row r="135" spans="2:54" s="41" customFormat="1" x14ac:dyDescent="0.25">
      <c r="B135" s="223"/>
      <c r="C135" s="223"/>
      <c r="D135" s="223"/>
      <c r="E135" s="223"/>
      <c r="F135" s="223"/>
      <c r="G135" s="42"/>
      <c r="H135" s="42"/>
    </row>
    <row r="136" spans="2:54" s="41" customFormat="1" x14ac:dyDescent="0.25">
      <c r="F136" s="42"/>
      <c r="G136" s="42"/>
      <c r="H136" s="42"/>
    </row>
    <row r="137" spans="2:54" s="41" customFormat="1" x14ac:dyDescent="0.25">
      <c r="B137" s="231" t="s">
        <v>1648</v>
      </c>
      <c r="C137" s="231"/>
      <c r="D137" s="231"/>
      <c r="E137" s="231"/>
      <c r="F137" s="231"/>
      <c r="G137" s="42"/>
      <c r="H137" s="42"/>
    </row>
    <row r="140" spans="2:54" x14ac:dyDescent="0.25">
      <c r="B140" s="17" t="s">
        <v>183</v>
      </c>
      <c r="C140" s="40">
        <v>45412</v>
      </c>
      <c r="D140" s="139"/>
      <c r="E140" s="33"/>
      <c r="F140" s="39"/>
    </row>
    <row r="141" spans="2:54" x14ac:dyDescent="0.25">
      <c r="B141" s="17" t="s">
        <v>184</v>
      </c>
      <c r="C141" s="18" t="s">
        <v>185</v>
      </c>
      <c r="D141" s="17" t="s">
        <v>186</v>
      </c>
      <c r="E141" s="34" t="s">
        <v>187</v>
      </c>
      <c r="F141" s="32" t="s">
        <v>188</v>
      </c>
      <c r="G141" s="31"/>
    </row>
    <row r="142" spans="2:54" x14ac:dyDescent="0.25">
      <c r="B142" s="37" t="s">
        <v>161</v>
      </c>
      <c r="C142" s="38" t="s">
        <v>161</v>
      </c>
      <c r="D142" s="37" t="s">
        <v>161</v>
      </c>
      <c r="E142" s="36" t="s">
        <v>161</v>
      </c>
      <c r="F142" s="35" t="s">
        <v>161</v>
      </c>
    </row>
    <row r="145" spans="2:4" x14ac:dyDescent="0.25">
      <c r="B145" s="7" t="s">
        <v>189</v>
      </c>
    </row>
    <row r="146" spans="2:4" x14ac:dyDescent="0.25">
      <c r="B146" s="7"/>
    </row>
    <row r="147" spans="2:4" x14ac:dyDescent="0.25">
      <c r="B147" s="7" t="s">
        <v>190</v>
      </c>
    </row>
    <row r="148" spans="2:4" x14ac:dyDescent="0.25">
      <c r="B148" s="17" t="s">
        <v>191</v>
      </c>
      <c r="C148" s="18" t="s">
        <v>192</v>
      </c>
      <c r="D148" s="7"/>
    </row>
    <row r="149" spans="2:4" x14ac:dyDescent="0.25">
      <c r="B149" s="139" t="s">
        <v>161</v>
      </c>
      <c r="C149" s="9" t="s">
        <v>161</v>
      </c>
    </row>
    <row r="151" spans="2:4" x14ac:dyDescent="0.25">
      <c r="B151" s="17" t="s">
        <v>193</v>
      </c>
      <c r="C151" s="18" t="s">
        <v>192</v>
      </c>
    </row>
    <row r="152" spans="2:4" x14ac:dyDescent="0.25">
      <c r="B152" s="139" t="s">
        <v>161</v>
      </c>
      <c r="C152" s="9" t="s">
        <v>161</v>
      </c>
    </row>
    <row r="154" spans="2:4" x14ac:dyDescent="0.25">
      <c r="B154" s="17" t="s">
        <v>161</v>
      </c>
      <c r="C154" s="18" t="s">
        <v>161</v>
      </c>
    </row>
    <row r="155" spans="2:4" x14ac:dyDescent="0.25">
      <c r="B155" s="139" t="s">
        <v>161</v>
      </c>
      <c r="C155" s="9" t="s">
        <v>161</v>
      </c>
    </row>
    <row r="157" spans="2:4" x14ac:dyDescent="0.25">
      <c r="B157" s="34" t="s">
        <v>194</v>
      </c>
      <c r="C157" s="18" t="s">
        <v>195</v>
      </c>
    </row>
    <row r="158" spans="2:4" x14ac:dyDescent="0.25">
      <c r="B158" s="33" t="s">
        <v>161</v>
      </c>
      <c r="C158" s="9" t="s">
        <v>161</v>
      </c>
    </row>
    <row r="160" spans="2:4" x14ac:dyDescent="0.25">
      <c r="B160" s="17" t="s">
        <v>196</v>
      </c>
      <c r="C160" s="18" t="s">
        <v>161</v>
      </c>
    </row>
    <row r="162" spans="2:7" x14ac:dyDescent="0.25">
      <c r="B162" s="17" t="s">
        <v>197</v>
      </c>
      <c r="C162" s="40">
        <v>45412</v>
      </c>
      <c r="D162" s="139"/>
      <c r="E162" s="33"/>
      <c r="F162" s="39"/>
    </row>
    <row r="163" spans="2:7" x14ac:dyDescent="0.25">
      <c r="B163" s="17" t="s">
        <v>184</v>
      </c>
      <c r="C163" s="18" t="s">
        <v>185</v>
      </c>
      <c r="D163" s="17" t="s">
        <v>186</v>
      </c>
      <c r="E163" s="34" t="s">
        <v>187</v>
      </c>
      <c r="F163" s="32" t="s">
        <v>188</v>
      </c>
      <c r="G163" s="31"/>
    </row>
    <row r="164" spans="2:7" x14ac:dyDescent="0.25">
      <c r="B164" s="37" t="s">
        <v>161</v>
      </c>
      <c r="C164" s="38" t="s">
        <v>161</v>
      </c>
      <c r="D164" s="37" t="s">
        <v>161</v>
      </c>
      <c r="E164" s="36" t="s">
        <v>161</v>
      </c>
      <c r="F164" s="35" t="s">
        <v>161</v>
      </c>
    </row>
    <row r="165" spans="2:7" x14ac:dyDescent="0.25">
      <c r="B165" s="7" t="s">
        <v>189</v>
      </c>
    </row>
    <row r="166" spans="2:7" x14ac:dyDescent="0.25">
      <c r="B166" s="7"/>
    </row>
    <row r="167" spans="2:7" x14ac:dyDescent="0.25">
      <c r="B167" s="7" t="s">
        <v>190</v>
      </c>
    </row>
    <row r="168" spans="2:7" x14ac:dyDescent="0.25">
      <c r="B168" s="17" t="s">
        <v>191</v>
      </c>
      <c r="C168" s="18" t="s">
        <v>192</v>
      </c>
      <c r="D168" s="7"/>
    </row>
    <row r="169" spans="2:7" x14ac:dyDescent="0.25">
      <c r="B169" s="139" t="s">
        <v>161</v>
      </c>
      <c r="C169" s="9" t="s">
        <v>161</v>
      </c>
    </row>
    <row r="171" spans="2:7" x14ac:dyDescent="0.25">
      <c r="B171" s="17" t="s">
        <v>193</v>
      </c>
      <c r="C171" s="18" t="s">
        <v>192</v>
      </c>
    </row>
    <row r="172" spans="2:7" x14ac:dyDescent="0.25">
      <c r="B172" s="139" t="s">
        <v>161</v>
      </c>
      <c r="C172" s="9" t="s">
        <v>161</v>
      </c>
    </row>
    <row r="174" spans="2:7" x14ac:dyDescent="0.25">
      <c r="B174" s="17" t="s">
        <v>161</v>
      </c>
      <c r="C174" s="18" t="s">
        <v>161</v>
      </c>
    </row>
    <row r="175" spans="2:7" x14ac:dyDescent="0.25">
      <c r="B175" s="139" t="s">
        <v>161</v>
      </c>
      <c r="C175" s="9" t="s">
        <v>161</v>
      </c>
    </row>
    <row r="177" spans="2:80" x14ac:dyDescent="0.25">
      <c r="B177" s="34" t="s">
        <v>194</v>
      </c>
      <c r="C177" s="18" t="s">
        <v>195</v>
      </c>
    </row>
    <row r="178" spans="2:80" x14ac:dyDescent="0.25">
      <c r="B178" s="33" t="s">
        <v>161</v>
      </c>
      <c r="C178" s="9" t="s">
        <v>161</v>
      </c>
    </row>
    <row r="180" spans="2:80" x14ac:dyDescent="0.25">
      <c r="B180" s="17" t="s">
        <v>196</v>
      </c>
      <c r="C180" s="18" t="s">
        <v>161</v>
      </c>
    </row>
    <row r="183" spans="2:80" x14ac:dyDescent="0.25">
      <c r="B183" s="7" t="s">
        <v>198</v>
      </c>
    </row>
    <row r="185" spans="2:80" x14ac:dyDescent="0.25">
      <c r="B185" s="17" t="s">
        <v>184</v>
      </c>
      <c r="C185" s="18" t="s">
        <v>199</v>
      </c>
      <c r="D185" s="17" t="s">
        <v>200</v>
      </c>
      <c r="E185" s="17" t="s">
        <v>201</v>
      </c>
      <c r="F185" s="31"/>
    </row>
    <row r="186" spans="2:80" x14ac:dyDescent="0.25">
      <c r="B186" s="139" t="s">
        <v>161</v>
      </c>
      <c r="C186" s="9" t="s">
        <v>161</v>
      </c>
      <c r="D186" s="139" t="s">
        <v>161</v>
      </c>
      <c r="E186" s="139" t="s">
        <v>161</v>
      </c>
    </row>
    <row r="189" spans="2:80" x14ac:dyDescent="0.25">
      <c r="B189" s="7" t="s">
        <v>202</v>
      </c>
      <c r="C189" s="8" t="s">
        <v>161</v>
      </c>
      <c r="D189" s="7"/>
      <c r="E189" s="7"/>
      <c r="F189" s="31"/>
      <c r="G189" s="31"/>
      <c r="H189" s="31"/>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row>
    <row r="191" spans="2:80" x14ac:dyDescent="0.25">
      <c r="B191" s="7" t="s">
        <v>203</v>
      </c>
    </row>
    <row r="193" spans="2:7" x14ac:dyDescent="0.25">
      <c r="B193" s="17" t="s">
        <v>204</v>
      </c>
      <c r="C193" s="18" t="s">
        <v>192</v>
      </c>
      <c r="D193" s="7"/>
    </row>
    <row r="194" spans="2:7" x14ac:dyDescent="0.25">
      <c r="B194" s="139" t="s">
        <v>161</v>
      </c>
      <c r="C194" s="9" t="s">
        <v>161</v>
      </c>
    </row>
    <row r="197" spans="2:7" x14ac:dyDescent="0.25">
      <c r="B197" s="17" t="s">
        <v>205</v>
      </c>
      <c r="C197" s="18" t="s">
        <v>206</v>
      </c>
      <c r="D197" s="7"/>
    </row>
    <row r="198" spans="2:7" x14ac:dyDescent="0.25">
      <c r="B198" s="139" t="s">
        <v>161</v>
      </c>
      <c r="C198" s="9" t="s">
        <v>161</v>
      </c>
    </row>
    <row r="201" spans="2:7" x14ac:dyDescent="0.25">
      <c r="B201" s="7" t="s">
        <v>207</v>
      </c>
    </row>
    <row r="204" spans="2:7" x14ac:dyDescent="0.25">
      <c r="B204" s="7" t="s">
        <v>208</v>
      </c>
    </row>
    <row r="206" spans="2:7" x14ac:dyDescent="0.25">
      <c r="B206" s="17" t="s">
        <v>184</v>
      </c>
      <c r="C206" s="18" t="s">
        <v>209</v>
      </c>
      <c r="D206" s="17" t="s">
        <v>199</v>
      </c>
      <c r="E206" s="17" t="s">
        <v>200</v>
      </c>
      <c r="F206" s="32" t="s">
        <v>201</v>
      </c>
      <c r="G206" s="31"/>
    </row>
    <row r="207" spans="2:7" x14ac:dyDescent="0.25">
      <c r="B207" s="139" t="s">
        <v>161</v>
      </c>
      <c r="C207" s="9" t="s">
        <v>161</v>
      </c>
      <c r="D207" s="139" t="s">
        <v>161</v>
      </c>
      <c r="E207" s="139" t="s">
        <v>161</v>
      </c>
      <c r="F207" s="30" t="s">
        <v>161</v>
      </c>
    </row>
    <row r="210" spans="2:80" x14ac:dyDescent="0.25">
      <c r="B210" s="7" t="s">
        <v>202</v>
      </c>
      <c r="C210" s="8" t="s">
        <v>161</v>
      </c>
      <c r="D210" s="7"/>
      <c r="E210" s="7"/>
      <c r="F210" s="31"/>
      <c r="G210" s="31"/>
      <c r="H210" s="31"/>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row>
    <row r="212" spans="2:80" x14ac:dyDescent="0.25">
      <c r="B212" s="7" t="s">
        <v>203</v>
      </c>
    </row>
    <row r="214" spans="2:80" x14ac:dyDescent="0.25">
      <c r="B214" s="17" t="s">
        <v>204</v>
      </c>
      <c r="C214" s="18" t="s">
        <v>192</v>
      </c>
      <c r="D214" s="7"/>
    </row>
    <row r="215" spans="2:80" x14ac:dyDescent="0.25">
      <c r="B215" s="139" t="s">
        <v>161</v>
      </c>
      <c r="C215" s="9" t="s">
        <v>161</v>
      </c>
    </row>
    <row r="218" spans="2:80" x14ac:dyDescent="0.25">
      <c r="B218" s="17" t="s">
        <v>205</v>
      </c>
      <c r="C218" s="18" t="s">
        <v>206</v>
      </c>
      <c r="D218" s="7"/>
    </row>
    <row r="219" spans="2:80" x14ac:dyDescent="0.25">
      <c r="B219" s="139" t="s">
        <v>161</v>
      </c>
      <c r="C219" s="9" t="s">
        <v>161</v>
      </c>
    </row>
    <row r="222" spans="2:80" x14ac:dyDescent="0.25">
      <c r="B222" s="7" t="s">
        <v>207</v>
      </c>
    </row>
    <row r="225" spans="2:7" x14ac:dyDescent="0.25">
      <c r="B225" s="7" t="s">
        <v>210</v>
      </c>
    </row>
    <row r="226" spans="2:7" x14ac:dyDescent="0.25">
      <c r="B226" s="17" t="s">
        <v>184</v>
      </c>
      <c r="C226" s="18" t="s">
        <v>211</v>
      </c>
      <c r="D226" s="17" t="s">
        <v>212</v>
      </c>
      <c r="E226" s="17" t="s">
        <v>213</v>
      </c>
      <c r="F226" s="32" t="s">
        <v>214</v>
      </c>
      <c r="G226" s="31"/>
    </row>
    <row r="227" spans="2:7" x14ac:dyDescent="0.25">
      <c r="B227" s="139" t="s">
        <v>161</v>
      </c>
      <c r="C227" s="9" t="s">
        <v>161</v>
      </c>
      <c r="D227" s="139" t="s">
        <v>161</v>
      </c>
      <c r="E227" s="139" t="s">
        <v>161</v>
      </c>
      <c r="F227" s="30" t="s">
        <v>161</v>
      </c>
    </row>
    <row r="228" spans="2:7" x14ac:dyDescent="0.25">
      <c r="B228" s="2" t="s">
        <v>215</v>
      </c>
    </row>
  </sheetData>
  <mergeCells count="12">
    <mergeCell ref="B1:E1"/>
    <mergeCell ref="C3:C7"/>
    <mergeCell ref="D3:D7"/>
    <mergeCell ref="B10:E10"/>
    <mergeCell ref="B11:E11"/>
    <mergeCell ref="D12:D13"/>
    <mergeCell ref="E12:E13"/>
    <mergeCell ref="B129:E129"/>
    <mergeCell ref="B131:F135"/>
    <mergeCell ref="B137:F137"/>
    <mergeCell ref="B123:C123"/>
    <mergeCell ref="C12:C13"/>
  </mergeCells>
  <hyperlinks>
    <hyperlink ref="A1" location="Index!A1" display="Index" xr:uid="{AC5EB559-51F8-4575-BF6C-A107B7D27C1F}"/>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FA7F-12A3-4380-AFD1-75C59A3E341F}">
  <dimension ref="A1:CB280"/>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1906</v>
      </c>
      <c r="C1" s="212"/>
      <c r="D1" s="212"/>
      <c r="E1" s="212"/>
    </row>
    <row r="3" spans="1:5" x14ac:dyDescent="0.25">
      <c r="B3" s="1" t="s">
        <v>1905</v>
      </c>
      <c r="C3" s="213"/>
      <c r="D3" s="214"/>
    </row>
    <row r="4" spans="1:5" ht="60" x14ac:dyDescent="0.25">
      <c r="B4" s="142" t="s">
        <v>1904</v>
      </c>
      <c r="C4" s="213"/>
      <c r="D4" s="214"/>
    </row>
    <row r="5" spans="1:5" x14ac:dyDescent="0.25">
      <c r="B5" s="142" t="s">
        <v>130</v>
      </c>
      <c r="C5" s="213"/>
      <c r="D5" s="214"/>
    </row>
    <row r="6" spans="1:5" x14ac:dyDescent="0.25">
      <c r="B6" s="142" t="s">
        <v>1903</v>
      </c>
      <c r="C6" s="213"/>
      <c r="D6" s="214"/>
    </row>
    <row r="7" spans="1:5" x14ac:dyDescent="0.25">
      <c r="B7" s="142" t="s">
        <v>1902</v>
      </c>
      <c r="C7" s="213"/>
      <c r="D7" s="214"/>
    </row>
    <row r="8" spans="1:5" x14ac:dyDescent="0.25">
      <c r="B8" s="139" t="s">
        <v>133</v>
      </c>
      <c r="C8" s="3" t="s">
        <v>134</v>
      </c>
      <c r="D8" s="3" t="s">
        <v>135</v>
      </c>
    </row>
    <row r="9" spans="1:5" x14ac:dyDescent="0.25">
      <c r="C9" s="68"/>
      <c r="D9" s="68"/>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t="s">
        <v>1901</v>
      </c>
      <c r="E15" s="16"/>
    </row>
    <row r="16" spans="1:5" x14ac:dyDescent="0.25">
      <c r="B16" s="1" t="s">
        <v>236</v>
      </c>
      <c r="C16" s="14"/>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1900</v>
      </c>
      <c r="C26" s="4">
        <v>6.85</v>
      </c>
      <c r="D26" s="2" t="s">
        <v>242</v>
      </c>
      <c r="E26" s="2" t="s">
        <v>1899</v>
      </c>
      <c r="F26" s="24">
        <v>10500000</v>
      </c>
      <c r="G26" s="24">
        <v>10535.47</v>
      </c>
      <c r="H26" s="24">
        <v>4.4800000000000004</v>
      </c>
    </row>
    <row r="27" spans="2:8" x14ac:dyDescent="0.25">
      <c r="B27" s="2" t="s">
        <v>1754</v>
      </c>
      <c r="C27" s="4">
        <v>6.82</v>
      </c>
      <c r="D27" s="2" t="s">
        <v>242</v>
      </c>
      <c r="E27" s="2" t="s">
        <v>1753</v>
      </c>
      <c r="F27" s="24">
        <v>5000000</v>
      </c>
      <c r="G27" s="24">
        <v>5002.16</v>
      </c>
      <c r="H27" s="24">
        <v>2.13</v>
      </c>
    </row>
    <row r="28" spans="2:8" x14ac:dyDescent="0.25">
      <c r="B28" s="2" t="s">
        <v>1428</v>
      </c>
      <c r="C28" s="4">
        <v>7.16</v>
      </c>
      <c r="D28" s="2" t="s">
        <v>242</v>
      </c>
      <c r="E28" s="2" t="s">
        <v>1429</v>
      </c>
      <c r="F28" s="24">
        <v>5000000</v>
      </c>
      <c r="G28" s="24">
        <v>4979.99</v>
      </c>
      <c r="H28" s="24">
        <v>2.12</v>
      </c>
    </row>
    <row r="29" spans="2:8" x14ac:dyDescent="0.25">
      <c r="B29" s="2" t="s">
        <v>1898</v>
      </c>
      <c r="C29" s="4">
        <v>7.46</v>
      </c>
      <c r="D29" s="2" t="s">
        <v>242</v>
      </c>
      <c r="E29" s="2" t="s">
        <v>1897</v>
      </c>
      <c r="F29" s="24">
        <v>4200000</v>
      </c>
      <c r="G29" s="24">
        <v>4067.29</v>
      </c>
      <c r="H29" s="24">
        <v>1.73</v>
      </c>
    </row>
    <row r="30" spans="2:8" x14ac:dyDescent="0.25">
      <c r="B30" s="2" t="s">
        <v>1896</v>
      </c>
      <c r="C30" s="4">
        <v>7.12</v>
      </c>
      <c r="D30" s="2" t="s">
        <v>242</v>
      </c>
      <c r="E30" s="2" t="s">
        <v>1895</v>
      </c>
      <c r="F30" s="24">
        <v>2500000</v>
      </c>
      <c r="G30" s="24">
        <v>2509.27</v>
      </c>
      <c r="H30" s="24">
        <v>1.07</v>
      </c>
    </row>
    <row r="31" spans="2:8" x14ac:dyDescent="0.25">
      <c r="B31" s="2" t="s">
        <v>1894</v>
      </c>
      <c r="C31" s="4">
        <v>7.46</v>
      </c>
      <c r="D31" s="2" t="s">
        <v>242</v>
      </c>
      <c r="E31" s="2" t="s">
        <v>1893</v>
      </c>
      <c r="F31" s="24">
        <v>2500000</v>
      </c>
      <c r="G31" s="24">
        <v>2491.2600000000002</v>
      </c>
      <c r="H31" s="24">
        <v>1.06</v>
      </c>
    </row>
    <row r="32" spans="2:8" x14ac:dyDescent="0.25">
      <c r="B32" s="2" t="s">
        <v>1892</v>
      </c>
      <c r="C32" s="4">
        <v>7.51</v>
      </c>
      <c r="D32" s="2" t="s">
        <v>242</v>
      </c>
      <c r="E32" s="2" t="s">
        <v>1891</v>
      </c>
      <c r="F32" s="24">
        <v>1500000</v>
      </c>
      <c r="G32" s="24">
        <v>1533.37</v>
      </c>
      <c r="H32" s="24">
        <v>0.65</v>
      </c>
    </row>
    <row r="33" spans="2:8" x14ac:dyDescent="0.25">
      <c r="B33" s="2" t="s">
        <v>1890</v>
      </c>
      <c r="C33" s="4">
        <v>7.19</v>
      </c>
      <c r="D33" s="2" t="s">
        <v>242</v>
      </c>
      <c r="E33" s="2" t="s">
        <v>1889</v>
      </c>
      <c r="F33" s="24">
        <v>1500000</v>
      </c>
      <c r="G33" s="24">
        <v>1509.19</v>
      </c>
      <c r="H33" s="24">
        <v>0.64</v>
      </c>
    </row>
    <row r="34" spans="2:8" x14ac:dyDescent="0.25">
      <c r="B34" s="2" t="s">
        <v>1888</v>
      </c>
      <c r="C34" s="4">
        <v>7.14</v>
      </c>
      <c r="D34" s="2" t="s">
        <v>242</v>
      </c>
      <c r="E34" s="2" t="s">
        <v>1887</v>
      </c>
      <c r="F34" s="24">
        <v>1500000</v>
      </c>
      <c r="G34" s="24">
        <v>1508.04</v>
      </c>
      <c r="H34" s="24">
        <v>0.64</v>
      </c>
    </row>
    <row r="35" spans="2:8" x14ac:dyDescent="0.25">
      <c r="B35" s="2" t="s">
        <v>1886</v>
      </c>
      <c r="C35" s="4">
        <v>7.11</v>
      </c>
      <c r="D35" s="2" t="s">
        <v>242</v>
      </c>
      <c r="E35" s="2" t="s">
        <v>1885</v>
      </c>
      <c r="F35" s="24">
        <v>1000000</v>
      </c>
      <c r="G35" s="24">
        <v>1007.56</v>
      </c>
      <c r="H35" s="24">
        <v>0.43</v>
      </c>
    </row>
    <row r="36" spans="2:8" x14ac:dyDescent="0.25">
      <c r="B36" s="2" t="s">
        <v>1884</v>
      </c>
      <c r="C36" s="4">
        <v>7</v>
      </c>
      <c r="D36" s="2" t="s">
        <v>242</v>
      </c>
      <c r="E36" s="2" t="s">
        <v>1883</v>
      </c>
      <c r="F36" s="24">
        <v>916000</v>
      </c>
      <c r="G36" s="24">
        <v>918.38</v>
      </c>
      <c r="H36" s="24">
        <v>0.39</v>
      </c>
    </row>
    <row r="37" spans="2:8" x14ac:dyDescent="0.25">
      <c r="B37" s="2" t="s">
        <v>1882</v>
      </c>
      <c r="C37" s="4">
        <v>7.1</v>
      </c>
      <c r="D37" s="2" t="s">
        <v>242</v>
      </c>
      <c r="E37" s="2" t="s">
        <v>1881</v>
      </c>
      <c r="F37" s="24">
        <v>500000</v>
      </c>
      <c r="G37" s="24">
        <v>501.92</v>
      </c>
      <c r="H37" s="24">
        <v>0.21</v>
      </c>
    </row>
    <row r="38" spans="2:8" x14ac:dyDescent="0.25">
      <c r="B38" s="2" t="s">
        <v>1880</v>
      </c>
      <c r="C38" s="4">
        <v>7.48</v>
      </c>
      <c r="D38" s="2" t="s">
        <v>242</v>
      </c>
      <c r="E38" s="2" t="s">
        <v>1879</v>
      </c>
      <c r="F38" s="24">
        <v>400000</v>
      </c>
      <c r="G38" s="24">
        <v>409.25</v>
      </c>
      <c r="H38" s="24">
        <v>0.17</v>
      </c>
    </row>
    <row r="39" spans="2:8" x14ac:dyDescent="0.25">
      <c r="B39" s="2" t="s">
        <v>1878</v>
      </c>
      <c r="C39" s="4">
        <v>7.47</v>
      </c>
      <c r="D39" s="2" t="s">
        <v>242</v>
      </c>
      <c r="E39" s="2" t="s">
        <v>1877</v>
      </c>
      <c r="F39" s="24">
        <v>350000</v>
      </c>
      <c r="G39" s="24">
        <v>359.15</v>
      </c>
      <c r="H39" s="24">
        <v>0.15</v>
      </c>
    </row>
    <row r="40" spans="2:8" x14ac:dyDescent="0.25">
      <c r="B40" s="2" t="s">
        <v>1876</v>
      </c>
      <c r="C40" s="4">
        <v>7.49</v>
      </c>
      <c r="D40" s="2" t="s">
        <v>242</v>
      </c>
      <c r="E40" s="2" t="s">
        <v>1875</v>
      </c>
      <c r="F40" s="24">
        <v>150000</v>
      </c>
      <c r="G40" s="24">
        <v>156.63</v>
      </c>
      <c r="H40" s="24">
        <v>7.0000000000000007E-2</v>
      </c>
    </row>
    <row r="41" spans="2:8" x14ac:dyDescent="0.25">
      <c r="B41" s="2" t="s">
        <v>1874</v>
      </c>
      <c r="C41" s="4">
        <v>7.49</v>
      </c>
      <c r="D41" s="2" t="s">
        <v>242</v>
      </c>
      <c r="E41" s="2" t="s">
        <v>1873</v>
      </c>
      <c r="F41" s="24">
        <v>150000</v>
      </c>
      <c r="G41" s="24">
        <v>155.9</v>
      </c>
      <c r="H41" s="24">
        <v>7.0000000000000007E-2</v>
      </c>
    </row>
    <row r="42" spans="2:8" x14ac:dyDescent="0.25">
      <c r="B42" s="7" t="s">
        <v>244</v>
      </c>
      <c r="C42" s="8"/>
      <c r="D42" s="7"/>
      <c r="E42" s="7"/>
      <c r="F42" s="31"/>
      <c r="G42" s="31">
        <f>SUM(G22:G41)</f>
        <v>37644.829999999994</v>
      </c>
      <c r="H42" s="31">
        <f>SUM(H22:H41)</f>
        <v>16.010000000000005</v>
      </c>
    </row>
    <row r="43" spans="2:8" x14ac:dyDescent="0.25">
      <c r="B43" s="7" t="s">
        <v>1444</v>
      </c>
    </row>
    <row r="44" spans="2:8" x14ac:dyDescent="0.25">
      <c r="B44" s="2" t="s">
        <v>1456</v>
      </c>
      <c r="C44" s="4">
        <v>7.79</v>
      </c>
      <c r="D44" s="2" t="s">
        <v>603</v>
      </c>
      <c r="E44" s="2" t="s">
        <v>1457</v>
      </c>
      <c r="F44" s="24">
        <v>1000</v>
      </c>
      <c r="G44" s="24">
        <v>9933.09</v>
      </c>
      <c r="H44" s="24">
        <v>4.2300000000000004</v>
      </c>
    </row>
    <row r="45" spans="2:8" x14ac:dyDescent="0.25">
      <c r="B45" s="2" t="s">
        <v>1458</v>
      </c>
      <c r="C45" s="4">
        <v>7.82</v>
      </c>
      <c r="D45" s="2" t="s">
        <v>603</v>
      </c>
      <c r="E45" s="2" t="s">
        <v>1459</v>
      </c>
      <c r="F45" s="24">
        <v>1000</v>
      </c>
      <c r="G45" s="24">
        <v>9914.6</v>
      </c>
      <c r="H45" s="24">
        <v>4.22</v>
      </c>
    </row>
    <row r="46" spans="2:8" x14ac:dyDescent="0.25">
      <c r="B46" s="2" t="s">
        <v>1872</v>
      </c>
      <c r="C46" s="4">
        <v>7.68</v>
      </c>
      <c r="D46" s="2" t="s">
        <v>616</v>
      </c>
      <c r="E46" s="2" t="s">
        <v>1871</v>
      </c>
      <c r="F46" s="24">
        <v>950</v>
      </c>
      <c r="G46" s="24">
        <v>9474.1200000000008</v>
      </c>
      <c r="H46" s="24">
        <v>4.03</v>
      </c>
    </row>
    <row r="47" spans="2:8" x14ac:dyDescent="0.25">
      <c r="B47" s="2" t="s">
        <v>1870</v>
      </c>
      <c r="C47" s="4">
        <v>8.2200000000000006</v>
      </c>
      <c r="D47" s="2" t="s">
        <v>603</v>
      </c>
      <c r="E47" s="2" t="s">
        <v>1869</v>
      </c>
      <c r="F47" s="24">
        <v>750</v>
      </c>
      <c r="G47" s="24">
        <v>7449.8</v>
      </c>
      <c r="H47" s="24">
        <v>3.17</v>
      </c>
    </row>
    <row r="48" spans="2:8" x14ac:dyDescent="0.25">
      <c r="B48" s="2" t="s">
        <v>1868</v>
      </c>
      <c r="C48" s="4">
        <v>7.68</v>
      </c>
      <c r="D48" s="2" t="s">
        <v>603</v>
      </c>
      <c r="E48" s="2" t="s">
        <v>1867</v>
      </c>
      <c r="F48" s="24">
        <v>550</v>
      </c>
      <c r="G48" s="24">
        <v>5519.12</v>
      </c>
      <c r="H48" s="24">
        <v>2.35</v>
      </c>
    </row>
    <row r="49" spans="2:8" x14ac:dyDescent="0.25">
      <c r="B49" s="2" t="s">
        <v>1866</v>
      </c>
      <c r="C49" s="4">
        <v>7.75</v>
      </c>
      <c r="D49" s="2" t="s">
        <v>603</v>
      </c>
      <c r="E49" s="2" t="s">
        <v>1865</v>
      </c>
      <c r="F49" s="24">
        <v>5000</v>
      </c>
      <c r="G49" s="24">
        <v>4999.72</v>
      </c>
      <c r="H49" s="24">
        <v>2.13</v>
      </c>
    </row>
    <row r="50" spans="2:8" x14ac:dyDescent="0.25">
      <c r="B50" s="2" t="s">
        <v>1864</v>
      </c>
      <c r="C50" s="4">
        <v>8.09</v>
      </c>
      <c r="D50" s="2" t="s">
        <v>603</v>
      </c>
      <c r="E50" s="2" t="s">
        <v>1863</v>
      </c>
      <c r="F50" s="24">
        <v>500</v>
      </c>
      <c r="G50" s="24">
        <v>4987.92</v>
      </c>
      <c r="H50" s="24">
        <v>2.12</v>
      </c>
    </row>
    <row r="51" spans="2:8" x14ac:dyDescent="0.25">
      <c r="B51" s="2" t="s">
        <v>1862</v>
      </c>
      <c r="C51" s="4">
        <v>7.29</v>
      </c>
      <c r="D51" s="2" t="s">
        <v>603</v>
      </c>
      <c r="E51" s="2" t="s">
        <v>1861</v>
      </c>
      <c r="F51" s="24">
        <v>500</v>
      </c>
      <c r="G51" s="24">
        <v>4987.1099999999997</v>
      </c>
      <c r="H51" s="24">
        <v>2.12</v>
      </c>
    </row>
    <row r="52" spans="2:8" x14ac:dyDescent="0.25">
      <c r="B52" s="2" t="s">
        <v>1860</v>
      </c>
      <c r="C52" s="4">
        <v>8.14</v>
      </c>
      <c r="D52" s="2" t="s">
        <v>603</v>
      </c>
      <c r="E52" s="2" t="s">
        <v>1024</v>
      </c>
      <c r="F52" s="24">
        <v>500</v>
      </c>
      <c r="G52" s="24">
        <v>4986.8599999999997</v>
      </c>
      <c r="H52" s="24">
        <v>2.12</v>
      </c>
    </row>
    <row r="53" spans="2:8" x14ac:dyDescent="0.25">
      <c r="B53" s="2" t="s">
        <v>1859</v>
      </c>
      <c r="C53" s="4">
        <v>8.35</v>
      </c>
      <c r="D53" s="2" t="s">
        <v>603</v>
      </c>
      <c r="E53" s="2" t="s">
        <v>1487</v>
      </c>
      <c r="F53" s="24">
        <v>500</v>
      </c>
      <c r="G53" s="24">
        <v>4940.8</v>
      </c>
      <c r="H53" s="24">
        <v>2.1</v>
      </c>
    </row>
    <row r="54" spans="2:8" x14ac:dyDescent="0.25">
      <c r="B54" s="2" t="s">
        <v>1858</v>
      </c>
      <c r="C54" s="4">
        <v>7.58</v>
      </c>
      <c r="D54" s="2" t="s">
        <v>616</v>
      </c>
      <c r="E54" s="2" t="s">
        <v>1460</v>
      </c>
      <c r="F54" s="24">
        <v>500</v>
      </c>
      <c r="G54" s="24">
        <v>4920.67</v>
      </c>
      <c r="H54" s="24">
        <v>2.09</v>
      </c>
    </row>
    <row r="55" spans="2:8" x14ac:dyDescent="0.25">
      <c r="B55" s="2" t="s">
        <v>1857</v>
      </c>
      <c r="C55" s="4">
        <v>8.11</v>
      </c>
      <c r="D55" s="2" t="s">
        <v>603</v>
      </c>
      <c r="E55" s="2" t="s">
        <v>1856</v>
      </c>
      <c r="F55" s="24">
        <v>500</v>
      </c>
      <c r="G55" s="24">
        <v>4685.2</v>
      </c>
      <c r="H55" s="24">
        <v>1.99</v>
      </c>
    </row>
    <row r="56" spans="2:8" x14ac:dyDescent="0.25">
      <c r="B56" s="2" t="s">
        <v>1855</v>
      </c>
      <c r="C56" s="4">
        <v>7.82</v>
      </c>
      <c r="D56" s="2" t="s">
        <v>603</v>
      </c>
      <c r="E56" s="2" t="s">
        <v>1854</v>
      </c>
      <c r="F56" s="24">
        <v>450</v>
      </c>
      <c r="G56" s="24">
        <v>4478.75</v>
      </c>
      <c r="H56" s="24">
        <v>1.91</v>
      </c>
    </row>
    <row r="57" spans="2:8" x14ac:dyDescent="0.25">
      <c r="B57" s="2" t="s">
        <v>1853</v>
      </c>
      <c r="C57" s="4">
        <v>7.73</v>
      </c>
      <c r="D57" s="2" t="s">
        <v>603</v>
      </c>
      <c r="E57" s="2" t="s">
        <v>1852</v>
      </c>
      <c r="F57" s="24">
        <v>300</v>
      </c>
      <c r="G57" s="24">
        <v>3013.15</v>
      </c>
      <c r="H57" s="24">
        <v>1.28</v>
      </c>
    </row>
    <row r="58" spans="2:8" x14ac:dyDescent="0.25">
      <c r="B58" s="2" t="s">
        <v>1851</v>
      </c>
      <c r="C58" s="4">
        <v>7.65</v>
      </c>
      <c r="D58" s="2" t="s">
        <v>603</v>
      </c>
      <c r="E58" s="2" t="s">
        <v>1850</v>
      </c>
      <c r="F58" s="24">
        <v>300</v>
      </c>
      <c r="G58" s="24">
        <v>2968.39</v>
      </c>
      <c r="H58" s="24">
        <v>1.26</v>
      </c>
    </row>
    <row r="59" spans="2:8" x14ac:dyDescent="0.25">
      <c r="B59" s="2" t="s">
        <v>1750</v>
      </c>
      <c r="C59" s="4">
        <v>7.63</v>
      </c>
      <c r="D59" s="2" t="s">
        <v>603</v>
      </c>
      <c r="E59" s="2" t="s">
        <v>1749</v>
      </c>
      <c r="F59" s="24">
        <v>250</v>
      </c>
      <c r="G59" s="24">
        <v>2521.1999999999998</v>
      </c>
      <c r="H59" s="24">
        <v>1.07</v>
      </c>
    </row>
    <row r="60" spans="2:8" x14ac:dyDescent="0.25">
      <c r="B60" s="2" t="s">
        <v>1849</v>
      </c>
      <c r="C60" s="4">
        <v>7.63</v>
      </c>
      <c r="D60" s="2" t="s">
        <v>603</v>
      </c>
      <c r="E60" s="2" t="s">
        <v>1848</v>
      </c>
      <c r="F60" s="24">
        <v>250</v>
      </c>
      <c r="G60" s="24">
        <v>2518.9699999999998</v>
      </c>
      <c r="H60" s="24">
        <v>1.07</v>
      </c>
    </row>
    <row r="61" spans="2:8" x14ac:dyDescent="0.25">
      <c r="B61" s="2" t="s">
        <v>1847</v>
      </c>
      <c r="C61" s="4">
        <v>7.65</v>
      </c>
      <c r="D61" s="2" t="s">
        <v>603</v>
      </c>
      <c r="E61" s="2" t="s">
        <v>1846</v>
      </c>
      <c r="F61" s="24">
        <v>250</v>
      </c>
      <c r="G61" s="24">
        <v>2505.64</v>
      </c>
      <c r="H61" s="24">
        <v>1.07</v>
      </c>
    </row>
    <row r="62" spans="2:8" x14ac:dyDescent="0.25">
      <c r="B62" s="2" t="s">
        <v>1845</v>
      </c>
      <c r="C62" s="4">
        <v>8.06</v>
      </c>
      <c r="D62" s="2" t="s">
        <v>603</v>
      </c>
      <c r="E62" s="2" t="s">
        <v>1204</v>
      </c>
      <c r="F62" s="24">
        <v>2500</v>
      </c>
      <c r="G62" s="24">
        <v>2501.75</v>
      </c>
      <c r="H62" s="24">
        <v>1.06</v>
      </c>
    </row>
    <row r="63" spans="2:8" x14ac:dyDescent="0.25">
      <c r="B63" s="2" t="s">
        <v>1844</v>
      </c>
      <c r="C63" s="4">
        <v>7.55</v>
      </c>
      <c r="D63" s="2" t="s">
        <v>603</v>
      </c>
      <c r="E63" s="2" t="s">
        <v>1843</v>
      </c>
      <c r="F63" s="24">
        <v>250</v>
      </c>
      <c r="G63" s="24">
        <v>2497.87</v>
      </c>
      <c r="H63" s="24">
        <v>1.06</v>
      </c>
    </row>
    <row r="64" spans="2:8" x14ac:dyDescent="0.25">
      <c r="B64" s="2" t="s">
        <v>1842</v>
      </c>
      <c r="C64" s="4">
        <v>7.34</v>
      </c>
      <c r="D64" s="2" t="s">
        <v>603</v>
      </c>
      <c r="E64" s="2" t="s">
        <v>1841</v>
      </c>
      <c r="F64" s="24">
        <v>250</v>
      </c>
      <c r="G64" s="24">
        <v>2494.17</v>
      </c>
      <c r="H64" s="24">
        <v>1.06</v>
      </c>
    </row>
    <row r="65" spans="2:8" x14ac:dyDescent="0.25">
      <c r="B65" s="2" t="s">
        <v>1840</v>
      </c>
      <c r="C65" s="4">
        <v>7.94</v>
      </c>
      <c r="D65" s="2" t="s">
        <v>603</v>
      </c>
      <c r="E65" s="2" t="s">
        <v>1208</v>
      </c>
      <c r="F65" s="24">
        <v>250</v>
      </c>
      <c r="G65" s="24">
        <v>2493.6</v>
      </c>
      <c r="H65" s="24">
        <v>1.06</v>
      </c>
    </row>
    <row r="66" spans="2:8" x14ac:dyDescent="0.25">
      <c r="B66" s="2" t="s">
        <v>1839</v>
      </c>
      <c r="C66" s="4">
        <v>7.75</v>
      </c>
      <c r="D66" s="2" t="s">
        <v>603</v>
      </c>
      <c r="E66" s="2" t="s">
        <v>1838</v>
      </c>
      <c r="F66" s="24">
        <v>250</v>
      </c>
      <c r="G66" s="24">
        <v>2492.7399999999998</v>
      </c>
      <c r="H66" s="24">
        <v>1.06</v>
      </c>
    </row>
    <row r="67" spans="2:8" x14ac:dyDescent="0.25">
      <c r="B67" s="2" t="s">
        <v>1837</v>
      </c>
      <c r="C67" s="4">
        <v>8.32</v>
      </c>
      <c r="D67" s="2" t="s">
        <v>603</v>
      </c>
      <c r="E67" s="2" t="s">
        <v>1836</v>
      </c>
      <c r="F67" s="24">
        <v>250</v>
      </c>
      <c r="G67" s="24">
        <v>2490.48</v>
      </c>
      <c r="H67" s="24">
        <v>1.06</v>
      </c>
    </row>
    <row r="68" spans="2:8" x14ac:dyDescent="0.25">
      <c r="B68" s="2" t="s">
        <v>1835</v>
      </c>
      <c r="C68" s="4">
        <v>7.52</v>
      </c>
      <c r="D68" s="2" t="s">
        <v>603</v>
      </c>
      <c r="E68" s="2" t="s">
        <v>1834</v>
      </c>
      <c r="F68" s="24">
        <v>250</v>
      </c>
      <c r="G68" s="24">
        <v>2489.5100000000002</v>
      </c>
      <c r="H68" s="24">
        <v>1.06</v>
      </c>
    </row>
    <row r="69" spans="2:8" x14ac:dyDescent="0.25">
      <c r="B69" s="2" t="s">
        <v>1833</v>
      </c>
      <c r="C69" s="4">
        <v>7.82</v>
      </c>
      <c r="D69" s="2" t="s">
        <v>603</v>
      </c>
      <c r="E69" s="2" t="s">
        <v>1832</v>
      </c>
      <c r="F69" s="24">
        <v>2500</v>
      </c>
      <c r="G69" s="24">
        <v>2480.44</v>
      </c>
      <c r="H69" s="24">
        <v>1.06</v>
      </c>
    </row>
    <row r="70" spans="2:8" x14ac:dyDescent="0.25">
      <c r="B70" s="2" t="s">
        <v>1831</v>
      </c>
      <c r="C70" s="4">
        <v>7.86</v>
      </c>
      <c r="D70" s="2" t="s">
        <v>603</v>
      </c>
      <c r="E70" s="2" t="s">
        <v>1830</v>
      </c>
      <c r="F70" s="24">
        <v>250</v>
      </c>
      <c r="G70" s="24">
        <v>2461.1</v>
      </c>
      <c r="H70" s="24">
        <v>1.05</v>
      </c>
    </row>
    <row r="71" spans="2:8" x14ac:dyDescent="0.25">
      <c r="B71" s="2" t="s">
        <v>1829</v>
      </c>
      <c r="C71" s="4">
        <v>7.73</v>
      </c>
      <c r="D71" s="2" t="s">
        <v>603</v>
      </c>
      <c r="E71" s="2" t="s">
        <v>1828</v>
      </c>
      <c r="F71" s="24">
        <v>250</v>
      </c>
      <c r="G71" s="24">
        <v>2428.96</v>
      </c>
      <c r="H71" s="24">
        <v>1.03</v>
      </c>
    </row>
    <row r="72" spans="2:8" x14ac:dyDescent="0.25">
      <c r="B72" s="2" t="s">
        <v>1827</v>
      </c>
      <c r="C72" s="4">
        <v>7.73</v>
      </c>
      <c r="D72" s="2" t="s">
        <v>603</v>
      </c>
      <c r="E72" s="2" t="s">
        <v>1826</v>
      </c>
      <c r="F72" s="24">
        <v>250</v>
      </c>
      <c r="G72" s="24">
        <v>2426.31</v>
      </c>
      <c r="H72" s="24">
        <v>1.03</v>
      </c>
    </row>
    <row r="73" spans="2:8" x14ac:dyDescent="0.25">
      <c r="B73" s="2" t="s">
        <v>1825</v>
      </c>
      <c r="C73" s="4">
        <v>7.86</v>
      </c>
      <c r="D73" s="2" t="s">
        <v>603</v>
      </c>
      <c r="E73" s="2" t="s">
        <v>1824</v>
      </c>
      <c r="F73" s="24">
        <v>200</v>
      </c>
      <c r="G73" s="24">
        <v>1990.41</v>
      </c>
      <c r="H73" s="24">
        <v>0.85</v>
      </c>
    </row>
    <row r="74" spans="2:8" x14ac:dyDescent="0.25">
      <c r="B74" s="2" t="s">
        <v>1823</v>
      </c>
      <c r="C74" s="4">
        <v>8.2100000000000009</v>
      </c>
      <c r="D74" s="2" t="s">
        <v>603</v>
      </c>
      <c r="E74" s="2" t="s">
        <v>1479</v>
      </c>
      <c r="F74" s="24">
        <v>200</v>
      </c>
      <c r="G74" s="24">
        <v>1976.03</v>
      </c>
      <c r="H74" s="24">
        <v>0.84</v>
      </c>
    </row>
    <row r="75" spans="2:8" x14ac:dyDescent="0.25">
      <c r="B75" s="2" t="s">
        <v>1822</v>
      </c>
      <c r="C75" s="4">
        <v>8.25</v>
      </c>
      <c r="D75" s="2" t="s">
        <v>603</v>
      </c>
      <c r="E75" s="2" t="s">
        <v>1492</v>
      </c>
      <c r="F75" s="24">
        <v>150</v>
      </c>
      <c r="G75" s="24">
        <v>1682.37</v>
      </c>
      <c r="H75" s="24">
        <v>0.72</v>
      </c>
    </row>
    <row r="76" spans="2:8" x14ac:dyDescent="0.25">
      <c r="B76" s="2" t="s">
        <v>1821</v>
      </c>
      <c r="C76" s="4">
        <v>7.71</v>
      </c>
      <c r="D76" s="2" t="s">
        <v>603</v>
      </c>
      <c r="E76" s="2" t="s">
        <v>1820</v>
      </c>
      <c r="F76" s="24">
        <v>150</v>
      </c>
      <c r="G76" s="24">
        <v>1506.74</v>
      </c>
      <c r="H76" s="24">
        <v>0.64</v>
      </c>
    </row>
    <row r="77" spans="2:8" x14ac:dyDescent="0.25">
      <c r="B77" s="2" t="s">
        <v>1819</v>
      </c>
      <c r="C77" s="4">
        <v>7.48</v>
      </c>
      <c r="D77" s="2" t="s">
        <v>603</v>
      </c>
      <c r="E77" s="2" t="s">
        <v>1493</v>
      </c>
      <c r="F77" s="24">
        <v>100</v>
      </c>
      <c r="G77" s="24">
        <v>1012.64</v>
      </c>
      <c r="H77" s="24">
        <v>0.43</v>
      </c>
    </row>
    <row r="78" spans="2:8" x14ac:dyDescent="0.25">
      <c r="B78" s="2" t="s">
        <v>1818</v>
      </c>
      <c r="C78" s="4">
        <v>7.98</v>
      </c>
      <c r="D78" s="2" t="s">
        <v>603</v>
      </c>
      <c r="E78" s="2" t="s">
        <v>1817</v>
      </c>
      <c r="F78" s="24">
        <v>100</v>
      </c>
      <c r="G78" s="24">
        <v>999.83</v>
      </c>
      <c r="H78" s="24">
        <v>0.43</v>
      </c>
    </row>
    <row r="79" spans="2:8" x14ac:dyDescent="0.25">
      <c r="B79" s="2" t="s">
        <v>1816</v>
      </c>
      <c r="C79" s="4">
        <v>7.83</v>
      </c>
      <c r="D79" s="2" t="s">
        <v>603</v>
      </c>
      <c r="E79" s="2" t="s">
        <v>1815</v>
      </c>
      <c r="F79" s="24">
        <v>100</v>
      </c>
      <c r="G79" s="24">
        <v>992.84</v>
      </c>
      <c r="H79" s="24">
        <v>0.42</v>
      </c>
    </row>
    <row r="80" spans="2:8" x14ac:dyDescent="0.25">
      <c r="B80" s="2" t="s">
        <v>1814</v>
      </c>
      <c r="C80" s="4">
        <v>7.99</v>
      </c>
      <c r="D80" s="2" t="s">
        <v>603</v>
      </c>
      <c r="E80" s="2" t="s">
        <v>1484</v>
      </c>
      <c r="F80" s="24">
        <v>50</v>
      </c>
      <c r="G80" s="24">
        <v>504.35</v>
      </c>
      <c r="H80" s="24">
        <v>0.21</v>
      </c>
    </row>
    <row r="81" spans="2:8" x14ac:dyDescent="0.25">
      <c r="B81" s="2" t="s">
        <v>1813</v>
      </c>
      <c r="C81" s="4">
        <v>7.23</v>
      </c>
      <c r="D81" s="2" t="s">
        <v>603</v>
      </c>
      <c r="E81" s="2" t="s">
        <v>1812</v>
      </c>
      <c r="F81" s="24">
        <v>40</v>
      </c>
      <c r="G81" s="24">
        <v>500.72</v>
      </c>
      <c r="H81" s="24">
        <v>0.21</v>
      </c>
    </row>
    <row r="82" spans="2:8" x14ac:dyDescent="0.25">
      <c r="B82" s="2" t="s">
        <v>1811</v>
      </c>
      <c r="C82" s="4">
        <v>7.62</v>
      </c>
      <c r="D82" s="2" t="s">
        <v>603</v>
      </c>
      <c r="E82" s="2" t="s">
        <v>1494</v>
      </c>
      <c r="F82" s="24">
        <v>40</v>
      </c>
      <c r="G82" s="24">
        <v>404.81</v>
      </c>
      <c r="H82" s="24">
        <v>0.17</v>
      </c>
    </row>
    <row r="83" spans="2:8" x14ac:dyDescent="0.25">
      <c r="B83" s="7" t="s">
        <v>620</v>
      </c>
      <c r="C83" s="8"/>
      <c r="D83" s="7"/>
      <c r="E83" s="7"/>
      <c r="F83" s="31"/>
      <c r="G83" s="31">
        <f>SUM(G43:G82)</f>
        <v>133632.78</v>
      </c>
      <c r="H83" s="31">
        <f>SUM(H43:H82)</f>
        <v>56.840000000000025</v>
      </c>
    </row>
    <row r="84" spans="2:8" x14ac:dyDescent="0.25">
      <c r="B84" s="7" t="s">
        <v>245</v>
      </c>
    </row>
    <row r="85" spans="2:8" x14ac:dyDescent="0.25">
      <c r="B85" s="2" t="s">
        <v>1810</v>
      </c>
      <c r="C85" s="4">
        <v>7.53</v>
      </c>
      <c r="D85" s="2" t="s">
        <v>253</v>
      </c>
      <c r="E85" s="2" t="s">
        <v>1809</v>
      </c>
      <c r="F85" s="24">
        <v>2000</v>
      </c>
      <c r="G85" s="24">
        <v>9479.7900000000009</v>
      </c>
      <c r="H85" s="24">
        <v>4.03</v>
      </c>
    </row>
    <row r="86" spans="2:8" x14ac:dyDescent="0.25">
      <c r="B86" s="2" t="s">
        <v>1808</v>
      </c>
      <c r="C86" s="4">
        <v>7.59</v>
      </c>
      <c r="D86" s="2" t="s">
        <v>253</v>
      </c>
      <c r="E86" s="2" t="s">
        <v>1807</v>
      </c>
      <c r="F86" s="24">
        <v>1000</v>
      </c>
      <c r="G86" s="24">
        <v>4970.04</v>
      </c>
      <c r="H86" s="24">
        <v>2.12</v>
      </c>
    </row>
    <row r="87" spans="2:8" x14ac:dyDescent="0.25">
      <c r="B87" s="2" t="s">
        <v>1806</v>
      </c>
      <c r="C87" s="4">
        <v>7.38</v>
      </c>
      <c r="D87" s="2" t="s">
        <v>253</v>
      </c>
      <c r="E87" s="2" t="s">
        <v>1805</v>
      </c>
      <c r="F87" s="24">
        <v>1000</v>
      </c>
      <c r="G87" s="24">
        <v>4867.1499999999996</v>
      </c>
      <c r="H87" s="24">
        <v>2.0699999999999998</v>
      </c>
    </row>
    <row r="88" spans="2:8" x14ac:dyDescent="0.25">
      <c r="B88" s="2" t="s">
        <v>1711</v>
      </c>
      <c r="C88" s="4">
        <v>7.54</v>
      </c>
      <c r="D88" s="2" t="s">
        <v>253</v>
      </c>
      <c r="E88" s="2" t="s">
        <v>1710</v>
      </c>
      <c r="F88" s="24">
        <v>1000</v>
      </c>
      <c r="G88" s="24">
        <v>4783.57</v>
      </c>
      <c r="H88" s="24">
        <v>2.04</v>
      </c>
    </row>
    <row r="89" spans="2:8" x14ac:dyDescent="0.25">
      <c r="B89" s="2" t="s">
        <v>1717</v>
      </c>
      <c r="C89" s="4">
        <v>7.55</v>
      </c>
      <c r="D89" s="2" t="s">
        <v>253</v>
      </c>
      <c r="E89" s="2" t="s">
        <v>1716</v>
      </c>
      <c r="F89" s="24">
        <v>1000</v>
      </c>
      <c r="G89" s="24">
        <v>4778.59</v>
      </c>
      <c r="H89" s="24">
        <v>2.0299999999999998</v>
      </c>
    </row>
    <row r="90" spans="2:8" x14ac:dyDescent="0.25">
      <c r="B90" s="2" t="s">
        <v>1804</v>
      </c>
      <c r="C90" s="4">
        <v>8.09</v>
      </c>
      <c r="D90" s="2" t="s">
        <v>253</v>
      </c>
      <c r="E90" s="2" t="s">
        <v>1499</v>
      </c>
      <c r="F90" s="24">
        <v>1000</v>
      </c>
      <c r="G90" s="24">
        <v>4756.55</v>
      </c>
      <c r="H90" s="24">
        <v>2.02</v>
      </c>
    </row>
    <row r="91" spans="2:8" x14ac:dyDescent="0.25">
      <c r="B91" s="2" t="s">
        <v>1803</v>
      </c>
      <c r="C91" s="4">
        <v>7.53</v>
      </c>
      <c r="D91" s="2" t="s">
        <v>253</v>
      </c>
      <c r="E91" s="2" t="s">
        <v>1802</v>
      </c>
      <c r="F91" s="24">
        <v>1000</v>
      </c>
      <c r="G91" s="24">
        <v>4694.8999999999996</v>
      </c>
      <c r="H91" s="24">
        <v>2</v>
      </c>
    </row>
    <row r="92" spans="2:8" x14ac:dyDescent="0.25">
      <c r="B92" s="2" t="s">
        <v>1635</v>
      </c>
      <c r="C92" s="4">
        <v>7.15</v>
      </c>
      <c r="D92" s="2" t="s">
        <v>253</v>
      </c>
      <c r="E92" s="2" t="s">
        <v>1634</v>
      </c>
      <c r="F92" s="24">
        <v>640</v>
      </c>
      <c r="G92" s="24">
        <v>3174.5</v>
      </c>
      <c r="H92" s="24">
        <v>1.35</v>
      </c>
    </row>
    <row r="93" spans="2:8" x14ac:dyDescent="0.25">
      <c r="B93" s="2" t="s">
        <v>1801</v>
      </c>
      <c r="C93" s="4">
        <v>7.76</v>
      </c>
      <c r="D93" s="2" t="s">
        <v>253</v>
      </c>
      <c r="E93" s="2" t="s">
        <v>1800</v>
      </c>
      <c r="F93" s="24">
        <v>500</v>
      </c>
      <c r="G93" s="24">
        <v>2482.58</v>
      </c>
      <c r="H93" s="24">
        <v>1.06</v>
      </c>
    </row>
    <row r="94" spans="2:8" x14ac:dyDescent="0.25">
      <c r="B94" s="2" t="s">
        <v>1799</v>
      </c>
      <c r="C94" s="4">
        <v>7.76</v>
      </c>
      <c r="D94" s="2" t="s">
        <v>253</v>
      </c>
      <c r="E94" s="2" t="s">
        <v>1798</v>
      </c>
      <c r="F94" s="24">
        <v>500</v>
      </c>
      <c r="G94" s="24">
        <v>2474.23</v>
      </c>
      <c r="H94" s="24">
        <v>1.05</v>
      </c>
    </row>
    <row r="95" spans="2:8" x14ac:dyDescent="0.25">
      <c r="B95" s="2" t="s">
        <v>1677</v>
      </c>
      <c r="C95" s="4">
        <v>8.18</v>
      </c>
      <c r="D95" s="2" t="s">
        <v>253</v>
      </c>
      <c r="E95" s="2" t="s">
        <v>1676</v>
      </c>
      <c r="F95" s="24">
        <v>500</v>
      </c>
      <c r="G95" s="24">
        <v>2391.2600000000002</v>
      </c>
      <c r="H95" s="24">
        <v>1.02</v>
      </c>
    </row>
    <row r="96" spans="2:8" x14ac:dyDescent="0.25">
      <c r="B96" s="2" t="s">
        <v>1797</v>
      </c>
      <c r="C96" s="4">
        <v>7.56</v>
      </c>
      <c r="D96" s="2" t="s">
        <v>253</v>
      </c>
      <c r="E96" s="2" t="s">
        <v>1796</v>
      </c>
      <c r="F96" s="24">
        <v>500</v>
      </c>
      <c r="G96" s="24">
        <v>2353.75</v>
      </c>
      <c r="H96" s="24">
        <v>1</v>
      </c>
    </row>
    <row r="97" spans="2:8" x14ac:dyDescent="0.25">
      <c r="B97" s="2" t="s">
        <v>1795</v>
      </c>
      <c r="C97" s="4">
        <v>7.6</v>
      </c>
      <c r="D97" s="2" t="s">
        <v>253</v>
      </c>
      <c r="E97" s="2" t="s">
        <v>1794</v>
      </c>
      <c r="F97" s="24">
        <v>500</v>
      </c>
      <c r="G97" s="24">
        <v>2351.69</v>
      </c>
      <c r="H97" s="24">
        <v>1</v>
      </c>
    </row>
    <row r="98" spans="2:8" x14ac:dyDescent="0.25">
      <c r="B98" s="2" t="s">
        <v>1705</v>
      </c>
      <c r="C98" s="4">
        <v>7.53</v>
      </c>
      <c r="D98" s="2" t="s">
        <v>253</v>
      </c>
      <c r="E98" s="2" t="s">
        <v>1704</v>
      </c>
      <c r="F98" s="24">
        <v>500</v>
      </c>
      <c r="G98" s="24">
        <v>2343.7800000000002</v>
      </c>
      <c r="H98" s="24">
        <v>1</v>
      </c>
    </row>
    <row r="99" spans="2:8" x14ac:dyDescent="0.25">
      <c r="B99" s="2" t="s">
        <v>1639</v>
      </c>
      <c r="C99" s="4">
        <v>7.1</v>
      </c>
      <c r="D99" s="2" t="s">
        <v>253</v>
      </c>
      <c r="E99" s="2" t="s">
        <v>1638</v>
      </c>
      <c r="F99" s="24">
        <v>140</v>
      </c>
      <c r="G99" s="24">
        <v>695</v>
      </c>
      <c r="H99" s="24">
        <v>0.3</v>
      </c>
    </row>
    <row r="100" spans="2:8" x14ac:dyDescent="0.25">
      <c r="B100" s="2" t="s">
        <v>1633</v>
      </c>
      <c r="C100" s="4">
        <v>7.1</v>
      </c>
      <c r="D100" s="2" t="s">
        <v>278</v>
      </c>
      <c r="E100" s="2" t="s">
        <v>1632</v>
      </c>
      <c r="F100" s="24">
        <v>140</v>
      </c>
      <c r="G100" s="24">
        <v>694.33</v>
      </c>
      <c r="H100" s="24">
        <v>0.3</v>
      </c>
    </row>
    <row r="101" spans="2:8" x14ac:dyDescent="0.25">
      <c r="B101" s="2" t="s">
        <v>1793</v>
      </c>
      <c r="C101" s="4">
        <v>7.52</v>
      </c>
      <c r="D101" s="2" t="s">
        <v>253</v>
      </c>
      <c r="E101" s="2" t="s">
        <v>1792</v>
      </c>
      <c r="F101" s="24">
        <v>100</v>
      </c>
      <c r="G101" s="24">
        <v>479.09</v>
      </c>
      <c r="H101" s="24">
        <v>0.2</v>
      </c>
    </row>
    <row r="102" spans="2:8" x14ac:dyDescent="0.25">
      <c r="B102" s="7" t="s">
        <v>308</v>
      </c>
      <c r="C102" s="8"/>
      <c r="D102" s="7"/>
      <c r="E102" s="7"/>
      <c r="F102" s="31"/>
      <c r="G102" s="31">
        <f>SUM(G84:G101)</f>
        <v>57770.80000000001</v>
      </c>
      <c r="H102" s="31">
        <f>SUM(H84:H101)</f>
        <v>24.590000000000003</v>
      </c>
    </row>
    <row r="103" spans="2:8" x14ac:dyDescent="0.25">
      <c r="B103" s="7" t="s">
        <v>309</v>
      </c>
    </row>
    <row r="104" spans="2:8" x14ac:dyDescent="0.25">
      <c r="B104" s="2" t="s">
        <v>310</v>
      </c>
      <c r="C104" s="4" t="s">
        <v>142</v>
      </c>
      <c r="E104" s="2" t="s">
        <v>311</v>
      </c>
      <c r="F104" s="24">
        <v>6755.8620000000001</v>
      </c>
      <c r="G104" s="24">
        <v>689.98</v>
      </c>
      <c r="H104" s="24">
        <v>0.28999999999999998</v>
      </c>
    </row>
    <row r="105" spans="2:8" x14ac:dyDescent="0.25">
      <c r="B105" s="7" t="s">
        <v>312</v>
      </c>
      <c r="C105" s="8"/>
      <c r="D105" s="7"/>
      <c r="E105" s="7"/>
      <c r="F105" s="31"/>
      <c r="G105" s="31">
        <f>SUM(G103:G104)</f>
        <v>689.98</v>
      </c>
      <c r="H105" s="31">
        <f>SUM(H103:H104)</f>
        <v>0.28999999999999998</v>
      </c>
    </row>
    <row r="106" spans="2:8" x14ac:dyDescent="0.25">
      <c r="B106" s="7" t="s">
        <v>313</v>
      </c>
      <c r="C106" s="8"/>
      <c r="D106" s="7"/>
      <c r="E106" s="7"/>
      <c r="F106" s="31"/>
      <c r="G106" s="31">
        <v>149.97</v>
      </c>
      <c r="H106" s="31">
        <v>0.06</v>
      </c>
    </row>
    <row r="107" spans="2:8" x14ac:dyDescent="0.25">
      <c r="B107" s="7" t="s">
        <v>147</v>
      </c>
      <c r="C107" s="8"/>
      <c r="D107" s="7"/>
      <c r="E107" s="7"/>
      <c r="F107" s="31"/>
      <c r="G107" s="31">
        <v>229888.36000000002</v>
      </c>
      <c r="H107" s="31">
        <v>97.79</v>
      </c>
    </row>
    <row r="108" spans="2:8" x14ac:dyDescent="0.25">
      <c r="B108" s="7" t="s">
        <v>326</v>
      </c>
      <c r="C108" s="8"/>
      <c r="D108" s="7"/>
      <c r="E108" s="7"/>
      <c r="F108" s="31"/>
      <c r="G108" s="31">
        <v>5096.8374638999821</v>
      </c>
      <c r="H108" s="31">
        <v>2.2099999999999937</v>
      </c>
    </row>
    <row r="109" spans="2:8" x14ac:dyDescent="0.25">
      <c r="B109" s="7" t="s">
        <v>155</v>
      </c>
      <c r="C109" s="8"/>
      <c r="D109" s="7"/>
      <c r="E109" s="7"/>
      <c r="F109" s="31"/>
      <c r="G109" s="31">
        <v>234985.1974639</v>
      </c>
      <c r="H109" s="31">
        <v>100</v>
      </c>
    </row>
    <row r="110" spans="2:8" x14ac:dyDescent="0.25">
      <c r="B110" s="2" t="s">
        <v>156</v>
      </c>
    </row>
    <row r="111" spans="2:8" x14ac:dyDescent="0.25">
      <c r="B111" s="2" t="s">
        <v>157</v>
      </c>
    </row>
    <row r="112" spans="2:8" x14ac:dyDescent="0.25">
      <c r="B112" s="2" t="s">
        <v>158</v>
      </c>
      <c r="C112" s="4" t="s">
        <v>159</v>
      </c>
    </row>
    <row r="113" spans="2:3" x14ac:dyDescent="0.25">
      <c r="B113" s="7"/>
    </row>
    <row r="114" spans="2:3" ht="30" x14ac:dyDescent="0.25">
      <c r="B114" s="45" t="s">
        <v>160</v>
      </c>
      <c r="C114" s="4" t="s">
        <v>161</v>
      </c>
    </row>
    <row r="115" spans="2:3" x14ac:dyDescent="0.25">
      <c r="B115" s="7"/>
    </row>
    <row r="116" spans="2:3" x14ac:dyDescent="0.25">
      <c r="B116" s="7" t="s">
        <v>162</v>
      </c>
      <c r="C116" s="4" t="s">
        <v>161</v>
      </c>
    </row>
    <row r="117" spans="2:3" x14ac:dyDescent="0.25">
      <c r="B117" s="7" t="s">
        <v>164</v>
      </c>
      <c r="C117" s="4" t="s">
        <v>165</v>
      </c>
    </row>
    <row r="118" spans="2:3" x14ac:dyDescent="0.25">
      <c r="B118" s="7" t="s">
        <v>1791</v>
      </c>
      <c r="C118" s="8"/>
    </row>
    <row r="119" spans="2:3" x14ac:dyDescent="0.25">
      <c r="B119" s="7" t="s">
        <v>1790</v>
      </c>
      <c r="C119" s="8"/>
    </row>
    <row r="120" spans="2:3" x14ac:dyDescent="0.25">
      <c r="B120" s="7" t="s">
        <v>1789</v>
      </c>
      <c r="C120" s="8"/>
    </row>
    <row r="121" spans="2:3" x14ac:dyDescent="0.25">
      <c r="B121" s="7" t="s">
        <v>1788</v>
      </c>
      <c r="C121" s="8"/>
    </row>
    <row r="122" spans="2:3" x14ac:dyDescent="0.25">
      <c r="B122" s="7" t="s">
        <v>1787</v>
      </c>
      <c r="C122" s="8"/>
    </row>
    <row r="123" spans="2:3" x14ac:dyDescent="0.25">
      <c r="B123" s="7" t="s">
        <v>1786</v>
      </c>
      <c r="C123" s="8"/>
    </row>
    <row r="124" spans="2:3" x14ac:dyDescent="0.25">
      <c r="B124" s="7" t="s">
        <v>1785</v>
      </c>
      <c r="C124" s="8"/>
    </row>
    <row r="125" spans="2:3" x14ac:dyDescent="0.25">
      <c r="B125" s="7" t="s">
        <v>1784</v>
      </c>
      <c r="C125" s="8"/>
    </row>
    <row r="126" spans="2:3" x14ac:dyDescent="0.25">
      <c r="B126" s="7" t="s">
        <v>1783</v>
      </c>
      <c r="C126" s="8"/>
    </row>
    <row r="127" spans="2:3" x14ac:dyDescent="0.25">
      <c r="B127" s="7" t="s">
        <v>1782</v>
      </c>
      <c r="C127" s="8"/>
    </row>
    <row r="128" spans="2:3" x14ac:dyDescent="0.25">
      <c r="B128" s="7" t="s">
        <v>1781</v>
      </c>
      <c r="C128" s="8"/>
    </row>
    <row r="129" spans="2:3" x14ac:dyDescent="0.25">
      <c r="B129" s="7" t="s">
        <v>1780</v>
      </c>
      <c r="C129" s="8"/>
    </row>
    <row r="130" spans="2:3" x14ac:dyDescent="0.25">
      <c r="B130" s="7" t="s">
        <v>1779</v>
      </c>
      <c r="C130" s="8"/>
    </row>
    <row r="131" spans="2:3" x14ac:dyDescent="0.25">
      <c r="B131" s="7" t="s">
        <v>1778</v>
      </c>
      <c r="C131" s="8"/>
    </row>
    <row r="132" spans="2:3" x14ac:dyDescent="0.25">
      <c r="B132" s="7" t="s">
        <v>1777</v>
      </c>
      <c r="C132" s="8"/>
    </row>
    <row r="133" spans="2:3" x14ac:dyDescent="0.25">
      <c r="B133" s="7" t="s">
        <v>1776</v>
      </c>
      <c r="C133" s="8"/>
    </row>
    <row r="134" spans="2:3" x14ac:dyDescent="0.25">
      <c r="B134" s="7" t="s">
        <v>1775</v>
      </c>
      <c r="C134" s="8"/>
    </row>
    <row r="135" spans="2:3" x14ac:dyDescent="0.25">
      <c r="B135" s="44" t="s">
        <v>1581</v>
      </c>
    </row>
    <row r="137" spans="2:3" x14ac:dyDescent="0.25">
      <c r="B137" s="139"/>
      <c r="C137" s="9" t="s">
        <v>171</v>
      </c>
    </row>
    <row r="138" spans="2:3" ht="30" x14ac:dyDescent="0.25">
      <c r="B138" s="139" t="s">
        <v>172</v>
      </c>
      <c r="C138" s="10" t="s">
        <v>32</v>
      </c>
    </row>
    <row r="139" spans="2:3" x14ac:dyDescent="0.25">
      <c r="B139" s="139" t="s">
        <v>173</v>
      </c>
      <c r="C139" s="9"/>
    </row>
    <row r="140" spans="2:3" x14ac:dyDescent="0.25">
      <c r="B140" s="139"/>
      <c r="C140" s="9"/>
    </row>
    <row r="141" spans="2:3" x14ac:dyDescent="0.25">
      <c r="B141" s="139" t="s">
        <v>174</v>
      </c>
      <c r="C141" s="43">
        <v>7.6600000000000001E-2</v>
      </c>
    </row>
    <row r="142" spans="2:3" x14ac:dyDescent="0.25">
      <c r="B142" s="139"/>
      <c r="C142" s="9"/>
    </row>
    <row r="143" spans="2:3" x14ac:dyDescent="0.25">
      <c r="B143" s="139" t="s">
        <v>175</v>
      </c>
      <c r="C143" s="9" t="s">
        <v>1774</v>
      </c>
    </row>
    <row r="144" spans="2:3" x14ac:dyDescent="0.25">
      <c r="B144" s="139" t="s">
        <v>176</v>
      </c>
      <c r="C144" s="9" t="s">
        <v>1773</v>
      </c>
    </row>
    <row r="145" spans="2:8" x14ac:dyDescent="0.25">
      <c r="B145" s="139"/>
      <c r="C145" s="9"/>
    </row>
    <row r="146" spans="2:8" x14ac:dyDescent="0.25">
      <c r="B146" s="139" t="s">
        <v>177</v>
      </c>
      <c r="C146" s="9" t="s">
        <v>159</v>
      </c>
    </row>
    <row r="147" spans="2:8" x14ac:dyDescent="0.25">
      <c r="B147" s="215" t="s">
        <v>178</v>
      </c>
      <c r="C147" s="215"/>
    </row>
    <row r="149" spans="2:8" x14ac:dyDescent="0.25">
      <c r="B149" s="139" t="s">
        <v>179</v>
      </c>
      <c r="C149" s="9"/>
      <c r="D149" s="139"/>
    </row>
    <row r="150" spans="2:8" ht="30" x14ac:dyDescent="0.25">
      <c r="B150" s="11" t="s">
        <v>180</v>
      </c>
      <c r="C150" s="10" t="s">
        <v>181</v>
      </c>
      <c r="D150" s="11" t="s">
        <v>182</v>
      </c>
    </row>
    <row r="151" spans="2:8" x14ac:dyDescent="0.25">
      <c r="B151" s="139" t="s">
        <v>1511</v>
      </c>
      <c r="C151" s="29">
        <v>154.92554013699998</v>
      </c>
      <c r="D151" s="29">
        <v>1.33</v>
      </c>
    </row>
    <row r="152" spans="2:8" x14ac:dyDescent="0.25">
      <c r="B152" s="139" t="s">
        <v>970</v>
      </c>
      <c r="C152" s="29">
        <v>24.998749977999999</v>
      </c>
      <c r="D152" s="29">
        <v>0.91</v>
      </c>
    </row>
    <row r="154" spans="2:8" s="41" customFormat="1" x14ac:dyDescent="0.25">
      <c r="B154" s="223" t="s">
        <v>1772</v>
      </c>
      <c r="C154" s="223"/>
      <c r="D154" s="223"/>
      <c r="E154" s="223"/>
      <c r="F154" s="42"/>
      <c r="G154" s="42"/>
      <c r="H154" s="42"/>
    </row>
    <row r="155" spans="2:8" s="41" customFormat="1" x14ac:dyDescent="0.25">
      <c r="F155" s="42"/>
      <c r="G155" s="42"/>
      <c r="H155" s="42"/>
    </row>
    <row r="156" spans="2:8" s="41" customFormat="1" x14ac:dyDescent="0.25">
      <c r="B156" s="223" t="s">
        <v>1649</v>
      </c>
      <c r="C156" s="223"/>
      <c r="D156" s="223"/>
      <c r="E156" s="223"/>
      <c r="F156" s="223"/>
      <c r="G156" s="42"/>
      <c r="H156" s="42"/>
    </row>
    <row r="157" spans="2:8" s="41" customFormat="1" x14ac:dyDescent="0.25">
      <c r="B157" s="223"/>
      <c r="C157" s="223"/>
      <c r="D157" s="223"/>
      <c r="E157" s="223"/>
      <c r="F157" s="223"/>
      <c r="G157" s="42"/>
      <c r="H157" s="42"/>
    </row>
    <row r="158" spans="2:8" s="41" customFormat="1" x14ac:dyDescent="0.25">
      <c r="B158" s="223"/>
      <c r="C158" s="223"/>
      <c r="D158" s="223"/>
      <c r="E158" s="223"/>
      <c r="F158" s="223"/>
      <c r="G158" s="42"/>
      <c r="H158" s="42"/>
    </row>
    <row r="159" spans="2:8" s="41" customFormat="1" x14ac:dyDescent="0.25">
      <c r="B159" s="223"/>
      <c r="C159" s="223"/>
      <c r="D159" s="223"/>
      <c r="E159" s="223"/>
      <c r="F159" s="223"/>
      <c r="G159" s="42"/>
      <c r="H159" s="42"/>
    </row>
    <row r="160" spans="2:8" s="41" customFormat="1" x14ac:dyDescent="0.25">
      <c r="B160" s="223"/>
      <c r="C160" s="223"/>
      <c r="D160" s="223"/>
      <c r="E160" s="223"/>
      <c r="F160" s="223"/>
      <c r="G160" s="42"/>
      <c r="H160" s="42"/>
    </row>
    <row r="162" spans="2:7" x14ac:dyDescent="0.25">
      <c r="B162" s="17" t="s">
        <v>183</v>
      </c>
      <c r="C162" s="40">
        <v>45412</v>
      </c>
      <c r="D162" s="139"/>
      <c r="E162" s="33"/>
      <c r="F162" s="39"/>
    </row>
    <row r="163" spans="2:7" x14ac:dyDescent="0.25">
      <c r="B163" s="17" t="s">
        <v>184</v>
      </c>
      <c r="C163" s="18" t="s">
        <v>185</v>
      </c>
      <c r="D163" s="17" t="s">
        <v>186</v>
      </c>
      <c r="E163" s="34" t="s">
        <v>187</v>
      </c>
      <c r="F163" s="32" t="s">
        <v>188</v>
      </c>
      <c r="G163" s="31"/>
    </row>
    <row r="164" spans="2:7" x14ac:dyDescent="0.25">
      <c r="B164" s="37" t="s">
        <v>161</v>
      </c>
      <c r="C164" s="38" t="s">
        <v>161</v>
      </c>
      <c r="D164" s="37" t="s">
        <v>161</v>
      </c>
      <c r="E164" s="36" t="s">
        <v>161</v>
      </c>
      <c r="F164" s="35" t="s">
        <v>161</v>
      </c>
    </row>
    <row r="167" spans="2:7" x14ac:dyDescent="0.25">
      <c r="B167" s="7" t="s">
        <v>189</v>
      </c>
    </row>
    <row r="168" spans="2:7" x14ac:dyDescent="0.25">
      <c r="B168" s="7"/>
    </row>
    <row r="169" spans="2:7" x14ac:dyDescent="0.25">
      <c r="B169" s="7" t="s">
        <v>190</v>
      </c>
    </row>
    <row r="170" spans="2:7" x14ac:dyDescent="0.25">
      <c r="B170" s="17" t="s">
        <v>191</v>
      </c>
      <c r="C170" s="18" t="s">
        <v>192</v>
      </c>
      <c r="D170" s="7"/>
    </row>
    <row r="171" spans="2:7" x14ac:dyDescent="0.25">
      <c r="B171" s="139" t="s">
        <v>161</v>
      </c>
      <c r="C171" s="9" t="s">
        <v>161</v>
      </c>
    </row>
    <row r="173" spans="2:7" x14ac:dyDescent="0.25">
      <c r="B173" s="17" t="s">
        <v>193</v>
      </c>
      <c r="C173" s="18" t="s">
        <v>192</v>
      </c>
    </row>
    <row r="174" spans="2:7" x14ac:dyDescent="0.25">
      <c r="B174" s="139" t="s">
        <v>161</v>
      </c>
      <c r="C174" s="9" t="s">
        <v>161</v>
      </c>
    </row>
    <row r="176" spans="2:7" x14ac:dyDescent="0.25">
      <c r="B176" s="17" t="s">
        <v>161</v>
      </c>
      <c r="C176" s="18" t="s">
        <v>161</v>
      </c>
    </row>
    <row r="177" spans="2:7" x14ac:dyDescent="0.25">
      <c r="B177" s="139" t="s">
        <v>161</v>
      </c>
      <c r="C177" s="9" t="s">
        <v>161</v>
      </c>
    </row>
    <row r="179" spans="2:7" x14ac:dyDescent="0.25">
      <c r="B179" s="34" t="s">
        <v>194</v>
      </c>
      <c r="C179" s="18" t="s">
        <v>195</v>
      </c>
    </row>
    <row r="180" spans="2:7" x14ac:dyDescent="0.25">
      <c r="B180" s="33" t="s">
        <v>161</v>
      </c>
      <c r="C180" s="9" t="s">
        <v>161</v>
      </c>
    </row>
    <row r="182" spans="2:7" x14ac:dyDescent="0.25">
      <c r="B182" s="17" t="s">
        <v>196</v>
      </c>
      <c r="C182" s="18" t="s">
        <v>161</v>
      </c>
    </row>
    <row r="184" spans="2:7" x14ac:dyDescent="0.25">
      <c r="B184" s="17" t="s">
        <v>197</v>
      </c>
      <c r="C184" s="40">
        <v>45412</v>
      </c>
      <c r="D184" s="139"/>
      <c r="E184" s="33"/>
      <c r="F184" s="39"/>
    </row>
    <row r="185" spans="2:7" x14ac:dyDescent="0.25">
      <c r="B185" s="17" t="s">
        <v>184</v>
      </c>
      <c r="C185" s="18" t="s">
        <v>185</v>
      </c>
      <c r="D185" s="17" t="s">
        <v>186</v>
      </c>
      <c r="E185" s="34" t="s">
        <v>187</v>
      </c>
      <c r="F185" s="32" t="s">
        <v>188</v>
      </c>
      <c r="G185" s="31"/>
    </row>
    <row r="186" spans="2:7" x14ac:dyDescent="0.25">
      <c r="B186" s="37" t="s">
        <v>161</v>
      </c>
      <c r="C186" s="38" t="s">
        <v>161</v>
      </c>
      <c r="D186" s="37" t="s">
        <v>161</v>
      </c>
      <c r="E186" s="36" t="s">
        <v>161</v>
      </c>
      <c r="F186" s="35" t="s">
        <v>161</v>
      </c>
    </row>
    <row r="187" spans="2:7" x14ac:dyDescent="0.25">
      <c r="B187" s="7" t="s">
        <v>189</v>
      </c>
    </row>
    <row r="188" spans="2:7" x14ac:dyDescent="0.25">
      <c r="B188" s="7"/>
    </row>
    <row r="189" spans="2:7" x14ac:dyDescent="0.25">
      <c r="B189" s="7" t="s">
        <v>190</v>
      </c>
    </row>
    <row r="190" spans="2:7" x14ac:dyDescent="0.25">
      <c r="B190" s="17" t="s">
        <v>191</v>
      </c>
      <c r="C190" s="18" t="s">
        <v>192</v>
      </c>
      <c r="D190" s="7"/>
    </row>
    <row r="191" spans="2:7" x14ac:dyDescent="0.25">
      <c r="B191" s="139" t="s">
        <v>161</v>
      </c>
      <c r="C191" s="9" t="s">
        <v>161</v>
      </c>
    </row>
    <row r="193" spans="2:6" x14ac:dyDescent="0.25">
      <c r="B193" s="17" t="s">
        <v>193</v>
      </c>
      <c r="C193" s="18" t="s">
        <v>192</v>
      </c>
    </row>
    <row r="194" spans="2:6" x14ac:dyDescent="0.25">
      <c r="B194" s="139" t="s">
        <v>161</v>
      </c>
      <c r="C194" s="9" t="s">
        <v>161</v>
      </c>
    </row>
    <row r="196" spans="2:6" x14ac:dyDescent="0.25">
      <c r="B196" s="17" t="s">
        <v>161</v>
      </c>
      <c r="C196" s="18" t="s">
        <v>161</v>
      </c>
    </row>
    <row r="197" spans="2:6" x14ac:dyDescent="0.25">
      <c r="B197" s="139" t="s">
        <v>161</v>
      </c>
      <c r="C197" s="9" t="s">
        <v>161</v>
      </c>
    </row>
    <row r="199" spans="2:6" x14ac:dyDescent="0.25">
      <c r="B199" s="34" t="s">
        <v>194</v>
      </c>
      <c r="C199" s="18" t="s">
        <v>195</v>
      </c>
    </row>
    <row r="200" spans="2:6" x14ac:dyDescent="0.25">
      <c r="B200" s="33" t="s">
        <v>161</v>
      </c>
      <c r="C200" s="9" t="s">
        <v>161</v>
      </c>
    </row>
    <row r="202" spans="2:6" x14ac:dyDescent="0.25">
      <c r="B202" s="17" t="s">
        <v>196</v>
      </c>
      <c r="C202" s="18" t="s">
        <v>161</v>
      </c>
    </row>
    <row r="205" spans="2:6" x14ac:dyDescent="0.25">
      <c r="B205" s="7" t="s">
        <v>198</v>
      </c>
    </row>
    <row r="207" spans="2:6" x14ac:dyDescent="0.25">
      <c r="B207" s="17" t="s">
        <v>184</v>
      </c>
      <c r="C207" s="18" t="s">
        <v>199</v>
      </c>
      <c r="D207" s="17" t="s">
        <v>200</v>
      </c>
      <c r="E207" s="17" t="s">
        <v>201</v>
      </c>
      <c r="F207" s="31"/>
    </row>
    <row r="208" spans="2:6" x14ac:dyDescent="0.25">
      <c r="B208" s="139" t="s">
        <v>161</v>
      </c>
      <c r="C208" s="9" t="s">
        <v>161</v>
      </c>
      <c r="D208" s="139" t="s">
        <v>161</v>
      </c>
      <c r="E208" s="139" t="s">
        <v>161</v>
      </c>
    </row>
    <row r="211" spans="2:80" x14ac:dyDescent="0.25">
      <c r="B211" s="7" t="s">
        <v>202</v>
      </c>
      <c r="C211" s="8" t="s">
        <v>161</v>
      </c>
      <c r="D211" s="7"/>
      <c r="E211" s="7"/>
      <c r="F211" s="31"/>
      <c r="G211" s="31"/>
      <c r="H211" s="31"/>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row>
    <row r="213" spans="2:80" x14ac:dyDescent="0.25">
      <c r="B213" s="7" t="s">
        <v>203</v>
      </c>
    </row>
    <row r="215" spans="2:80" x14ac:dyDescent="0.25">
      <c r="B215" s="17" t="s">
        <v>204</v>
      </c>
      <c r="C215" s="18" t="s">
        <v>192</v>
      </c>
      <c r="D215" s="7"/>
    </row>
    <row r="216" spans="2:80" x14ac:dyDescent="0.25">
      <c r="B216" s="139" t="s">
        <v>161</v>
      </c>
      <c r="C216" s="9" t="s">
        <v>161</v>
      </c>
    </row>
    <row r="219" spans="2:80" x14ac:dyDescent="0.25">
      <c r="B219" s="17" t="s">
        <v>205</v>
      </c>
      <c r="C219" s="18" t="s">
        <v>206</v>
      </c>
      <c r="D219" s="7"/>
    </row>
    <row r="220" spans="2:80" x14ac:dyDescent="0.25">
      <c r="B220" s="139" t="s">
        <v>161</v>
      </c>
      <c r="C220" s="9" t="s">
        <v>161</v>
      </c>
    </row>
    <row r="223" spans="2:80" x14ac:dyDescent="0.25">
      <c r="B223" s="7" t="s">
        <v>207</v>
      </c>
    </row>
    <row r="226" spans="2:80" x14ac:dyDescent="0.25">
      <c r="B226" s="7" t="s">
        <v>208</v>
      </c>
    </row>
    <row r="228" spans="2:80" x14ac:dyDescent="0.25">
      <c r="B228" s="17" t="s">
        <v>184</v>
      </c>
      <c r="C228" s="18" t="s">
        <v>209</v>
      </c>
      <c r="D228" s="17" t="s">
        <v>199</v>
      </c>
      <c r="E228" s="17" t="s">
        <v>200</v>
      </c>
      <c r="F228" s="32" t="s">
        <v>201</v>
      </c>
      <c r="G228" s="31"/>
    </row>
    <row r="229" spans="2:80" x14ac:dyDescent="0.25">
      <c r="B229" s="139" t="s">
        <v>161</v>
      </c>
      <c r="C229" s="9" t="s">
        <v>161</v>
      </c>
      <c r="D229" s="139" t="s">
        <v>161</v>
      </c>
      <c r="E229" s="139" t="s">
        <v>161</v>
      </c>
      <c r="F229" s="30" t="s">
        <v>161</v>
      </c>
    </row>
    <row r="232" spans="2:80" x14ac:dyDescent="0.25">
      <c r="B232" s="7" t="s">
        <v>202</v>
      </c>
      <c r="C232" s="8" t="s">
        <v>161</v>
      </c>
      <c r="D232" s="7"/>
      <c r="E232" s="7"/>
      <c r="F232" s="31"/>
      <c r="G232" s="31"/>
      <c r="H232" s="31"/>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row>
    <row r="234" spans="2:80" x14ac:dyDescent="0.25">
      <c r="B234" s="7" t="s">
        <v>203</v>
      </c>
    </row>
    <row r="236" spans="2:80" x14ac:dyDescent="0.25">
      <c r="B236" s="17" t="s">
        <v>204</v>
      </c>
      <c r="C236" s="18" t="s">
        <v>192</v>
      </c>
      <c r="D236" s="7"/>
    </row>
    <row r="237" spans="2:80" x14ac:dyDescent="0.25">
      <c r="B237" s="139" t="s">
        <v>161</v>
      </c>
      <c r="C237" s="9" t="s">
        <v>161</v>
      </c>
    </row>
    <row r="240" spans="2:80" x14ac:dyDescent="0.25">
      <c r="B240" s="17" t="s">
        <v>205</v>
      </c>
      <c r="C240" s="18" t="s">
        <v>206</v>
      </c>
      <c r="D240" s="7"/>
    </row>
    <row r="241" spans="2:8" x14ac:dyDescent="0.25">
      <c r="B241" s="139" t="s">
        <v>161</v>
      </c>
      <c r="C241" s="9" t="s">
        <v>161</v>
      </c>
    </row>
    <row r="244" spans="2:8" x14ac:dyDescent="0.25">
      <c r="B244" s="7" t="s">
        <v>207</v>
      </c>
    </row>
    <row r="247" spans="2:8" x14ac:dyDescent="0.25">
      <c r="B247" s="7" t="s">
        <v>210</v>
      </c>
    </row>
    <row r="248" spans="2:8" x14ac:dyDescent="0.25">
      <c r="B248" s="17" t="s">
        <v>184</v>
      </c>
      <c r="C248" s="18" t="s">
        <v>211</v>
      </c>
      <c r="D248" s="17" t="s">
        <v>212</v>
      </c>
      <c r="E248" s="17" t="s">
        <v>213</v>
      </c>
      <c r="F248" s="32" t="s">
        <v>214</v>
      </c>
      <c r="G248" s="31"/>
    </row>
    <row r="249" spans="2:8" x14ac:dyDescent="0.25">
      <c r="B249" s="139" t="s">
        <v>161</v>
      </c>
      <c r="C249" s="9" t="s">
        <v>161</v>
      </c>
      <c r="D249" s="139" t="s">
        <v>161</v>
      </c>
      <c r="E249" s="139" t="s">
        <v>161</v>
      </c>
      <c r="F249" s="30" t="s">
        <v>161</v>
      </c>
    </row>
    <row r="250" spans="2:8" x14ac:dyDescent="0.25">
      <c r="B250" s="2" t="s">
        <v>215</v>
      </c>
    </row>
    <row r="252" spans="2:8" s="41" customFormat="1" x14ac:dyDescent="0.25">
      <c r="B252" s="232" t="s">
        <v>1771</v>
      </c>
      <c r="C252" s="232"/>
      <c r="D252" s="232"/>
      <c r="E252" s="232"/>
      <c r="F252" s="42"/>
      <c r="G252" s="42"/>
      <c r="H252" s="42"/>
    </row>
    <row r="253" spans="2:8" s="41" customFormat="1" x14ac:dyDescent="0.25">
      <c r="C253" s="67"/>
      <c r="F253" s="42"/>
      <c r="G253" s="42"/>
      <c r="H253" s="42"/>
    </row>
    <row r="254" spans="2:8" s="41" customFormat="1" x14ac:dyDescent="0.25">
      <c r="C254" s="67"/>
      <c r="F254" s="42"/>
      <c r="G254" s="42"/>
      <c r="H254" s="42"/>
    </row>
    <row r="255" spans="2:8" s="41" customFormat="1" x14ac:dyDescent="0.25">
      <c r="C255" s="67"/>
      <c r="F255" s="42"/>
      <c r="G255" s="42"/>
      <c r="H255" s="42"/>
    </row>
    <row r="256" spans="2:8" s="41" customFormat="1" x14ac:dyDescent="0.25">
      <c r="B256" s="41" t="s">
        <v>1770</v>
      </c>
      <c r="C256" s="67"/>
      <c r="F256" s="42"/>
      <c r="G256" s="42"/>
      <c r="H256" s="42"/>
    </row>
    <row r="257" spans="2:10" s="41" customFormat="1" x14ac:dyDescent="0.25">
      <c r="C257" s="67"/>
      <c r="F257" s="42"/>
      <c r="G257" s="42"/>
      <c r="H257" s="42"/>
    </row>
    <row r="258" spans="2:10" s="41" customFormat="1" x14ac:dyDescent="0.25">
      <c r="B258" s="65" t="s">
        <v>136</v>
      </c>
      <c r="C258" s="66" t="s">
        <v>137</v>
      </c>
      <c r="D258" s="65" t="s">
        <v>238</v>
      </c>
      <c r="E258" s="65" t="s">
        <v>139</v>
      </c>
      <c r="F258" s="64" t="s">
        <v>149</v>
      </c>
      <c r="G258" s="64" t="s">
        <v>150</v>
      </c>
      <c r="H258" s="64" t="s">
        <v>151</v>
      </c>
    </row>
    <row r="259" spans="2:10" s="41" customFormat="1" x14ac:dyDescent="0.25">
      <c r="B259" s="58"/>
      <c r="C259" s="63"/>
      <c r="D259" s="58"/>
      <c r="E259" s="58"/>
      <c r="F259" s="62"/>
      <c r="G259" s="62"/>
      <c r="H259" s="62"/>
    </row>
    <row r="260" spans="2:10" s="41" customFormat="1" x14ac:dyDescent="0.25">
      <c r="B260" s="44" t="s">
        <v>1769</v>
      </c>
      <c r="C260" s="63"/>
      <c r="D260" s="58"/>
      <c r="E260" s="58"/>
      <c r="F260" s="62"/>
      <c r="G260" s="62"/>
      <c r="H260" s="62"/>
    </row>
    <row r="261" spans="2:10" s="41" customFormat="1" x14ac:dyDescent="0.25">
      <c r="B261" s="58"/>
      <c r="C261" s="63"/>
      <c r="D261" s="58"/>
      <c r="E261" s="58"/>
      <c r="F261" s="62"/>
      <c r="G261" s="62"/>
      <c r="H261" s="62"/>
    </row>
    <row r="262" spans="2:10" s="41" customFormat="1" x14ac:dyDescent="0.25">
      <c r="B262" s="58" t="s">
        <v>1768</v>
      </c>
      <c r="C262" s="61"/>
      <c r="D262" s="51"/>
      <c r="E262" s="51"/>
      <c r="F262" s="52"/>
      <c r="G262" s="52"/>
      <c r="H262" s="52"/>
      <c r="I262" s="51"/>
      <c r="J262" s="51"/>
    </row>
    <row r="263" spans="2:10" s="41" customFormat="1" x14ac:dyDescent="0.25">
      <c r="C263" s="61"/>
      <c r="D263" s="51"/>
      <c r="E263" s="51"/>
      <c r="F263" s="52"/>
      <c r="G263" s="52"/>
      <c r="H263" s="52"/>
      <c r="I263" s="51"/>
      <c r="J263" s="51"/>
    </row>
    <row r="264" spans="2:10" s="41" customFormat="1" x14ac:dyDescent="0.25">
      <c r="B264" s="41" t="s">
        <v>1767</v>
      </c>
      <c r="C264" s="59">
        <v>788527303.70000005</v>
      </c>
      <c r="D264" s="51"/>
      <c r="E264" s="51"/>
      <c r="F264" s="52"/>
      <c r="G264" s="56"/>
      <c r="H264" s="52"/>
      <c r="I264" s="51"/>
      <c r="J264" s="51"/>
    </row>
    <row r="265" spans="2:10" s="41" customFormat="1" x14ac:dyDescent="0.25">
      <c r="C265" s="59"/>
      <c r="D265" s="51"/>
      <c r="E265" s="51"/>
      <c r="F265" s="52"/>
      <c r="G265" s="56"/>
      <c r="H265" s="52"/>
      <c r="I265" s="51"/>
      <c r="J265" s="51"/>
    </row>
    <row r="266" spans="2:10" s="41" customFormat="1" x14ac:dyDescent="0.25">
      <c r="B266" s="41" t="s">
        <v>1766</v>
      </c>
      <c r="C266" s="59">
        <v>669327303.70000005</v>
      </c>
      <c r="D266" s="51"/>
      <c r="E266" s="51"/>
      <c r="F266" s="52"/>
      <c r="G266" s="56"/>
      <c r="H266" s="52"/>
      <c r="I266" s="51"/>
      <c r="J266" s="51"/>
    </row>
    <row r="267" spans="2:10" s="41" customFormat="1" x14ac:dyDescent="0.25">
      <c r="C267" s="59"/>
      <c r="D267" s="51"/>
      <c r="E267" s="51"/>
      <c r="F267" s="52"/>
      <c r="G267" s="56"/>
      <c r="H267" s="52"/>
      <c r="I267" s="51"/>
      <c r="J267" s="51"/>
    </row>
    <row r="268" spans="2:10" s="41" customFormat="1" x14ac:dyDescent="0.25">
      <c r="B268" s="41" t="s">
        <v>1765</v>
      </c>
      <c r="C268" s="59">
        <v>119200000</v>
      </c>
      <c r="D268" s="51"/>
      <c r="E268" s="51"/>
      <c r="F268" s="52"/>
      <c r="G268" s="56"/>
      <c r="H268" s="52"/>
      <c r="I268" s="51"/>
      <c r="J268" s="51"/>
    </row>
    <row r="269" spans="2:10" s="41" customFormat="1" x14ac:dyDescent="0.25">
      <c r="C269" s="59"/>
      <c r="D269" s="51"/>
      <c r="E269" s="51"/>
      <c r="F269" s="52"/>
      <c r="G269" s="56"/>
      <c r="H269" s="52"/>
      <c r="I269" s="51"/>
      <c r="J269" s="51"/>
    </row>
    <row r="270" spans="2:10" s="41" customFormat="1" x14ac:dyDescent="0.25">
      <c r="B270" s="58" t="s">
        <v>1764</v>
      </c>
      <c r="C270" s="57">
        <v>320030263</v>
      </c>
      <c r="D270" s="51"/>
      <c r="E270" s="51"/>
      <c r="F270" s="52"/>
      <c r="G270" s="56"/>
      <c r="H270" s="52"/>
      <c r="I270" s="51"/>
      <c r="J270" s="51"/>
    </row>
    <row r="271" spans="2:10" s="41" customFormat="1" x14ac:dyDescent="0.25">
      <c r="C271" s="59"/>
      <c r="D271" s="51"/>
      <c r="E271" s="51"/>
      <c r="F271" s="52"/>
      <c r="G271" s="56"/>
      <c r="H271" s="52"/>
      <c r="I271" s="51"/>
      <c r="J271" s="51"/>
    </row>
    <row r="272" spans="2:10" s="41" customFormat="1" x14ac:dyDescent="0.25">
      <c r="B272" s="41" t="s">
        <v>1763</v>
      </c>
      <c r="C272" s="59">
        <v>145374263</v>
      </c>
      <c r="D272" s="51"/>
      <c r="E272" s="51"/>
      <c r="F272" s="52"/>
      <c r="G272" s="56"/>
      <c r="H272" s="52"/>
      <c r="I272" s="51"/>
      <c r="J272" s="51"/>
    </row>
    <row r="273" spans="2:10" s="41" customFormat="1" x14ac:dyDescent="0.25">
      <c r="C273" s="59"/>
      <c r="D273" s="51"/>
      <c r="E273" s="51"/>
      <c r="F273" s="52"/>
      <c r="G273" s="56"/>
      <c r="H273" s="52"/>
      <c r="I273" s="51"/>
      <c r="J273" s="51"/>
    </row>
    <row r="274" spans="2:10" s="41" customFormat="1" ht="30" x14ac:dyDescent="0.25">
      <c r="B274" s="60" t="s">
        <v>1762</v>
      </c>
      <c r="C274" s="59">
        <v>174656000</v>
      </c>
      <c r="D274" s="51"/>
      <c r="E274" s="51"/>
      <c r="F274" s="52"/>
      <c r="G274" s="56"/>
      <c r="H274" s="52"/>
      <c r="I274" s="51"/>
      <c r="J274" s="51"/>
    </row>
    <row r="275" spans="2:10" s="41" customFormat="1" x14ac:dyDescent="0.25">
      <c r="C275" s="59"/>
      <c r="D275" s="51"/>
      <c r="E275" s="51"/>
      <c r="F275" s="52"/>
      <c r="G275" s="56"/>
      <c r="H275" s="52"/>
      <c r="I275" s="51"/>
      <c r="J275" s="51"/>
    </row>
    <row r="276" spans="2:10" s="41" customFormat="1" ht="30" x14ac:dyDescent="0.25">
      <c r="B276" s="60" t="s">
        <v>1761</v>
      </c>
      <c r="C276" s="53">
        <v>149989127.66999999</v>
      </c>
      <c r="D276" s="51"/>
      <c r="E276" s="51"/>
      <c r="F276" s="52"/>
      <c r="G276" s="56"/>
      <c r="H276" s="52"/>
      <c r="I276" s="51"/>
      <c r="J276" s="51"/>
    </row>
    <row r="277" spans="2:10" s="41" customFormat="1" x14ac:dyDescent="0.25">
      <c r="C277" s="59"/>
      <c r="D277" s="51"/>
      <c r="E277" s="51"/>
      <c r="F277" s="52"/>
      <c r="G277" s="56"/>
      <c r="H277" s="52"/>
      <c r="I277" s="51"/>
      <c r="J277" s="51"/>
    </row>
    <row r="278" spans="2:10" s="41" customFormat="1" x14ac:dyDescent="0.25">
      <c r="B278" s="58" t="s">
        <v>1760</v>
      </c>
      <c r="C278" s="57">
        <v>295363390.66999996</v>
      </c>
      <c r="D278" s="51"/>
      <c r="E278" s="51"/>
      <c r="F278" s="52"/>
      <c r="G278" s="56"/>
      <c r="H278" s="52"/>
      <c r="I278" s="51"/>
      <c r="J278" s="51"/>
    </row>
    <row r="279" spans="2:10" s="41" customFormat="1" x14ac:dyDescent="0.25">
      <c r="B279" s="55"/>
      <c r="C279" s="54"/>
      <c r="D279" s="51"/>
      <c r="E279" s="51"/>
      <c r="F279" s="52"/>
      <c r="G279" s="52"/>
      <c r="H279" s="52"/>
      <c r="I279" s="51"/>
      <c r="J279" s="51"/>
    </row>
    <row r="280" spans="2:10" s="41" customFormat="1" x14ac:dyDescent="0.25">
      <c r="B280" s="41" t="s">
        <v>1759</v>
      </c>
      <c r="C280" s="53"/>
      <c r="D280" s="51"/>
      <c r="E280" s="51"/>
      <c r="F280" s="52"/>
      <c r="G280" s="52"/>
      <c r="H280" s="51"/>
      <c r="I280" s="51"/>
      <c r="J280" s="51"/>
    </row>
  </sheetData>
  <mergeCells count="12">
    <mergeCell ref="B1:E1"/>
    <mergeCell ref="C3:C7"/>
    <mergeCell ref="D3:D7"/>
    <mergeCell ref="B10:E10"/>
    <mergeCell ref="B11:E11"/>
    <mergeCell ref="D12:D13"/>
    <mergeCell ref="E12:E13"/>
    <mergeCell ref="B154:E154"/>
    <mergeCell ref="B156:F160"/>
    <mergeCell ref="B252:E252"/>
    <mergeCell ref="B147:C147"/>
    <mergeCell ref="C12:C13"/>
  </mergeCells>
  <hyperlinks>
    <hyperlink ref="A1" location="Index!A1" display="Index" xr:uid="{A3B52EFF-50C5-4C17-9537-0AEC2610CE5C}"/>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4E0C-6BE1-4E62-A536-7E855127DB1D}">
  <dimension ref="A1:CB293"/>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2021</v>
      </c>
      <c r="C1" s="212"/>
      <c r="D1" s="212"/>
      <c r="E1" s="212"/>
    </row>
    <row r="3" spans="1:5" x14ac:dyDescent="0.25">
      <c r="B3" s="1" t="s">
        <v>2020</v>
      </c>
      <c r="C3" s="213"/>
      <c r="D3" s="234"/>
    </row>
    <row r="4" spans="1:5" ht="45" x14ac:dyDescent="0.25">
      <c r="B4" s="142" t="s">
        <v>2019</v>
      </c>
      <c r="C4" s="213"/>
      <c r="D4" s="234"/>
    </row>
    <row r="5" spans="1:5" x14ac:dyDescent="0.25">
      <c r="B5" s="142" t="s">
        <v>130</v>
      </c>
      <c r="C5" s="213"/>
      <c r="D5" s="234"/>
    </row>
    <row r="6" spans="1:5" x14ac:dyDescent="0.25">
      <c r="B6" s="142" t="s">
        <v>2018</v>
      </c>
      <c r="C6" s="213"/>
      <c r="D6" s="234"/>
    </row>
    <row r="7" spans="1:5" x14ac:dyDescent="0.25">
      <c r="B7" s="142" t="s">
        <v>2017</v>
      </c>
      <c r="C7" s="213"/>
      <c r="D7" s="234"/>
    </row>
    <row r="8" spans="1:5" x14ac:dyDescent="0.25">
      <c r="B8" s="139" t="s">
        <v>133</v>
      </c>
      <c r="C8" s="3" t="s">
        <v>134</v>
      </c>
      <c r="D8" s="3" t="s">
        <v>135</v>
      </c>
    </row>
    <row r="9" spans="1:5" x14ac:dyDescent="0.25">
      <c r="C9" s="13"/>
    </row>
    <row r="10" spans="1:5" x14ac:dyDescent="0.25">
      <c r="B10" s="235"/>
      <c r="C10" s="236"/>
      <c r="D10" s="236"/>
      <c r="E10" s="237"/>
    </row>
    <row r="11" spans="1:5" x14ac:dyDescent="0.25">
      <c r="B11" s="238" t="s">
        <v>227</v>
      </c>
      <c r="C11" s="239"/>
      <c r="D11" s="239"/>
      <c r="E11" s="240"/>
    </row>
    <row r="12" spans="1:5" x14ac:dyDescent="0.25">
      <c r="B12" s="140" t="s">
        <v>228</v>
      </c>
      <c r="C12" s="241" t="s">
        <v>229</v>
      </c>
      <c r="D12" s="202" t="s">
        <v>230</v>
      </c>
      <c r="E12" s="202" t="s">
        <v>231</v>
      </c>
    </row>
    <row r="13" spans="1:5" x14ac:dyDescent="0.25">
      <c r="B13" s="140" t="s">
        <v>2016</v>
      </c>
      <c r="C13" s="242"/>
      <c r="D13" s="203"/>
      <c r="E13" s="203"/>
    </row>
    <row r="14" spans="1:5" x14ac:dyDescent="0.25">
      <c r="B14" s="140" t="s">
        <v>2015</v>
      </c>
      <c r="C14" s="243"/>
      <c r="D14" s="204"/>
      <c r="E14" s="204"/>
    </row>
    <row r="15" spans="1:5" x14ac:dyDescent="0.25">
      <c r="B15" s="1" t="s">
        <v>233</v>
      </c>
      <c r="C15" s="14"/>
      <c r="D15" s="16"/>
      <c r="E15" s="16"/>
    </row>
    <row r="16" spans="1:5" x14ac:dyDescent="0.25">
      <c r="B16" s="1" t="s">
        <v>235</v>
      </c>
      <c r="C16" s="14"/>
      <c r="D16" s="16"/>
      <c r="E16" s="16"/>
    </row>
    <row r="17" spans="2:8" x14ac:dyDescent="0.25">
      <c r="B17" s="1" t="s">
        <v>236</v>
      </c>
      <c r="C17" s="14"/>
      <c r="D17" s="16" t="s">
        <v>2014</v>
      </c>
      <c r="E17" s="16"/>
    </row>
    <row r="18" spans="2:8" x14ac:dyDescent="0.25">
      <c r="B18" s="17" t="s">
        <v>237</v>
      </c>
      <c r="C18" s="141"/>
      <c r="D18" s="140"/>
      <c r="E18" s="140"/>
    </row>
    <row r="20" spans="2:8" x14ac:dyDescent="0.25">
      <c r="B20" s="2" t="s">
        <v>148</v>
      </c>
    </row>
    <row r="21" spans="2:8" x14ac:dyDescent="0.25">
      <c r="B21" s="5" t="s">
        <v>136</v>
      </c>
      <c r="C21" s="6" t="s">
        <v>137</v>
      </c>
      <c r="D21" s="5" t="s">
        <v>238</v>
      </c>
      <c r="E21" s="5" t="s">
        <v>139</v>
      </c>
      <c r="F21" s="46" t="s">
        <v>149</v>
      </c>
      <c r="G21" s="46" t="s">
        <v>150</v>
      </c>
      <c r="H21" s="46" t="s">
        <v>151</v>
      </c>
    </row>
    <row r="22" spans="2:8" x14ac:dyDescent="0.25">
      <c r="B22" s="7" t="s">
        <v>888</v>
      </c>
    </row>
    <row r="23" spans="2:8" x14ac:dyDescent="0.25">
      <c r="B23" s="2" t="s">
        <v>24</v>
      </c>
      <c r="C23" s="4" t="s">
        <v>142</v>
      </c>
      <c r="D23" s="2" t="s">
        <v>889</v>
      </c>
      <c r="E23" s="2" t="s">
        <v>2013</v>
      </c>
      <c r="F23" s="24">
        <v>4962038.5190000003</v>
      </c>
      <c r="G23" s="24">
        <v>559.66</v>
      </c>
      <c r="H23" s="24">
        <v>0.24</v>
      </c>
    </row>
    <row r="24" spans="2:8" x14ac:dyDescent="0.25">
      <c r="B24" s="7" t="s">
        <v>145</v>
      </c>
      <c r="C24" s="8"/>
      <c r="D24" s="7"/>
      <c r="E24" s="7"/>
      <c r="F24" s="31"/>
      <c r="G24" s="31">
        <f>SUM(G22:G23)</f>
        <v>559.66</v>
      </c>
      <c r="H24" s="31">
        <f>SUM(H22:H23)</f>
        <v>0.24</v>
      </c>
    </row>
    <row r="25" spans="2:8" x14ac:dyDescent="0.25">
      <c r="B25" s="5" t="s">
        <v>136</v>
      </c>
      <c r="C25" s="6" t="s">
        <v>137</v>
      </c>
      <c r="D25" s="5" t="s">
        <v>238</v>
      </c>
      <c r="E25" s="5" t="s">
        <v>139</v>
      </c>
      <c r="F25" s="46" t="s">
        <v>149</v>
      </c>
      <c r="G25" s="46" t="s">
        <v>150</v>
      </c>
      <c r="H25" s="46" t="s">
        <v>151</v>
      </c>
    </row>
    <row r="26" spans="2:8" x14ac:dyDescent="0.25">
      <c r="B26" s="7" t="s">
        <v>239</v>
      </c>
    </row>
    <row r="27" spans="2:8" x14ac:dyDescent="0.25">
      <c r="B27" s="7" t="s">
        <v>141</v>
      </c>
    </row>
    <row r="28" spans="2:8" x14ac:dyDescent="0.25">
      <c r="B28" s="7" t="s">
        <v>240</v>
      </c>
    </row>
    <row r="29" spans="2:8" x14ac:dyDescent="0.25">
      <c r="B29" s="2" t="s">
        <v>1169</v>
      </c>
      <c r="C29" s="4">
        <v>7.2</v>
      </c>
      <c r="D29" s="2" t="s">
        <v>242</v>
      </c>
      <c r="E29" s="2" t="s">
        <v>1170</v>
      </c>
      <c r="F29" s="24">
        <v>13500000</v>
      </c>
      <c r="G29" s="24">
        <v>13583.2</v>
      </c>
      <c r="H29" s="24">
        <v>5.82</v>
      </c>
    </row>
    <row r="30" spans="2:8" x14ac:dyDescent="0.25">
      <c r="B30" s="2" t="s">
        <v>1004</v>
      </c>
      <c r="C30" s="4">
        <v>7.2</v>
      </c>
      <c r="D30" s="2" t="s">
        <v>242</v>
      </c>
      <c r="E30" s="2" t="s">
        <v>1005</v>
      </c>
      <c r="F30" s="24">
        <v>12750000</v>
      </c>
      <c r="G30" s="24">
        <v>12735.15</v>
      </c>
      <c r="H30" s="24">
        <v>5.46</v>
      </c>
    </row>
    <row r="31" spans="2:8" x14ac:dyDescent="0.25">
      <c r="B31" s="2" t="s">
        <v>2012</v>
      </c>
      <c r="C31" s="4">
        <v>7.16</v>
      </c>
      <c r="D31" s="2" t="s">
        <v>242</v>
      </c>
      <c r="E31" s="2" t="s">
        <v>2011</v>
      </c>
      <c r="F31" s="24">
        <v>12500000</v>
      </c>
      <c r="G31" s="24">
        <v>12447.94</v>
      </c>
      <c r="H31" s="24">
        <v>5.33</v>
      </c>
    </row>
    <row r="32" spans="2:8" x14ac:dyDescent="0.25">
      <c r="B32" s="2" t="s">
        <v>590</v>
      </c>
      <c r="C32" s="4">
        <v>7.19</v>
      </c>
      <c r="D32" s="2" t="s">
        <v>242</v>
      </c>
      <c r="E32" s="2" t="s">
        <v>591</v>
      </c>
      <c r="F32" s="24">
        <v>8374720</v>
      </c>
      <c r="G32" s="24">
        <v>8417.8700000000008</v>
      </c>
      <c r="H32" s="24">
        <v>3.61</v>
      </c>
    </row>
    <row r="33" spans="2:8" x14ac:dyDescent="0.25">
      <c r="B33" s="2" t="s">
        <v>1171</v>
      </c>
      <c r="C33" s="4">
        <v>7.21</v>
      </c>
      <c r="D33" s="2" t="s">
        <v>242</v>
      </c>
      <c r="E33" s="2" t="s">
        <v>1172</v>
      </c>
      <c r="F33" s="24">
        <v>6500000</v>
      </c>
      <c r="G33" s="24">
        <v>6486.42</v>
      </c>
      <c r="H33" s="24">
        <v>2.78</v>
      </c>
    </row>
    <row r="34" spans="2:8" x14ac:dyDescent="0.25">
      <c r="B34" s="2" t="s">
        <v>1167</v>
      </c>
      <c r="C34" s="4">
        <v>7.5</v>
      </c>
      <c r="D34" s="2" t="s">
        <v>242</v>
      </c>
      <c r="E34" s="2" t="s">
        <v>1168</v>
      </c>
      <c r="F34" s="24">
        <v>6389600</v>
      </c>
      <c r="G34" s="24">
        <v>6434.56</v>
      </c>
      <c r="H34" s="24">
        <v>2.76</v>
      </c>
    </row>
    <row r="35" spans="2:8" x14ac:dyDescent="0.25">
      <c r="B35" s="2" t="s">
        <v>2010</v>
      </c>
      <c r="C35" s="4">
        <v>7.19</v>
      </c>
      <c r="D35" s="2" t="s">
        <v>242</v>
      </c>
      <c r="E35" s="2" t="s">
        <v>2009</v>
      </c>
      <c r="F35" s="24">
        <v>5000000</v>
      </c>
      <c r="G35" s="24">
        <v>4977</v>
      </c>
      <c r="H35" s="24">
        <v>2.13</v>
      </c>
    </row>
    <row r="36" spans="2:8" x14ac:dyDescent="0.25">
      <c r="B36" s="2" t="s">
        <v>2008</v>
      </c>
      <c r="C36" s="4">
        <v>7.2</v>
      </c>
      <c r="D36" s="2" t="s">
        <v>242</v>
      </c>
      <c r="E36" s="2" t="s">
        <v>2007</v>
      </c>
      <c r="F36" s="24">
        <v>3500000</v>
      </c>
      <c r="G36" s="24">
        <v>3485.82</v>
      </c>
      <c r="H36" s="24">
        <v>1.49</v>
      </c>
    </row>
    <row r="37" spans="2:8" x14ac:dyDescent="0.25">
      <c r="B37" s="2" t="s">
        <v>1173</v>
      </c>
      <c r="C37" s="4">
        <v>7.49</v>
      </c>
      <c r="D37" s="2" t="s">
        <v>242</v>
      </c>
      <c r="E37" s="2" t="s">
        <v>1174</v>
      </c>
      <c r="F37" s="24">
        <v>2000000</v>
      </c>
      <c r="G37" s="24">
        <v>1993.21</v>
      </c>
      <c r="H37" s="24">
        <v>0.85</v>
      </c>
    </row>
    <row r="38" spans="2:8" x14ac:dyDescent="0.25">
      <c r="B38" s="2" t="s">
        <v>1008</v>
      </c>
      <c r="C38" s="4">
        <v>7.47</v>
      </c>
      <c r="D38" s="2" t="s">
        <v>242</v>
      </c>
      <c r="E38" s="2" t="s">
        <v>1009</v>
      </c>
      <c r="F38" s="24">
        <v>1500000</v>
      </c>
      <c r="G38" s="24">
        <v>1500.85</v>
      </c>
      <c r="H38" s="24">
        <v>0.64</v>
      </c>
    </row>
    <row r="39" spans="2:8" x14ac:dyDescent="0.25">
      <c r="B39" s="2" t="s">
        <v>1010</v>
      </c>
      <c r="C39" s="4">
        <v>7.48</v>
      </c>
      <c r="D39" s="2" t="s">
        <v>242</v>
      </c>
      <c r="E39" s="2" t="s">
        <v>1011</v>
      </c>
      <c r="F39" s="24">
        <v>1059740</v>
      </c>
      <c r="G39" s="24">
        <v>1060.3599999999999</v>
      </c>
      <c r="H39" s="24">
        <v>0.45</v>
      </c>
    </row>
    <row r="40" spans="2:8" x14ac:dyDescent="0.25">
      <c r="B40" s="2" t="s">
        <v>2006</v>
      </c>
      <c r="C40" s="4">
        <v>7.4</v>
      </c>
      <c r="D40" s="2" t="s">
        <v>242</v>
      </c>
      <c r="E40" s="2" t="s">
        <v>2005</v>
      </c>
      <c r="F40" s="24">
        <v>1000000</v>
      </c>
      <c r="G40" s="24">
        <v>994.71</v>
      </c>
      <c r="H40" s="24">
        <v>0.43</v>
      </c>
    </row>
    <row r="41" spans="2:8" x14ac:dyDescent="0.25">
      <c r="B41" s="2" t="s">
        <v>1016</v>
      </c>
      <c r="C41" s="4">
        <v>7.5</v>
      </c>
      <c r="D41" s="2" t="s">
        <v>242</v>
      </c>
      <c r="E41" s="2" t="s">
        <v>1017</v>
      </c>
      <c r="F41" s="24">
        <v>500000</v>
      </c>
      <c r="G41" s="24">
        <v>505.11</v>
      </c>
      <c r="H41" s="24">
        <v>0.22</v>
      </c>
    </row>
    <row r="42" spans="2:8" x14ac:dyDescent="0.25">
      <c r="B42" s="2" t="s">
        <v>2004</v>
      </c>
      <c r="C42" s="4">
        <v>7.47</v>
      </c>
      <c r="D42" s="2" t="s">
        <v>242</v>
      </c>
      <c r="E42" s="2" t="s">
        <v>2003</v>
      </c>
      <c r="F42" s="24">
        <v>500000</v>
      </c>
      <c r="G42" s="24">
        <v>498.86</v>
      </c>
      <c r="H42" s="24">
        <v>0.21</v>
      </c>
    </row>
    <row r="43" spans="2:8" x14ac:dyDescent="0.25">
      <c r="B43" s="2" t="s">
        <v>592</v>
      </c>
      <c r="C43" s="4">
        <v>7.14</v>
      </c>
      <c r="D43" s="2" t="s">
        <v>242</v>
      </c>
      <c r="E43" s="2" t="s">
        <v>593</v>
      </c>
      <c r="F43" s="24">
        <v>480500</v>
      </c>
      <c r="G43" s="24">
        <v>481.54</v>
      </c>
      <c r="H43" s="24">
        <v>0.21</v>
      </c>
    </row>
    <row r="44" spans="2:8" x14ac:dyDescent="0.25">
      <c r="B44" s="2" t="s">
        <v>1179</v>
      </c>
      <c r="C44" s="4">
        <v>7.52</v>
      </c>
      <c r="D44" s="2" t="s">
        <v>242</v>
      </c>
      <c r="E44" s="2" t="s">
        <v>1180</v>
      </c>
      <c r="F44" s="24">
        <v>450000</v>
      </c>
      <c r="G44" s="24">
        <v>453.26</v>
      </c>
      <c r="H44" s="24">
        <v>0.19</v>
      </c>
    </row>
    <row r="45" spans="2:8" x14ac:dyDescent="0.25">
      <c r="B45" s="2" t="s">
        <v>1018</v>
      </c>
      <c r="C45" s="4">
        <v>7.48</v>
      </c>
      <c r="D45" s="2" t="s">
        <v>242</v>
      </c>
      <c r="E45" s="2" t="s">
        <v>1019</v>
      </c>
      <c r="F45" s="24">
        <v>400000</v>
      </c>
      <c r="G45" s="24">
        <v>404.16</v>
      </c>
      <c r="H45" s="24">
        <v>0.17</v>
      </c>
    </row>
    <row r="46" spans="2:8" x14ac:dyDescent="0.25">
      <c r="B46" s="2" t="s">
        <v>1002</v>
      </c>
      <c r="C46" s="4">
        <v>7.22</v>
      </c>
      <c r="D46" s="2" t="s">
        <v>242</v>
      </c>
      <c r="E46" s="2" t="s">
        <v>1003</v>
      </c>
      <c r="F46" s="24">
        <v>255880</v>
      </c>
      <c r="G46" s="24">
        <v>256.56</v>
      </c>
      <c r="H46" s="24">
        <v>0.11</v>
      </c>
    </row>
    <row r="47" spans="2:8" x14ac:dyDescent="0.25">
      <c r="B47" s="2" t="s">
        <v>1181</v>
      </c>
      <c r="C47" s="4">
        <v>7.47</v>
      </c>
      <c r="D47" s="2" t="s">
        <v>242</v>
      </c>
      <c r="E47" s="2" t="s">
        <v>1182</v>
      </c>
      <c r="F47" s="24">
        <v>200000</v>
      </c>
      <c r="G47" s="24">
        <v>199.27</v>
      </c>
      <c r="H47" s="24">
        <v>0.09</v>
      </c>
    </row>
    <row r="48" spans="2:8" x14ac:dyDescent="0.25">
      <c r="B48" s="2" t="s">
        <v>2002</v>
      </c>
      <c r="C48" s="4">
        <v>7.21</v>
      </c>
      <c r="D48" s="2" t="s">
        <v>242</v>
      </c>
      <c r="E48" s="2" t="s">
        <v>2001</v>
      </c>
      <c r="F48" s="24">
        <v>205500</v>
      </c>
      <c r="G48" s="24">
        <v>191.46</v>
      </c>
      <c r="H48" s="24">
        <v>0.08</v>
      </c>
    </row>
    <row r="49" spans="2:8" x14ac:dyDescent="0.25">
      <c r="B49" s="2" t="s">
        <v>1020</v>
      </c>
      <c r="C49" s="4">
        <v>7.2</v>
      </c>
      <c r="D49" s="2" t="s">
        <v>242</v>
      </c>
      <c r="E49" s="2" t="s">
        <v>1021</v>
      </c>
      <c r="F49" s="24">
        <v>60900</v>
      </c>
      <c r="G49" s="24">
        <v>56.58</v>
      </c>
      <c r="H49" s="24">
        <v>0.02</v>
      </c>
    </row>
    <row r="50" spans="2:8" x14ac:dyDescent="0.25">
      <c r="B50" s="2" t="s">
        <v>1187</v>
      </c>
      <c r="C50" s="4">
        <v>7.5</v>
      </c>
      <c r="D50" s="2" t="s">
        <v>242</v>
      </c>
      <c r="E50" s="2" t="s">
        <v>1188</v>
      </c>
      <c r="F50" s="24">
        <v>50000</v>
      </c>
      <c r="G50" s="24">
        <v>50.73</v>
      </c>
      <c r="H50" s="24">
        <v>0.02</v>
      </c>
    </row>
    <row r="51" spans="2:8" x14ac:dyDescent="0.25">
      <c r="B51" s="2" t="s">
        <v>1197</v>
      </c>
      <c r="C51" s="4">
        <v>7.21</v>
      </c>
      <c r="D51" s="2" t="s">
        <v>242</v>
      </c>
      <c r="E51" s="2" t="s">
        <v>1198</v>
      </c>
      <c r="F51" s="24">
        <v>38500</v>
      </c>
      <c r="G51" s="24">
        <v>35.659999999999997</v>
      </c>
      <c r="H51" s="24">
        <v>0.02</v>
      </c>
    </row>
    <row r="52" spans="2:8" x14ac:dyDescent="0.25">
      <c r="B52" s="2" t="s">
        <v>600</v>
      </c>
      <c r="C52" s="4">
        <v>7.2</v>
      </c>
      <c r="D52" s="2" t="s">
        <v>242</v>
      </c>
      <c r="E52" s="2" t="s">
        <v>601</v>
      </c>
      <c r="F52" s="24">
        <v>25500</v>
      </c>
      <c r="G52" s="24">
        <v>25.56</v>
      </c>
      <c r="H52" s="24">
        <v>0.01</v>
      </c>
    </row>
    <row r="53" spans="2:8" x14ac:dyDescent="0.25">
      <c r="B53" s="2" t="s">
        <v>2000</v>
      </c>
      <c r="C53" s="4">
        <v>7.22</v>
      </c>
      <c r="D53" s="2" t="s">
        <v>242</v>
      </c>
      <c r="E53" s="2" t="s">
        <v>1999</v>
      </c>
      <c r="F53" s="24">
        <v>19000</v>
      </c>
      <c r="G53" s="24">
        <v>18.25</v>
      </c>
      <c r="H53" s="24">
        <v>0.01</v>
      </c>
    </row>
    <row r="54" spans="2:8" x14ac:dyDescent="0.25">
      <c r="B54" s="2" t="s">
        <v>1998</v>
      </c>
      <c r="C54" s="4">
        <v>7.49</v>
      </c>
      <c r="D54" s="2" t="s">
        <v>242</v>
      </c>
      <c r="E54" s="2" t="s">
        <v>1997</v>
      </c>
      <c r="F54" s="24">
        <v>400</v>
      </c>
      <c r="G54" s="24">
        <v>0.41</v>
      </c>
      <c r="H54" s="24">
        <v>0</v>
      </c>
    </row>
    <row r="55" spans="2:8" x14ac:dyDescent="0.25">
      <c r="B55" s="7" t="s">
        <v>244</v>
      </c>
      <c r="C55" s="8"/>
      <c r="D55" s="7"/>
      <c r="E55" s="7"/>
      <c r="F55" s="31"/>
      <c r="G55" s="31">
        <f>SUM(G25:G54)</f>
        <v>77294.500000000029</v>
      </c>
      <c r="H55" s="31">
        <f>SUM(H25:H54)</f>
        <v>33.11</v>
      </c>
    </row>
    <row r="56" spans="2:8" x14ac:dyDescent="0.25">
      <c r="B56" s="7" t="s">
        <v>602</v>
      </c>
    </row>
    <row r="57" spans="2:8" x14ac:dyDescent="0.25">
      <c r="B57" s="2" t="s">
        <v>1996</v>
      </c>
      <c r="C57" s="4">
        <v>8.1199999999999992</v>
      </c>
      <c r="D57" s="2" t="s">
        <v>603</v>
      </c>
      <c r="E57" s="2" t="s">
        <v>1212</v>
      </c>
      <c r="F57" s="24">
        <v>750</v>
      </c>
      <c r="G57" s="24">
        <v>7470.82</v>
      </c>
      <c r="H57" s="24">
        <v>3.2</v>
      </c>
    </row>
    <row r="58" spans="2:8" x14ac:dyDescent="0.25">
      <c r="B58" s="2" t="s">
        <v>1995</v>
      </c>
      <c r="C58" s="4">
        <v>7.82</v>
      </c>
      <c r="D58" s="2" t="s">
        <v>603</v>
      </c>
      <c r="E58" s="2" t="s">
        <v>1994</v>
      </c>
      <c r="F58" s="24">
        <v>7500</v>
      </c>
      <c r="G58" s="24">
        <v>7466.12</v>
      </c>
      <c r="H58" s="24">
        <v>3.2</v>
      </c>
    </row>
    <row r="59" spans="2:8" x14ac:dyDescent="0.25">
      <c r="B59" s="2" t="s">
        <v>1816</v>
      </c>
      <c r="C59" s="4">
        <v>7.83</v>
      </c>
      <c r="D59" s="2" t="s">
        <v>603</v>
      </c>
      <c r="E59" s="2" t="s">
        <v>1815</v>
      </c>
      <c r="F59" s="24">
        <v>750</v>
      </c>
      <c r="G59" s="24">
        <v>7446.28</v>
      </c>
      <c r="H59" s="24">
        <v>3.19</v>
      </c>
    </row>
    <row r="60" spans="2:8" x14ac:dyDescent="0.25">
      <c r="B60" s="2" t="s">
        <v>1993</v>
      </c>
      <c r="C60" s="4">
        <v>8</v>
      </c>
      <c r="D60" s="2" t="s">
        <v>603</v>
      </c>
      <c r="E60" s="2" t="s">
        <v>608</v>
      </c>
      <c r="F60" s="24">
        <v>750</v>
      </c>
      <c r="G60" s="24">
        <v>7241.33</v>
      </c>
      <c r="H60" s="24">
        <v>3.1</v>
      </c>
    </row>
    <row r="61" spans="2:8" x14ac:dyDescent="0.25">
      <c r="B61" s="2" t="s">
        <v>1992</v>
      </c>
      <c r="C61" s="4">
        <v>7.59</v>
      </c>
      <c r="D61" s="2" t="s">
        <v>603</v>
      </c>
      <c r="E61" s="2" t="s">
        <v>1991</v>
      </c>
      <c r="F61" s="24">
        <v>5000</v>
      </c>
      <c r="G61" s="24">
        <v>5009.7299999999996</v>
      </c>
      <c r="H61" s="24">
        <v>2.15</v>
      </c>
    </row>
    <row r="62" spans="2:8" x14ac:dyDescent="0.25">
      <c r="B62" s="2" t="s">
        <v>1990</v>
      </c>
      <c r="C62" s="4">
        <v>7.49</v>
      </c>
      <c r="D62" s="2" t="s">
        <v>603</v>
      </c>
      <c r="E62" s="2" t="s">
        <v>1989</v>
      </c>
      <c r="F62" s="24">
        <v>500</v>
      </c>
      <c r="G62" s="24">
        <v>4995.05</v>
      </c>
      <c r="H62" s="24">
        <v>2.14</v>
      </c>
    </row>
    <row r="63" spans="2:8" x14ac:dyDescent="0.25">
      <c r="B63" s="2" t="s">
        <v>1988</v>
      </c>
      <c r="C63" s="4">
        <v>7.91</v>
      </c>
      <c r="D63" s="2" t="s">
        <v>603</v>
      </c>
      <c r="E63" s="2" t="s">
        <v>1987</v>
      </c>
      <c r="F63" s="24">
        <v>5000</v>
      </c>
      <c r="G63" s="24">
        <v>4991.1499999999996</v>
      </c>
      <c r="H63" s="24">
        <v>2.14</v>
      </c>
    </row>
    <row r="64" spans="2:8" x14ac:dyDescent="0.25">
      <c r="B64" s="2" t="s">
        <v>1986</v>
      </c>
      <c r="C64" s="4">
        <v>7.72</v>
      </c>
      <c r="D64" s="2" t="s">
        <v>603</v>
      </c>
      <c r="E64" s="2" t="s">
        <v>1985</v>
      </c>
      <c r="F64" s="24">
        <v>5000</v>
      </c>
      <c r="G64" s="24">
        <v>4988.9399999999996</v>
      </c>
      <c r="H64" s="24">
        <v>2.14</v>
      </c>
    </row>
    <row r="65" spans="2:8" x14ac:dyDescent="0.25">
      <c r="B65" s="2" t="s">
        <v>1209</v>
      </c>
      <c r="C65" s="4">
        <v>7.72</v>
      </c>
      <c r="D65" s="2" t="s">
        <v>603</v>
      </c>
      <c r="E65" s="2" t="s">
        <v>1210</v>
      </c>
      <c r="F65" s="24">
        <v>5000</v>
      </c>
      <c r="G65" s="24">
        <v>4985.29</v>
      </c>
      <c r="H65" s="24">
        <v>2.14</v>
      </c>
    </row>
    <row r="66" spans="2:8" x14ac:dyDescent="0.25">
      <c r="B66" s="2" t="s">
        <v>1984</v>
      </c>
      <c r="C66" s="4">
        <v>7.55</v>
      </c>
      <c r="D66" s="2" t="s">
        <v>603</v>
      </c>
      <c r="E66" s="2" t="s">
        <v>1983</v>
      </c>
      <c r="F66" s="24">
        <v>5000</v>
      </c>
      <c r="G66" s="24">
        <v>4983.3999999999996</v>
      </c>
      <c r="H66" s="24">
        <v>2.14</v>
      </c>
    </row>
    <row r="67" spans="2:8" x14ac:dyDescent="0.25">
      <c r="B67" s="2" t="s">
        <v>1982</v>
      </c>
      <c r="C67" s="4">
        <v>7.98</v>
      </c>
      <c r="D67" s="2" t="s">
        <v>603</v>
      </c>
      <c r="E67" s="2" t="s">
        <v>1473</v>
      </c>
      <c r="F67" s="24">
        <v>500</v>
      </c>
      <c r="G67" s="24">
        <v>4976.42</v>
      </c>
      <c r="H67" s="24">
        <v>2.13</v>
      </c>
    </row>
    <row r="68" spans="2:8" x14ac:dyDescent="0.25">
      <c r="B68" s="2" t="s">
        <v>1981</v>
      </c>
      <c r="C68" s="4">
        <v>7.82</v>
      </c>
      <c r="D68" s="2" t="s">
        <v>603</v>
      </c>
      <c r="E68" s="2" t="s">
        <v>1980</v>
      </c>
      <c r="F68" s="24">
        <v>5000</v>
      </c>
      <c r="G68" s="24">
        <v>4973.92</v>
      </c>
      <c r="H68" s="24">
        <v>2.13</v>
      </c>
    </row>
    <row r="69" spans="2:8" x14ac:dyDescent="0.25">
      <c r="B69" s="2" t="s">
        <v>1831</v>
      </c>
      <c r="C69" s="4">
        <v>7.86</v>
      </c>
      <c r="D69" s="2" t="s">
        <v>603</v>
      </c>
      <c r="E69" s="2" t="s">
        <v>1830</v>
      </c>
      <c r="F69" s="24">
        <v>500</v>
      </c>
      <c r="G69" s="24">
        <v>4922.2</v>
      </c>
      <c r="H69" s="24">
        <v>2.11</v>
      </c>
    </row>
    <row r="70" spans="2:8" x14ac:dyDescent="0.25">
      <c r="B70" s="2" t="s">
        <v>1029</v>
      </c>
      <c r="C70" s="4">
        <v>8.43</v>
      </c>
      <c r="D70" s="2" t="s">
        <v>616</v>
      </c>
      <c r="E70" s="2" t="s">
        <v>1030</v>
      </c>
      <c r="F70" s="24">
        <v>5000</v>
      </c>
      <c r="G70" s="24">
        <v>4882.46</v>
      </c>
      <c r="H70" s="24">
        <v>2.09</v>
      </c>
    </row>
    <row r="71" spans="2:8" x14ac:dyDescent="0.25">
      <c r="B71" s="2" t="s">
        <v>1979</v>
      </c>
      <c r="C71" s="4">
        <v>8.11</v>
      </c>
      <c r="D71" s="2" t="s">
        <v>603</v>
      </c>
      <c r="E71" s="2" t="s">
        <v>1978</v>
      </c>
      <c r="F71" s="24">
        <v>450</v>
      </c>
      <c r="G71" s="24">
        <v>4458.91</v>
      </c>
      <c r="H71" s="24">
        <v>1.91</v>
      </c>
    </row>
    <row r="72" spans="2:8" x14ac:dyDescent="0.25">
      <c r="B72" s="2" t="s">
        <v>1746</v>
      </c>
      <c r="C72" s="4">
        <v>7.85</v>
      </c>
      <c r="D72" s="2" t="s">
        <v>603</v>
      </c>
      <c r="E72" s="2" t="s">
        <v>610</v>
      </c>
      <c r="F72" s="24">
        <v>500</v>
      </c>
      <c r="G72" s="24">
        <v>4316.3900000000003</v>
      </c>
      <c r="H72" s="24">
        <v>1.85</v>
      </c>
    </row>
    <row r="73" spans="2:8" x14ac:dyDescent="0.25">
      <c r="B73" s="2" t="s">
        <v>1022</v>
      </c>
      <c r="C73" s="4">
        <v>7.82</v>
      </c>
      <c r="D73" s="2" t="s">
        <v>603</v>
      </c>
      <c r="E73" s="2" t="s">
        <v>1023</v>
      </c>
      <c r="F73" s="24">
        <v>4000</v>
      </c>
      <c r="G73" s="24">
        <v>3965.57</v>
      </c>
      <c r="H73" s="24">
        <v>1.7</v>
      </c>
    </row>
    <row r="74" spans="2:8" x14ac:dyDescent="0.25">
      <c r="B74" s="2" t="s">
        <v>1977</v>
      </c>
      <c r="C74" s="4">
        <v>7.74</v>
      </c>
      <c r="D74" s="2" t="s">
        <v>603</v>
      </c>
      <c r="E74" s="2" t="s">
        <v>1976</v>
      </c>
      <c r="F74" s="24">
        <v>300</v>
      </c>
      <c r="G74" s="24">
        <v>2992.74</v>
      </c>
      <c r="H74" s="24">
        <v>1.28</v>
      </c>
    </row>
    <row r="75" spans="2:8" x14ac:dyDescent="0.25">
      <c r="B75" s="2" t="s">
        <v>1975</v>
      </c>
      <c r="C75" s="4">
        <v>7.73</v>
      </c>
      <c r="D75" s="2" t="s">
        <v>603</v>
      </c>
      <c r="E75" s="2" t="s">
        <v>1974</v>
      </c>
      <c r="F75" s="24">
        <v>2500</v>
      </c>
      <c r="G75" s="24">
        <v>2503.4899999999998</v>
      </c>
      <c r="H75" s="24">
        <v>1.07</v>
      </c>
    </row>
    <row r="76" spans="2:8" x14ac:dyDescent="0.25">
      <c r="B76" s="2" t="s">
        <v>1973</v>
      </c>
      <c r="C76" s="4">
        <v>8.23</v>
      </c>
      <c r="D76" s="2" t="s">
        <v>603</v>
      </c>
      <c r="E76" s="2" t="s">
        <v>1972</v>
      </c>
      <c r="F76" s="24">
        <v>2500</v>
      </c>
      <c r="G76" s="24">
        <v>2502.13</v>
      </c>
      <c r="H76" s="24">
        <v>1.07</v>
      </c>
    </row>
    <row r="77" spans="2:8" x14ac:dyDescent="0.25">
      <c r="B77" s="2" t="s">
        <v>1971</v>
      </c>
      <c r="C77" s="4">
        <v>7.79</v>
      </c>
      <c r="D77" s="2" t="s">
        <v>603</v>
      </c>
      <c r="E77" s="2" t="s">
        <v>1970</v>
      </c>
      <c r="F77" s="24">
        <v>2500</v>
      </c>
      <c r="G77" s="24">
        <v>2499.81</v>
      </c>
      <c r="H77" s="24">
        <v>1.07</v>
      </c>
    </row>
    <row r="78" spans="2:8" x14ac:dyDescent="0.25">
      <c r="B78" s="2" t="s">
        <v>1969</v>
      </c>
      <c r="C78" s="4">
        <v>7.71</v>
      </c>
      <c r="D78" s="2" t="s">
        <v>603</v>
      </c>
      <c r="E78" s="2" t="s">
        <v>1968</v>
      </c>
      <c r="F78" s="24">
        <v>2500</v>
      </c>
      <c r="G78" s="24">
        <v>2497.67</v>
      </c>
      <c r="H78" s="24">
        <v>1.07</v>
      </c>
    </row>
    <row r="79" spans="2:8" x14ac:dyDescent="0.25">
      <c r="B79" s="2" t="s">
        <v>1967</v>
      </c>
      <c r="C79" s="4">
        <v>7.89</v>
      </c>
      <c r="D79" s="2" t="s">
        <v>603</v>
      </c>
      <c r="E79" s="2" t="s">
        <v>1966</v>
      </c>
      <c r="F79" s="24">
        <v>2500</v>
      </c>
      <c r="G79" s="24">
        <v>2496.1</v>
      </c>
      <c r="H79" s="24">
        <v>1.07</v>
      </c>
    </row>
    <row r="80" spans="2:8" x14ac:dyDescent="0.25">
      <c r="B80" s="2" t="s">
        <v>1965</v>
      </c>
      <c r="C80" s="4">
        <v>8.15</v>
      </c>
      <c r="D80" s="2" t="s">
        <v>603</v>
      </c>
      <c r="E80" s="2" t="s">
        <v>1207</v>
      </c>
      <c r="F80" s="24">
        <v>2500</v>
      </c>
      <c r="G80" s="24">
        <v>2495.67</v>
      </c>
      <c r="H80" s="24">
        <v>1.07</v>
      </c>
    </row>
    <row r="81" spans="2:8" x14ac:dyDescent="0.25">
      <c r="B81" s="2" t="s">
        <v>1840</v>
      </c>
      <c r="C81" s="4">
        <v>7.94</v>
      </c>
      <c r="D81" s="2" t="s">
        <v>603</v>
      </c>
      <c r="E81" s="2" t="s">
        <v>1208</v>
      </c>
      <c r="F81" s="24">
        <v>250</v>
      </c>
      <c r="G81" s="24">
        <v>2493.6</v>
      </c>
      <c r="H81" s="24">
        <v>1.07</v>
      </c>
    </row>
    <row r="82" spans="2:8" x14ac:dyDescent="0.25">
      <c r="B82" s="2" t="s">
        <v>1860</v>
      </c>
      <c r="C82" s="4">
        <v>8.14</v>
      </c>
      <c r="D82" s="2" t="s">
        <v>603</v>
      </c>
      <c r="E82" s="2" t="s">
        <v>1024</v>
      </c>
      <c r="F82" s="24">
        <v>250</v>
      </c>
      <c r="G82" s="24">
        <v>2493.4299999999998</v>
      </c>
      <c r="H82" s="24">
        <v>1.07</v>
      </c>
    </row>
    <row r="83" spans="2:8" x14ac:dyDescent="0.25">
      <c r="B83" s="2" t="s">
        <v>1964</v>
      </c>
      <c r="C83" s="4">
        <v>7.67</v>
      </c>
      <c r="D83" s="2" t="s">
        <v>603</v>
      </c>
      <c r="E83" s="2" t="s">
        <v>1963</v>
      </c>
      <c r="F83" s="24">
        <v>2500</v>
      </c>
      <c r="G83" s="24">
        <v>2492.52</v>
      </c>
      <c r="H83" s="24">
        <v>1.07</v>
      </c>
    </row>
    <row r="84" spans="2:8" x14ac:dyDescent="0.25">
      <c r="B84" s="2" t="s">
        <v>1447</v>
      </c>
      <c r="C84" s="4">
        <v>7.67</v>
      </c>
      <c r="D84" s="2" t="s">
        <v>603</v>
      </c>
      <c r="E84" s="2" t="s">
        <v>1448</v>
      </c>
      <c r="F84" s="24">
        <v>250</v>
      </c>
      <c r="G84" s="24">
        <v>2492.41</v>
      </c>
      <c r="H84" s="24">
        <v>1.07</v>
      </c>
    </row>
    <row r="85" spans="2:8" x14ac:dyDescent="0.25">
      <c r="B85" s="2" t="s">
        <v>1855</v>
      </c>
      <c r="C85" s="4">
        <v>7.82</v>
      </c>
      <c r="D85" s="2" t="s">
        <v>603</v>
      </c>
      <c r="E85" s="2" t="s">
        <v>1854</v>
      </c>
      <c r="F85" s="24">
        <v>250</v>
      </c>
      <c r="G85" s="24">
        <v>2488.1999999999998</v>
      </c>
      <c r="H85" s="24">
        <v>1.07</v>
      </c>
    </row>
    <row r="86" spans="2:8" x14ac:dyDescent="0.25">
      <c r="B86" s="2" t="s">
        <v>1962</v>
      </c>
      <c r="C86" s="4">
        <v>7.99</v>
      </c>
      <c r="D86" s="2" t="s">
        <v>603</v>
      </c>
      <c r="E86" s="2" t="s">
        <v>1215</v>
      </c>
      <c r="F86" s="24">
        <v>250</v>
      </c>
      <c r="G86" s="24">
        <v>2487.9299999999998</v>
      </c>
      <c r="H86" s="24">
        <v>1.07</v>
      </c>
    </row>
    <row r="87" spans="2:8" x14ac:dyDescent="0.25">
      <c r="B87" s="2" t="s">
        <v>1961</v>
      </c>
      <c r="C87" s="4">
        <v>7.7</v>
      </c>
      <c r="D87" s="2" t="s">
        <v>603</v>
      </c>
      <c r="E87" s="2" t="s">
        <v>1960</v>
      </c>
      <c r="F87" s="24">
        <v>250</v>
      </c>
      <c r="G87" s="24">
        <v>2487.19</v>
      </c>
      <c r="H87" s="24">
        <v>1.07</v>
      </c>
    </row>
    <row r="88" spans="2:8" x14ac:dyDescent="0.25">
      <c r="B88" s="2" t="s">
        <v>1959</v>
      </c>
      <c r="C88" s="4">
        <v>7.38</v>
      </c>
      <c r="D88" s="2" t="s">
        <v>603</v>
      </c>
      <c r="E88" s="2" t="s">
        <v>1958</v>
      </c>
      <c r="F88" s="24">
        <v>250</v>
      </c>
      <c r="G88" s="24">
        <v>2486.56</v>
      </c>
      <c r="H88" s="24">
        <v>1.07</v>
      </c>
    </row>
    <row r="89" spans="2:8" x14ac:dyDescent="0.25">
      <c r="B89" s="2" t="s">
        <v>1489</v>
      </c>
      <c r="C89" s="4">
        <v>7.82</v>
      </c>
      <c r="D89" s="2" t="s">
        <v>603</v>
      </c>
      <c r="E89" s="2" t="s">
        <v>1490</v>
      </c>
      <c r="F89" s="24">
        <v>250</v>
      </c>
      <c r="G89" s="24">
        <v>2485.83</v>
      </c>
      <c r="H89" s="24">
        <v>1.07</v>
      </c>
    </row>
    <row r="90" spans="2:8" x14ac:dyDescent="0.25">
      <c r="B90" s="2" t="s">
        <v>1957</v>
      </c>
      <c r="C90" s="4">
        <v>7.83</v>
      </c>
      <c r="D90" s="2" t="s">
        <v>603</v>
      </c>
      <c r="E90" s="2" t="s">
        <v>1956</v>
      </c>
      <c r="F90" s="24">
        <v>250</v>
      </c>
      <c r="G90" s="24">
        <v>2479.75</v>
      </c>
      <c r="H90" s="24">
        <v>1.06</v>
      </c>
    </row>
    <row r="91" spans="2:8" x14ac:dyDescent="0.25">
      <c r="B91" s="2" t="s">
        <v>1955</v>
      </c>
      <c r="C91" s="4">
        <v>7.85</v>
      </c>
      <c r="D91" s="2" t="s">
        <v>603</v>
      </c>
      <c r="E91" s="2" t="s">
        <v>1954</v>
      </c>
      <c r="F91" s="24">
        <v>250</v>
      </c>
      <c r="G91" s="24">
        <v>2152.42</v>
      </c>
      <c r="H91" s="24">
        <v>0.92</v>
      </c>
    </row>
    <row r="92" spans="2:8" x14ac:dyDescent="0.25">
      <c r="B92" s="2" t="s">
        <v>1445</v>
      </c>
      <c r="C92" s="4">
        <v>7.76</v>
      </c>
      <c r="D92" s="2" t="s">
        <v>603</v>
      </c>
      <c r="E92" s="2" t="s">
        <v>1446</v>
      </c>
      <c r="F92" s="24">
        <v>2000</v>
      </c>
      <c r="G92" s="24">
        <v>1993.91</v>
      </c>
      <c r="H92" s="24">
        <v>0.85</v>
      </c>
    </row>
    <row r="93" spans="2:8" x14ac:dyDescent="0.25">
      <c r="B93" s="2" t="s">
        <v>1953</v>
      </c>
      <c r="C93" s="4">
        <v>7.89</v>
      </c>
      <c r="D93" s="2" t="s">
        <v>603</v>
      </c>
      <c r="E93" s="2" t="s">
        <v>1952</v>
      </c>
      <c r="F93" s="24">
        <v>200</v>
      </c>
      <c r="G93" s="24">
        <v>1990.19</v>
      </c>
      <c r="H93" s="24">
        <v>0.85</v>
      </c>
    </row>
    <row r="94" spans="2:8" x14ac:dyDescent="0.25">
      <c r="B94" s="2" t="s">
        <v>1951</v>
      </c>
      <c r="C94" s="4">
        <v>7.73</v>
      </c>
      <c r="D94" s="2" t="s">
        <v>603</v>
      </c>
      <c r="E94" s="2" t="s">
        <v>1950</v>
      </c>
      <c r="F94" s="24">
        <v>50</v>
      </c>
      <c r="G94" s="24">
        <v>497.54</v>
      </c>
      <c r="H94" s="24">
        <v>0.21</v>
      </c>
    </row>
    <row r="95" spans="2:8" x14ac:dyDescent="0.25">
      <c r="B95" s="2" t="s">
        <v>1949</v>
      </c>
      <c r="C95" s="4">
        <v>8.02</v>
      </c>
      <c r="D95" s="2" t="s">
        <v>603</v>
      </c>
      <c r="E95" s="2" t="s">
        <v>1948</v>
      </c>
      <c r="F95" s="24">
        <v>50</v>
      </c>
      <c r="G95" s="24">
        <v>492.7</v>
      </c>
      <c r="H95" s="24">
        <v>0.21</v>
      </c>
    </row>
    <row r="96" spans="2:8" x14ac:dyDescent="0.25">
      <c r="B96" s="2" t="s">
        <v>1947</v>
      </c>
      <c r="C96" s="4">
        <v>7.54</v>
      </c>
      <c r="D96" s="2" t="s">
        <v>603</v>
      </c>
      <c r="E96" s="2" t="s">
        <v>1946</v>
      </c>
      <c r="F96" s="24">
        <v>3</v>
      </c>
      <c r="G96" s="24">
        <v>30.86</v>
      </c>
      <c r="H96" s="24">
        <v>0.01</v>
      </c>
    </row>
    <row r="97" spans="2:8" x14ac:dyDescent="0.25">
      <c r="B97" s="7" t="s">
        <v>620</v>
      </c>
      <c r="C97" s="8"/>
      <c r="D97" s="7"/>
      <c r="E97" s="7"/>
      <c r="F97" s="31"/>
      <c r="G97" s="31">
        <f>SUM(G56:G96)</f>
        <v>142106.63000000006</v>
      </c>
      <c r="H97" s="31">
        <f>SUM(H56:H96)</f>
        <v>60.900000000000013</v>
      </c>
    </row>
    <row r="98" spans="2:8" x14ac:dyDescent="0.25">
      <c r="B98" s="7" t="s">
        <v>245</v>
      </c>
    </row>
    <row r="99" spans="2:8" x14ac:dyDescent="0.25">
      <c r="B99" s="2" t="s">
        <v>1799</v>
      </c>
      <c r="C99" s="4">
        <v>7.76</v>
      </c>
      <c r="D99" s="2" t="s">
        <v>253</v>
      </c>
      <c r="E99" s="2" t="s">
        <v>1798</v>
      </c>
      <c r="F99" s="24">
        <v>1000</v>
      </c>
      <c r="G99" s="24">
        <v>4948.45</v>
      </c>
      <c r="H99" s="24">
        <v>2.12</v>
      </c>
    </row>
    <row r="100" spans="2:8" x14ac:dyDescent="0.25">
      <c r="B100" s="7" t="s">
        <v>308</v>
      </c>
      <c r="C100" s="8"/>
      <c r="D100" s="7"/>
      <c r="E100" s="7"/>
      <c r="F100" s="31"/>
      <c r="G100" s="31">
        <f>SUM(G98:G99)</f>
        <v>4948.45</v>
      </c>
      <c r="H100" s="31">
        <f>SUM(H98:H99)</f>
        <v>2.12</v>
      </c>
    </row>
    <row r="101" spans="2:8" x14ac:dyDescent="0.25">
      <c r="B101" s="7" t="s">
        <v>309</v>
      </c>
    </row>
    <row r="102" spans="2:8" x14ac:dyDescent="0.25">
      <c r="B102" s="2" t="s">
        <v>310</v>
      </c>
      <c r="C102" s="4" t="s">
        <v>142</v>
      </c>
      <c r="E102" s="2" t="s">
        <v>311</v>
      </c>
      <c r="F102" s="24">
        <v>5587.0209999999997</v>
      </c>
      <c r="G102" s="24">
        <v>570.61</v>
      </c>
      <c r="H102" s="24">
        <v>0.24</v>
      </c>
    </row>
    <row r="103" spans="2:8" x14ac:dyDescent="0.25">
      <c r="B103" s="7" t="s">
        <v>312</v>
      </c>
      <c r="C103" s="8"/>
      <c r="D103" s="7"/>
      <c r="E103" s="7"/>
      <c r="F103" s="31"/>
      <c r="G103" s="31">
        <f>SUM(G101:G102)</f>
        <v>570.61</v>
      </c>
      <c r="H103" s="31">
        <f>SUM(H101:H102)</f>
        <v>0.24</v>
      </c>
    </row>
    <row r="104" spans="2:8" x14ac:dyDescent="0.25">
      <c r="B104" s="7" t="s">
        <v>313</v>
      </c>
      <c r="C104" s="8"/>
      <c r="D104" s="7"/>
      <c r="E104" s="7"/>
      <c r="F104" s="31"/>
      <c r="G104" s="31">
        <v>1618.7</v>
      </c>
      <c r="H104" s="31">
        <v>0.69</v>
      </c>
    </row>
    <row r="105" spans="2:8" x14ac:dyDescent="0.25">
      <c r="B105" s="7" t="s">
        <v>1501</v>
      </c>
      <c r="C105" s="8"/>
      <c r="D105" s="7"/>
      <c r="E105" s="7"/>
      <c r="F105" s="31"/>
      <c r="G105" s="31">
        <v>579.17999999999995</v>
      </c>
      <c r="H105" s="31">
        <v>0.25</v>
      </c>
    </row>
    <row r="106" spans="2:8" x14ac:dyDescent="0.25">
      <c r="B106" s="7" t="s">
        <v>147</v>
      </c>
      <c r="C106" s="8"/>
      <c r="D106" s="7"/>
      <c r="E106" s="7"/>
      <c r="F106" s="31"/>
      <c r="G106" s="31">
        <v>227677.73</v>
      </c>
      <c r="H106" s="31">
        <v>97.55</v>
      </c>
    </row>
    <row r="107" spans="2:8" x14ac:dyDescent="0.25">
      <c r="B107" s="7" t="s">
        <v>326</v>
      </c>
      <c r="C107" s="8"/>
      <c r="D107" s="7"/>
      <c r="E107" s="7"/>
      <c r="F107" s="31"/>
      <c r="G107" s="31">
        <v>5671.3062100900033</v>
      </c>
      <c r="H107" s="31">
        <v>2.4500000000000028</v>
      </c>
    </row>
    <row r="108" spans="2:8" x14ac:dyDescent="0.25">
      <c r="B108" s="7" t="s">
        <v>155</v>
      </c>
      <c r="C108" s="8"/>
      <c r="D108" s="7"/>
      <c r="E108" s="7"/>
      <c r="F108" s="31"/>
      <c r="G108" s="31">
        <v>233349.03621009001</v>
      </c>
      <c r="H108" s="31">
        <v>100</v>
      </c>
    </row>
    <row r="109" spans="2:8" x14ac:dyDescent="0.25">
      <c r="B109" s="2" t="s">
        <v>156</v>
      </c>
    </row>
    <row r="110" spans="2:8" x14ac:dyDescent="0.25">
      <c r="B110" s="2" t="s">
        <v>157</v>
      </c>
    </row>
    <row r="111" spans="2:8" x14ac:dyDescent="0.25">
      <c r="B111" s="2" t="s">
        <v>158</v>
      </c>
      <c r="C111" s="4" t="s">
        <v>159</v>
      </c>
    </row>
    <row r="112" spans="2:8" x14ac:dyDescent="0.25">
      <c r="B112" s="7"/>
    </row>
    <row r="113" spans="2:3" ht="30" x14ac:dyDescent="0.25">
      <c r="B113" s="45" t="s">
        <v>160</v>
      </c>
      <c r="C113" s="4" t="s">
        <v>161</v>
      </c>
    </row>
    <row r="114" spans="2:3" x14ac:dyDescent="0.25">
      <c r="B114" s="7"/>
    </row>
    <row r="115" spans="2:3" x14ac:dyDescent="0.25">
      <c r="B115" s="7" t="s">
        <v>162</v>
      </c>
      <c r="C115" s="4" t="s">
        <v>161</v>
      </c>
    </row>
    <row r="116" spans="2:3" x14ac:dyDescent="0.25">
      <c r="B116" s="7" t="s">
        <v>164</v>
      </c>
      <c r="C116" s="4" t="s">
        <v>165</v>
      </c>
    </row>
    <row r="117" spans="2:3" x14ac:dyDescent="0.25">
      <c r="B117" s="7" t="s">
        <v>1945</v>
      </c>
      <c r="C117" s="8"/>
    </row>
    <row r="118" spans="2:3" x14ac:dyDescent="0.25">
      <c r="B118" s="7" t="s">
        <v>1944</v>
      </c>
      <c r="C118" s="8"/>
    </row>
    <row r="119" spans="2:3" x14ac:dyDescent="0.25">
      <c r="B119" s="7" t="s">
        <v>1943</v>
      </c>
      <c r="C119" s="8"/>
    </row>
    <row r="120" spans="2:3" x14ac:dyDescent="0.25">
      <c r="B120" s="7" t="s">
        <v>1942</v>
      </c>
      <c r="C120" s="8"/>
    </row>
    <row r="121" spans="2:3" x14ac:dyDescent="0.25">
      <c r="B121" s="7" t="s">
        <v>1941</v>
      </c>
      <c r="C121" s="8"/>
    </row>
    <row r="122" spans="2:3" x14ac:dyDescent="0.25">
      <c r="B122" s="7" t="s">
        <v>1940</v>
      </c>
      <c r="C122" s="8"/>
    </row>
    <row r="123" spans="2:3" x14ac:dyDescent="0.25">
      <c r="B123" s="7" t="s">
        <v>1939</v>
      </c>
      <c r="C123" s="8"/>
    </row>
    <row r="124" spans="2:3" x14ac:dyDescent="0.25">
      <c r="B124" s="7" t="s">
        <v>1938</v>
      </c>
      <c r="C124" s="8"/>
    </row>
    <row r="125" spans="2:3" x14ac:dyDescent="0.25">
      <c r="B125" s="7" t="s">
        <v>1937</v>
      </c>
      <c r="C125" s="8"/>
    </row>
    <row r="126" spans="2:3" x14ac:dyDescent="0.25">
      <c r="B126" s="7" t="s">
        <v>1936</v>
      </c>
      <c r="C126" s="8"/>
    </row>
    <row r="127" spans="2:3" x14ac:dyDescent="0.25">
      <c r="B127" s="7" t="s">
        <v>1935</v>
      </c>
      <c r="C127" s="8"/>
    </row>
    <row r="128" spans="2:3" x14ac:dyDescent="0.25">
      <c r="B128" s="7" t="s">
        <v>1934</v>
      </c>
      <c r="C128" s="8"/>
    </row>
    <row r="129" spans="2:4" x14ac:dyDescent="0.25">
      <c r="B129" s="7" t="s">
        <v>1933</v>
      </c>
      <c r="C129" s="8"/>
    </row>
    <row r="130" spans="2:4" x14ac:dyDescent="0.25">
      <c r="B130" s="2" t="s">
        <v>170</v>
      </c>
    </row>
    <row r="132" spans="2:4" x14ac:dyDescent="0.25">
      <c r="B132" s="139"/>
      <c r="C132" s="9" t="s">
        <v>171</v>
      </c>
    </row>
    <row r="133" spans="2:4" x14ac:dyDescent="0.25">
      <c r="B133" s="139" t="s">
        <v>172</v>
      </c>
      <c r="C133" s="10" t="s">
        <v>30</v>
      </c>
    </row>
    <row r="134" spans="2:4" x14ac:dyDescent="0.25">
      <c r="B134" s="139" t="s">
        <v>173</v>
      </c>
      <c r="C134" s="9"/>
    </row>
    <row r="135" spans="2:4" x14ac:dyDescent="0.25">
      <c r="B135" s="139"/>
      <c r="C135" s="9"/>
    </row>
    <row r="136" spans="2:4" x14ac:dyDescent="0.25">
      <c r="B136" s="139" t="s">
        <v>174</v>
      </c>
      <c r="C136" s="43">
        <v>7.6799999999999993E-2</v>
      </c>
    </row>
    <row r="137" spans="2:4" x14ac:dyDescent="0.25">
      <c r="B137" s="139"/>
      <c r="C137" s="9"/>
    </row>
    <row r="138" spans="2:4" x14ac:dyDescent="0.25">
      <c r="B138" s="139" t="s">
        <v>175</v>
      </c>
      <c r="C138" s="9" t="s">
        <v>1932</v>
      </c>
    </row>
    <row r="139" spans="2:4" x14ac:dyDescent="0.25">
      <c r="B139" s="139" t="s">
        <v>176</v>
      </c>
      <c r="C139" s="9" t="s">
        <v>1931</v>
      </c>
    </row>
    <row r="140" spans="2:4" x14ac:dyDescent="0.25">
      <c r="B140" s="139"/>
      <c r="C140" s="9"/>
    </row>
    <row r="141" spans="2:4" x14ac:dyDescent="0.25">
      <c r="B141" s="139" t="s">
        <v>177</v>
      </c>
      <c r="C141" s="9" t="s">
        <v>159</v>
      </c>
    </row>
    <row r="142" spans="2:4" x14ac:dyDescent="0.25">
      <c r="B142" s="215" t="s">
        <v>178</v>
      </c>
      <c r="C142" s="215"/>
    </row>
    <row r="144" spans="2:4" x14ac:dyDescent="0.25">
      <c r="B144" s="139" t="s">
        <v>179</v>
      </c>
      <c r="C144" s="9"/>
      <c r="D144" s="139"/>
    </row>
    <row r="145" spans="2:8" ht="30" x14ac:dyDescent="0.25">
      <c r="B145" s="11" t="s">
        <v>180</v>
      </c>
      <c r="C145" s="10" t="s">
        <v>181</v>
      </c>
      <c r="D145" s="11" t="s">
        <v>182</v>
      </c>
    </row>
    <row r="146" spans="2:8" x14ac:dyDescent="0.25">
      <c r="B146" s="139" t="s">
        <v>1290</v>
      </c>
      <c r="C146" s="82">
        <v>5</v>
      </c>
      <c r="D146" s="75">
        <v>3.53</v>
      </c>
    </row>
    <row r="148" spans="2:8" s="41" customFormat="1" x14ac:dyDescent="0.25">
      <c r="B148" s="223" t="s">
        <v>1930</v>
      </c>
      <c r="C148" s="223"/>
      <c r="D148" s="223"/>
      <c r="E148" s="223"/>
      <c r="F148" s="223"/>
      <c r="G148" s="42"/>
      <c r="H148" s="42"/>
    </row>
    <row r="149" spans="2:8" s="41" customFormat="1" x14ac:dyDescent="0.25">
      <c r="F149" s="42"/>
      <c r="G149" s="42"/>
      <c r="H149" s="42"/>
    </row>
    <row r="150" spans="2:8" s="41" customFormat="1" x14ac:dyDescent="0.25">
      <c r="B150" s="223" t="s">
        <v>1649</v>
      </c>
      <c r="C150" s="223"/>
      <c r="D150" s="223"/>
      <c r="E150" s="223"/>
      <c r="F150" s="223"/>
      <c r="G150" s="42"/>
      <c r="H150" s="42"/>
    </row>
    <row r="151" spans="2:8" s="41" customFormat="1" x14ac:dyDescent="0.25">
      <c r="B151" s="223"/>
      <c r="C151" s="223"/>
      <c r="D151" s="223"/>
      <c r="E151" s="223"/>
      <c r="F151" s="223"/>
      <c r="G151" s="42"/>
      <c r="H151" s="42"/>
    </row>
    <row r="152" spans="2:8" s="41" customFormat="1" x14ac:dyDescent="0.25">
      <c r="B152" s="223"/>
      <c r="C152" s="223"/>
      <c r="D152" s="223"/>
      <c r="E152" s="223"/>
      <c r="F152" s="223"/>
      <c r="G152" s="42"/>
      <c r="H152" s="42"/>
    </row>
    <row r="153" spans="2:8" s="41" customFormat="1" x14ac:dyDescent="0.25">
      <c r="B153" s="223"/>
      <c r="C153" s="223"/>
      <c r="D153" s="223"/>
      <c r="E153" s="223"/>
      <c r="F153" s="223"/>
      <c r="G153" s="42"/>
      <c r="H153" s="42"/>
    </row>
    <row r="154" spans="2:8" s="41" customFormat="1" x14ac:dyDescent="0.25">
      <c r="B154" s="223"/>
      <c r="C154" s="223"/>
      <c r="D154" s="223"/>
      <c r="E154" s="223"/>
      <c r="F154" s="223"/>
      <c r="G154" s="42"/>
      <c r="H154" s="42"/>
    </row>
    <row r="155" spans="2:8" s="41" customFormat="1" x14ac:dyDescent="0.25">
      <c r="F155" s="42"/>
      <c r="G155" s="42"/>
      <c r="H155" s="42"/>
    </row>
    <row r="156" spans="2:8" s="41" customFormat="1" x14ac:dyDescent="0.25">
      <c r="B156" s="231" t="s">
        <v>1648</v>
      </c>
      <c r="C156" s="231"/>
      <c r="D156" s="231"/>
      <c r="E156" s="231"/>
      <c r="F156" s="231"/>
      <c r="G156" s="42"/>
      <c r="H156" s="42"/>
    </row>
    <row r="159" spans="2:8" x14ac:dyDescent="0.25">
      <c r="B159" s="17" t="s">
        <v>183</v>
      </c>
      <c r="C159" s="40">
        <v>45412</v>
      </c>
      <c r="D159" s="139"/>
      <c r="E159" s="33"/>
      <c r="F159" s="39"/>
    </row>
    <row r="160" spans="2:8" x14ac:dyDescent="0.25">
      <c r="B160" s="17" t="s">
        <v>184</v>
      </c>
      <c r="C160" s="18" t="s">
        <v>185</v>
      </c>
      <c r="D160" s="17" t="s">
        <v>186</v>
      </c>
      <c r="E160" s="34" t="s">
        <v>187</v>
      </c>
      <c r="F160" s="32" t="s">
        <v>188</v>
      </c>
      <c r="G160" s="31"/>
    </row>
    <row r="161" spans="2:6" x14ac:dyDescent="0.25">
      <c r="B161" s="37" t="s">
        <v>161</v>
      </c>
      <c r="C161" s="38" t="s">
        <v>161</v>
      </c>
      <c r="D161" s="37" t="s">
        <v>161</v>
      </c>
      <c r="E161" s="36" t="s">
        <v>161</v>
      </c>
      <c r="F161" s="35" t="s">
        <v>161</v>
      </c>
    </row>
    <row r="164" spans="2:6" x14ac:dyDescent="0.25">
      <c r="B164" s="7" t="s">
        <v>189</v>
      </c>
    </row>
    <row r="165" spans="2:6" x14ac:dyDescent="0.25">
      <c r="B165" s="7"/>
    </row>
    <row r="166" spans="2:6" x14ac:dyDescent="0.25">
      <c r="B166" s="7" t="s">
        <v>190</v>
      </c>
    </row>
    <row r="167" spans="2:6" x14ac:dyDescent="0.25">
      <c r="B167" s="17" t="s">
        <v>191</v>
      </c>
      <c r="C167" s="18" t="s">
        <v>192</v>
      </c>
      <c r="D167" s="7"/>
    </row>
    <row r="168" spans="2:6" x14ac:dyDescent="0.25">
      <c r="B168" s="139" t="s">
        <v>161</v>
      </c>
      <c r="C168" s="9" t="s">
        <v>161</v>
      </c>
    </row>
    <row r="170" spans="2:6" x14ac:dyDescent="0.25">
      <c r="B170" s="17" t="s">
        <v>193</v>
      </c>
      <c r="C170" s="18" t="s">
        <v>192</v>
      </c>
    </row>
    <row r="171" spans="2:6" x14ac:dyDescent="0.25">
      <c r="B171" s="139" t="s">
        <v>161</v>
      </c>
      <c r="C171" s="9" t="s">
        <v>161</v>
      </c>
    </row>
    <row r="173" spans="2:6" x14ac:dyDescent="0.25">
      <c r="B173" s="17" t="s">
        <v>161</v>
      </c>
      <c r="C173" s="18" t="s">
        <v>161</v>
      </c>
    </row>
    <row r="174" spans="2:6" x14ac:dyDescent="0.25">
      <c r="B174" s="139" t="s">
        <v>161</v>
      </c>
      <c r="C174" s="9" t="s">
        <v>161</v>
      </c>
    </row>
    <row r="176" spans="2:6" x14ac:dyDescent="0.25">
      <c r="B176" s="34" t="s">
        <v>194</v>
      </c>
      <c r="C176" s="18" t="s">
        <v>195</v>
      </c>
    </row>
    <row r="177" spans="2:7" x14ac:dyDescent="0.25">
      <c r="B177" s="33" t="s">
        <v>161</v>
      </c>
      <c r="C177" s="9" t="s">
        <v>161</v>
      </c>
    </row>
    <row r="179" spans="2:7" x14ac:dyDescent="0.25">
      <c r="B179" s="17" t="s">
        <v>196</v>
      </c>
      <c r="C179" s="18" t="s">
        <v>161</v>
      </c>
    </row>
    <row r="181" spans="2:7" x14ac:dyDescent="0.25">
      <c r="B181" s="17" t="s">
        <v>197</v>
      </c>
      <c r="C181" s="40">
        <v>45412</v>
      </c>
      <c r="D181" s="139"/>
      <c r="E181" s="33"/>
      <c r="F181" s="39"/>
    </row>
    <row r="182" spans="2:7" x14ac:dyDescent="0.25">
      <c r="B182" s="17" t="s">
        <v>184</v>
      </c>
      <c r="C182" s="18" t="s">
        <v>185</v>
      </c>
      <c r="D182" s="17" t="s">
        <v>186</v>
      </c>
      <c r="E182" s="34" t="s">
        <v>187</v>
      </c>
      <c r="F182" s="32" t="s">
        <v>188</v>
      </c>
      <c r="G182" s="31"/>
    </row>
    <row r="183" spans="2:7" x14ac:dyDescent="0.25">
      <c r="B183" s="37" t="s">
        <v>161</v>
      </c>
      <c r="C183" s="38" t="s">
        <v>161</v>
      </c>
      <c r="D183" s="37" t="s">
        <v>161</v>
      </c>
      <c r="E183" s="36" t="s">
        <v>161</v>
      </c>
      <c r="F183" s="35" t="s">
        <v>161</v>
      </c>
    </row>
    <row r="184" spans="2:7" x14ac:dyDescent="0.25">
      <c r="B184" s="7" t="s">
        <v>189</v>
      </c>
    </row>
    <row r="185" spans="2:7" x14ac:dyDescent="0.25">
      <c r="B185" s="7"/>
    </row>
    <row r="186" spans="2:7" x14ac:dyDescent="0.25">
      <c r="B186" s="7" t="s">
        <v>190</v>
      </c>
    </row>
    <row r="187" spans="2:7" x14ac:dyDescent="0.25">
      <c r="B187" s="17" t="s">
        <v>191</v>
      </c>
      <c r="C187" s="18" t="s">
        <v>192</v>
      </c>
      <c r="D187" s="7"/>
    </row>
    <row r="188" spans="2:7" x14ac:dyDescent="0.25">
      <c r="B188" s="139" t="s">
        <v>161</v>
      </c>
      <c r="C188" s="9" t="s">
        <v>161</v>
      </c>
    </row>
    <row r="190" spans="2:7" x14ac:dyDescent="0.25">
      <c r="B190" s="17" t="s">
        <v>193</v>
      </c>
      <c r="C190" s="18" t="s">
        <v>192</v>
      </c>
    </row>
    <row r="191" spans="2:7" x14ac:dyDescent="0.25">
      <c r="B191" s="139" t="s">
        <v>161</v>
      </c>
      <c r="C191" s="9" t="s">
        <v>161</v>
      </c>
    </row>
    <row r="193" spans="2:80" x14ac:dyDescent="0.25">
      <c r="B193" s="17" t="s">
        <v>161</v>
      </c>
      <c r="C193" s="18" t="s">
        <v>161</v>
      </c>
    </row>
    <row r="194" spans="2:80" x14ac:dyDescent="0.25">
      <c r="B194" s="139" t="s">
        <v>161</v>
      </c>
      <c r="C194" s="9" t="s">
        <v>161</v>
      </c>
    </row>
    <row r="196" spans="2:80" x14ac:dyDescent="0.25">
      <c r="B196" s="34" t="s">
        <v>194</v>
      </c>
      <c r="C196" s="18" t="s">
        <v>195</v>
      </c>
    </row>
    <row r="197" spans="2:80" x14ac:dyDescent="0.25">
      <c r="B197" s="33" t="s">
        <v>161</v>
      </c>
      <c r="C197" s="9" t="s">
        <v>161</v>
      </c>
    </row>
    <row r="199" spans="2:80" x14ac:dyDescent="0.25">
      <c r="B199" s="17" t="s">
        <v>196</v>
      </c>
      <c r="C199" s="18" t="s">
        <v>161</v>
      </c>
    </row>
    <row r="202" spans="2:80" x14ac:dyDescent="0.25">
      <c r="B202" s="7" t="s">
        <v>198</v>
      </c>
    </row>
    <row r="204" spans="2:80" x14ac:dyDescent="0.25">
      <c r="B204" s="17" t="s">
        <v>184</v>
      </c>
      <c r="C204" s="18" t="s">
        <v>199</v>
      </c>
      <c r="D204" s="17" t="s">
        <v>200</v>
      </c>
      <c r="E204" s="17" t="s">
        <v>201</v>
      </c>
      <c r="F204" s="31"/>
    </row>
    <row r="205" spans="2:80" x14ac:dyDescent="0.25">
      <c r="B205" s="139" t="s">
        <v>161</v>
      </c>
      <c r="C205" s="9" t="s">
        <v>161</v>
      </c>
      <c r="D205" s="139" t="s">
        <v>161</v>
      </c>
      <c r="E205" s="139" t="s">
        <v>161</v>
      </c>
    </row>
    <row r="208" spans="2:80" x14ac:dyDescent="0.25">
      <c r="B208" s="7" t="s">
        <v>202</v>
      </c>
      <c r="C208" s="8" t="s">
        <v>161</v>
      </c>
      <c r="D208" s="7"/>
      <c r="E208" s="7"/>
      <c r="F208" s="31"/>
      <c r="G208" s="31"/>
      <c r="H208" s="31"/>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row>
    <row r="210" spans="2:4" x14ac:dyDescent="0.25">
      <c r="B210" s="7" t="s">
        <v>203</v>
      </c>
    </row>
    <row r="212" spans="2:4" x14ac:dyDescent="0.25">
      <c r="B212" s="17" t="s">
        <v>204</v>
      </c>
      <c r="C212" s="18" t="s">
        <v>192</v>
      </c>
      <c r="D212" s="7"/>
    </row>
    <row r="213" spans="2:4" x14ac:dyDescent="0.25">
      <c r="B213" s="139" t="s">
        <v>161</v>
      </c>
      <c r="C213" s="9" t="s">
        <v>161</v>
      </c>
    </row>
    <row r="216" spans="2:4" x14ac:dyDescent="0.25">
      <c r="B216" s="17" t="s">
        <v>205</v>
      </c>
      <c r="C216" s="18" t="s">
        <v>206</v>
      </c>
      <c r="D216" s="7"/>
    </row>
    <row r="217" spans="2:4" x14ac:dyDescent="0.25">
      <c r="B217" s="139" t="s">
        <v>161</v>
      </c>
      <c r="C217" s="9" t="s">
        <v>161</v>
      </c>
    </row>
    <row r="220" spans="2:4" x14ac:dyDescent="0.25">
      <c r="B220" s="7" t="s">
        <v>207</v>
      </c>
    </row>
    <row r="223" spans="2:4" x14ac:dyDescent="0.25">
      <c r="B223" s="7" t="s">
        <v>208</v>
      </c>
    </row>
    <row r="225" spans="2:80" x14ac:dyDescent="0.25">
      <c r="B225" s="17" t="s">
        <v>184</v>
      </c>
      <c r="C225" s="18" t="s">
        <v>209</v>
      </c>
      <c r="D225" s="17" t="s">
        <v>199</v>
      </c>
      <c r="E225" s="17" t="s">
        <v>200</v>
      </c>
      <c r="F225" s="32" t="s">
        <v>201</v>
      </c>
      <c r="G225" s="31"/>
    </row>
    <row r="226" spans="2:80" x14ac:dyDescent="0.25">
      <c r="B226" s="139" t="s">
        <v>161</v>
      </c>
      <c r="C226" s="9" t="s">
        <v>161</v>
      </c>
      <c r="D226" s="139" t="s">
        <v>161</v>
      </c>
      <c r="E226" s="139" t="s">
        <v>161</v>
      </c>
      <c r="F226" s="30" t="s">
        <v>161</v>
      </c>
    </row>
    <row r="229" spans="2:80" x14ac:dyDescent="0.25">
      <c r="B229" s="7" t="s">
        <v>202</v>
      </c>
      <c r="C229" s="8" t="s">
        <v>161</v>
      </c>
      <c r="D229" s="7"/>
      <c r="E229" s="7"/>
      <c r="F229" s="31"/>
      <c r="G229" s="31"/>
      <c r="H229" s="31"/>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row>
    <row r="231" spans="2:80" x14ac:dyDescent="0.25">
      <c r="B231" s="7" t="s">
        <v>203</v>
      </c>
    </row>
    <row r="233" spans="2:80" x14ac:dyDescent="0.25">
      <c r="B233" s="17" t="s">
        <v>204</v>
      </c>
      <c r="C233" s="18" t="s">
        <v>192</v>
      </c>
      <c r="D233" s="7"/>
    </row>
    <row r="234" spans="2:80" x14ac:dyDescent="0.25">
      <c r="B234" s="139" t="s">
        <v>161</v>
      </c>
      <c r="C234" s="9" t="s">
        <v>161</v>
      </c>
    </row>
    <row r="237" spans="2:80" x14ac:dyDescent="0.25">
      <c r="B237" s="17" t="s">
        <v>205</v>
      </c>
      <c r="C237" s="18" t="s">
        <v>206</v>
      </c>
      <c r="D237" s="7"/>
    </row>
    <row r="238" spans="2:80" x14ac:dyDescent="0.25">
      <c r="B238" s="139" t="s">
        <v>161</v>
      </c>
      <c r="C238" s="9" t="s">
        <v>161</v>
      </c>
    </row>
    <row r="241" spans="2:8" x14ac:dyDescent="0.25">
      <c r="B241" s="7" t="s">
        <v>207</v>
      </c>
    </row>
    <row r="244" spans="2:8" x14ac:dyDescent="0.25">
      <c r="B244" s="7" t="s">
        <v>210</v>
      </c>
    </row>
    <row r="245" spans="2:8" x14ac:dyDescent="0.25">
      <c r="B245" s="17" t="s">
        <v>184</v>
      </c>
      <c r="C245" s="18" t="s">
        <v>211</v>
      </c>
      <c r="D245" s="17" t="s">
        <v>212</v>
      </c>
      <c r="E245" s="17" t="s">
        <v>213</v>
      </c>
      <c r="F245" s="32" t="s">
        <v>214</v>
      </c>
      <c r="G245" s="31"/>
    </row>
    <row r="246" spans="2:8" x14ac:dyDescent="0.25">
      <c r="B246" s="139" t="s">
        <v>161</v>
      </c>
      <c r="C246" s="9" t="s">
        <v>161</v>
      </c>
      <c r="D246" s="139" t="s">
        <v>161</v>
      </c>
      <c r="E246" s="139" t="s">
        <v>161</v>
      </c>
      <c r="F246" s="30" t="s">
        <v>161</v>
      </c>
    </row>
    <row r="247" spans="2:8" x14ac:dyDescent="0.25">
      <c r="B247" s="2" t="s">
        <v>215</v>
      </c>
    </row>
    <row r="249" spans="2:8" s="41" customFormat="1" x14ac:dyDescent="0.25">
      <c r="B249" s="44" t="s">
        <v>1929</v>
      </c>
      <c r="C249" s="53"/>
      <c r="D249" s="73"/>
      <c r="E249" s="73"/>
      <c r="F249" s="72"/>
      <c r="G249" s="72"/>
      <c r="H249" s="42"/>
    </row>
    <row r="250" spans="2:8" s="41" customFormat="1" ht="60" x14ac:dyDescent="0.25">
      <c r="B250" s="80" t="s">
        <v>1928</v>
      </c>
      <c r="C250" s="81" t="s">
        <v>1927</v>
      </c>
      <c r="D250" s="80" t="s">
        <v>1926</v>
      </c>
      <c r="E250" s="80" t="s">
        <v>1925</v>
      </c>
      <c r="F250" s="79" t="s">
        <v>1924</v>
      </c>
      <c r="G250" s="72"/>
      <c r="H250" s="42"/>
    </row>
    <row r="251" spans="2:8" s="41" customFormat="1" x14ac:dyDescent="0.25">
      <c r="B251" s="77" t="s">
        <v>1923</v>
      </c>
      <c r="C251" s="76" t="s">
        <v>1922</v>
      </c>
      <c r="D251" s="75" t="s">
        <v>1915</v>
      </c>
      <c r="E251" s="75" t="s">
        <v>1914</v>
      </c>
      <c r="F251" s="78">
        <v>2500</v>
      </c>
      <c r="G251" s="72" t="s">
        <v>1921</v>
      </c>
      <c r="H251" s="42"/>
    </row>
    <row r="252" spans="2:8" s="41" customFormat="1" x14ac:dyDescent="0.25">
      <c r="B252" s="77" t="s">
        <v>1920</v>
      </c>
      <c r="C252" s="76" t="s">
        <v>1919</v>
      </c>
      <c r="D252" s="75" t="s">
        <v>1915</v>
      </c>
      <c r="E252" s="75" t="s">
        <v>1914</v>
      </c>
      <c r="F252" s="74">
        <v>14500</v>
      </c>
      <c r="G252" s="72" t="s">
        <v>1918</v>
      </c>
      <c r="H252" s="42"/>
    </row>
    <row r="253" spans="2:8" s="41" customFormat="1" x14ac:dyDescent="0.25">
      <c r="B253" s="77" t="s">
        <v>1917</v>
      </c>
      <c r="C253" s="76" t="s">
        <v>1916</v>
      </c>
      <c r="D253" s="75" t="s">
        <v>1915</v>
      </c>
      <c r="E253" s="75" t="s">
        <v>1914</v>
      </c>
      <c r="F253" s="74">
        <v>2766.5839900000001</v>
      </c>
      <c r="G253" s="72" t="s">
        <v>1913</v>
      </c>
      <c r="H253" s="62" t="s">
        <v>1912</v>
      </c>
    </row>
    <row r="254" spans="2:8" s="41" customFormat="1" x14ac:dyDescent="0.25">
      <c r="B254" s="73"/>
      <c r="C254" s="53"/>
      <c r="D254" s="73"/>
      <c r="E254" s="73"/>
      <c r="F254" s="72"/>
      <c r="G254" s="72"/>
      <c r="H254" s="42"/>
    </row>
    <row r="255" spans="2:8" s="41" customFormat="1" x14ac:dyDescent="0.25">
      <c r="B255" s="73"/>
      <c r="C255" s="53"/>
      <c r="D255" s="73"/>
      <c r="E255" s="73"/>
      <c r="F255" s="72"/>
      <c r="G255" s="72"/>
      <c r="H255" s="42"/>
    </row>
    <row r="256" spans="2:8" s="41" customFormat="1" x14ac:dyDescent="0.25">
      <c r="B256" s="73" t="s">
        <v>1911</v>
      </c>
      <c r="C256" s="53"/>
      <c r="D256" s="73"/>
      <c r="E256" s="73"/>
      <c r="F256" s="72"/>
      <c r="G256" s="72"/>
      <c r="H256" s="42"/>
    </row>
    <row r="257" spans="2:8" s="41" customFormat="1" x14ac:dyDescent="0.25">
      <c r="B257" s="73" t="s">
        <v>1910</v>
      </c>
      <c r="C257" s="53"/>
      <c r="D257" s="73"/>
      <c r="E257" s="73"/>
      <c r="F257" s="72"/>
      <c r="G257" s="72"/>
      <c r="H257" s="42"/>
    </row>
    <row r="258" spans="2:8" s="41" customFormat="1" x14ac:dyDescent="0.25">
      <c r="B258" s="73" t="s">
        <v>1909</v>
      </c>
      <c r="C258" s="53"/>
      <c r="D258" s="73"/>
      <c r="E258" s="73"/>
      <c r="F258" s="72"/>
      <c r="G258" s="72"/>
      <c r="H258" s="42"/>
    </row>
    <row r="259" spans="2:8" s="41" customFormat="1" x14ac:dyDescent="0.25">
      <c r="B259" s="73"/>
      <c r="C259" s="53"/>
      <c r="D259" s="73"/>
      <c r="E259" s="73"/>
      <c r="F259" s="72"/>
      <c r="G259" s="72"/>
      <c r="H259" s="42"/>
    </row>
    <row r="260" spans="2:8" s="41" customFormat="1" x14ac:dyDescent="0.25">
      <c r="B260" s="233" t="s">
        <v>1908</v>
      </c>
      <c r="C260" s="233"/>
      <c r="D260" s="233"/>
      <c r="E260" s="233"/>
      <c r="F260" s="42"/>
      <c r="G260" s="42"/>
      <c r="H260" s="42"/>
    </row>
    <row r="261" spans="2:8" s="41" customFormat="1" x14ac:dyDescent="0.25">
      <c r="B261" s="233"/>
      <c r="C261" s="233"/>
      <c r="D261" s="233"/>
      <c r="E261" s="233"/>
      <c r="F261" s="42"/>
      <c r="G261" s="42"/>
      <c r="H261" s="42"/>
    </row>
    <row r="262" spans="2:8" s="41" customFormat="1" x14ac:dyDescent="0.25">
      <c r="B262" s="233"/>
      <c r="C262" s="233"/>
      <c r="D262" s="233"/>
      <c r="E262" s="233"/>
      <c r="F262" s="42"/>
      <c r="G262" s="42"/>
      <c r="H262" s="42"/>
    </row>
    <row r="263" spans="2:8" s="41" customFormat="1" x14ac:dyDescent="0.25">
      <c r="C263" s="67"/>
      <c r="F263" s="42"/>
      <c r="G263" s="42"/>
      <c r="H263" s="42"/>
    </row>
    <row r="264" spans="2:8" s="41" customFormat="1" x14ac:dyDescent="0.25">
      <c r="B264" s="232" t="s">
        <v>1907</v>
      </c>
      <c r="C264" s="232"/>
      <c r="D264" s="232"/>
      <c r="E264" s="232"/>
      <c r="F264" s="42"/>
      <c r="G264" s="42"/>
      <c r="H264" s="42"/>
    </row>
    <row r="265" spans="2:8" s="41" customFormat="1" x14ac:dyDescent="0.25">
      <c r="C265" s="67"/>
      <c r="F265" s="42"/>
      <c r="G265" s="42"/>
      <c r="H265" s="42"/>
    </row>
    <row r="266" spans="2:8" s="41" customFormat="1" x14ac:dyDescent="0.25">
      <c r="C266" s="67"/>
      <c r="F266" s="42"/>
      <c r="G266" s="42"/>
      <c r="H266" s="42"/>
    </row>
    <row r="267" spans="2:8" s="41" customFormat="1" x14ac:dyDescent="0.25">
      <c r="C267" s="67"/>
      <c r="F267" s="42"/>
      <c r="G267" s="42"/>
      <c r="H267" s="42"/>
    </row>
    <row r="268" spans="2:8" s="41" customFormat="1" x14ac:dyDescent="0.25">
      <c r="B268" s="41" t="s">
        <v>1770</v>
      </c>
      <c r="C268" s="67"/>
      <c r="F268" s="42"/>
      <c r="G268" s="42"/>
      <c r="H268" s="42"/>
    </row>
    <row r="269" spans="2:8" s="41" customFormat="1" x14ac:dyDescent="0.25">
      <c r="C269" s="67"/>
      <c r="F269" s="42"/>
      <c r="G269" s="42"/>
      <c r="H269" s="42"/>
    </row>
    <row r="270" spans="2:8" s="41" customFormat="1" x14ac:dyDescent="0.25">
      <c r="B270" s="65" t="s">
        <v>136</v>
      </c>
      <c r="C270" s="66" t="s">
        <v>137</v>
      </c>
      <c r="D270" s="65" t="s">
        <v>238</v>
      </c>
      <c r="E270" s="65" t="s">
        <v>139</v>
      </c>
      <c r="F270" s="64" t="s">
        <v>149</v>
      </c>
      <c r="G270" s="64" t="s">
        <v>150</v>
      </c>
      <c r="H270" s="64" t="s">
        <v>151</v>
      </c>
    </row>
    <row r="271" spans="2:8" s="41" customFormat="1" x14ac:dyDescent="0.25">
      <c r="B271" s="58"/>
      <c r="C271" s="63"/>
      <c r="D271" s="58"/>
      <c r="E271" s="58"/>
      <c r="F271" s="62"/>
      <c r="G271" s="62"/>
      <c r="H271" s="62"/>
    </row>
    <row r="272" spans="2:8" s="41" customFormat="1" x14ac:dyDescent="0.25">
      <c r="B272" s="44" t="s">
        <v>1769</v>
      </c>
      <c r="C272" s="63"/>
      <c r="D272" s="58"/>
      <c r="E272" s="58"/>
      <c r="F272" s="62"/>
      <c r="G272" s="62"/>
      <c r="H272" s="62"/>
    </row>
    <row r="273" spans="2:8" s="41" customFormat="1" x14ac:dyDescent="0.25">
      <c r="B273" s="51"/>
      <c r="C273" s="71"/>
      <c r="D273" s="51"/>
      <c r="E273" s="51"/>
      <c r="F273" s="52"/>
      <c r="G273" s="52"/>
      <c r="H273" s="52"/>
    </row>
    <row r="274" spans="2:8" s="41" customFormat="1" x14ac:dyDescent="0.25">
      <c r="B274" s="58" t="s">
        <v>1768</v>
      </c>
      <c r="C274" s="61"/>
      <c r="D274" s="51"/>
      <c r="E274" s="51"/>
      <c r="F274" s="52"/>
      <c r="G274" s="52"/>
      <c r="H274" s="52"/>
    </row>
    <row r="275" spans="2:8" s="41" customFormat="1" x14ac:dyDescent="0.25">
      <c r="C275" s="61"/>
      <c r="D275" s="51"/>
      <c r="E275" s="51"/>
      <c r="F275" s="52"/>
      <c r="G275" s="52"/>
      <c r="H275" s="52"/>
    </row>
    <row r="276" spans="2:8" s="41" customFormat="1" x14ac:dyDescent="0.25">
      <c r="C276" s="61"/>
      <c r="D276" s="51"/>
      <c r="E276" s="51"/>
      <c r="F276" s="52"/>
      <c r="G276" s="52"/>
      <c r="H276" s="52"/>
    </row>
    <row r="277" spans="2:8" s="41" customFormat="1" x14ac:dyDescent="0.25">
      <c r="B277" s="41" t="s">
        <v>1767</v>
      </c>
      <c r="C277" s="53">
        <v>577958246.57000005</v>
      </c>
      <c r="D277" s="51"/>
      <c r="E277" s="51"/>
      <c r="F277" s="52"/>
      <c r="G277" s="56"/>
      <c r="H277" s="52"/>
    </row>
    <row r="278" spans="2:8" s="41" customFormat="1" x14ac:dyDescent="0.25">
      <c r="C278" s="70"/>
      <c r="D278" s="51"/>
      <c r="E278" s="51"/>
      <c r="F278" s="52"/>
      <c r="G278" s="56"/>
      <c r="H278" s="52"/>
    </row>
    <row r="279" spans="2:8" s="41" customFormat="1" x14ac:dyDescent="0.25">
      <c r="B279" s="41" t="s">
        <v>1766</v>
      </c>
      <c r="C279" s="53">
        <v>465538246.57000005</v>
      </c>
      <c r="D279" s="51"/>
      <c r="E279" s="51"/>
      <c r="F279" s="52"/>
      <c r="G279" s="56"/>
      <c r="H279" s="52"/>
    </row>
    <row r="280" spans="2:8" s="41" customFormat="1" x14ac:dyDescent="0.25">
      <c r="C280" s="70"/>
      <c r="D280" s="51"/>
      <c r="E280" s="51"/>
      <c r="F280" s="52"/>
      <c r="G280" s="56"/>
      <c r="H280" s="52"/>
    </row>
    <row r="281" spans="2:8" s="41" customFormat="1" x14ac:dyDescent="0.25">
      <c r="B281" s="41" t="s">
        <v>1765</v>
      </c>
      <c r="C281" s="70">
        <v>112420000</v>
      </c>
      <c r="D281" s="51"/>
      <c r="E281" s="51"/>
      <c r="F281" s="52"/>
      <c r="G281" s="56"/>
      <c r="H281" s="52"/>
    </row>
    <row r="282" spans="2:8" s="41" customFormat="1" x14ac:dyDescent="0.25">
      <c r="C282" s="70"/>
      <c r="D282" s="51"/>
      <c r="E282" s="51"/>
      <c r="F282" s="52"/>
      <c r="G282" s="56"/>
      <c r="H282" s="52"/>
    </row>
    <row r="283" spans="2:8" s="41" customFormat="1" x14ac:dyDescent="0.25">
      <c r="B283" s="58" t="s">
        <v>1764</v>
      </c>
      <c r="C283" s="69">
        <v>256691020</v>
      </c>
      <c r="D283" s="51"/>
      <c r="E283" s="51"/>
      <c r="F283" s="52"/>
      <c r="G283" s="56"/>
      <c r="H283" s="52"/>
    </row>
    <row r="284" spans="2:8" s="41" customFormat="1" x14ac:dyDescent="0.25">
      <c r="C284" s="70"/>
      <c r="D284" s="51"/>
      <c r="E284" s="51"/>
      <c r="F284" s="52"/>
      <c r="G284" s="56"/>
      <c r="H284" s="52"/>
    </row>
    <row r="285" spans="2:8" s="41" customFormat="1" x14ac:dyDescent="0.25">
      <c r="B285" s="41" t="s">
        <v>1763</v>
      </c>
      <c r="C285" s="53">
        <v>116603020</v>
      </c>
      <c r="D285" s="51"/>
      <c r="E285" s="51"/>
      <c r="F285" s="52"/>
      <c r="G285" s="56"/>
      <c r="H285" s="52"/>
    </row>
    <row r="286" spans="2:8" s="41" customFormat="1" x14ac:dyDescent="0.25">
      <c r="C286" s="70"/>
      <c r="D286" s="51"/>
      <c r="E286" s="51"/>
      <c r="F286" s="52"/>
      <c r="G286" s="56"/>
      <c r="H286" s="52"/>
    </row>
    <row r="287" spans="2:8" s="41" customFormat="1" ht="30" x14ac:dyDescent="0.25">
      <c r="B287" s="60" t="s">
        <v>1762</v>
      </c>
      <c r="C287" s="53">
        <v>140088000</v>
      </c>
      <c r="D287" s="51"/>
      <c r="E287" s="51"/>
      <c r="F287" s="52"/>
      <c r="G287" s="56"/>
      <c r="H287" s="52"/>
    </row>
    <row r="288" spans="2:8" s="41" customFormat="1" x14ac:dyDescent="0.25">
      <c r="C288" s="70"/>
      <c r="D288" s="51"/>
      <c r="E288" s="51"/>
      <c r="F288" s="52"/>
      <c r="G288" s="56"/>
      <c r="H288" s="52"/>
    </row>
    <row r="289" spans="2:8" s="41" customFormat="1" ht="30" x14ac:dyDescent="0.25">
      <c r="B289" s="60" t="s">
        <v>1761</v>
      </c>
      <c r="C289" s="53">
        <v>120303511.78</v>
      </c>
      <c r="D289" s="51"/>
      <c r="E289" s="51"/>
      <c r="F289" s="52"/>
      <c r="G289" s="56"/>
      <c r="H289" s="52"/>
    </row>
    <row r="290" spans="2:8" s="41" customFormat="1" x14ac:dyDescent="0.25">
      <c r="C290" s="70"/>
      <c r="D290" s="51"/>
      <c r="E290" s="51"/>
      <c r="F290" s="52"/>
      <c r="G290" s="56"/>
      <c r="H290" s="52"/>
    </row>
    <row r="291" spans="2:8" s="41" customFormat="1" x14ac:dyDescent="0.25">
      <c r="B291" s="58" t="s">
        <v>1760</v>
      </c>
      <c r="C291" s="69">
        <v>236906531.78</v>
      </c>
      <c r="D291" s="51"/>
      <c r="E291" s="51"/>
      <c r="F291" s="52"/>
      <c r="G291" s="56"/>
      <c r="H291" s="52"/>
    </row>
    <row r="292" spans="2:8" s="41" customFormat="1" x14ac:dyDescent="0.25">
      <c r="B292" s="55"/>
      <c r="C292" s="54"/>
      <c r="D292" s="51"/>
      <c r="E292" s="51"/>
      <c r="F292" s="52"/>
      <c r="G292" s="52"/>
      <c r="H292" s="52"/>
    </row>
    <row r="293" spans="2:8" s="41" customFormat="1" x14ac:dyDescent="0.25">
      <c r="B293" s="41" t="s">
        <v>1759</v>
      </c>
      <c r="C293" s="53"/>
      <c r="D293" s="51"/>
      <c r="E293" s="51"/>
      <c r="F293" s="52"/>
      <c r="G293" s="52"/>
      <c r="H293" s="51"/>
    </row>
  </sheetData>
  <mergeCells count="14">
    <mergeCell ref="B142:C142"/>
    <mergeCell ref="B1:E1"/>
    <mergeCell ref="C3:C7"/>
    <mergeCell ref="D3:D7"/>
    <mergeCell ref="B10:E10"/>
    <mergeCell ref="B11:E11"/>
    <mergeCell ref="C12:C14"/>
    <mergeCell ref="D12:D14"/>
    <mergeCell ref="E12:E14"/>
    <mergeCell ref="B148:F148"/>
    <mergeCell ref="B150:F154"/>
    <mergeCell ref="B156:F156"/>
    <mergeCell ref="B260:E262"/>
    <mergeCell ref="B264:E264"/>
  </mergeCells>
  <hyperlinks>
    <hyperlink ref="A1" location="Index!A1" display="Index" xr:uid="{17A07F11-A0EA-4BD6-9300-E667786A02A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2EA4-86C8-483E-8EDF-46F6F75A9F32}">
  <dimension ref="A1:CB210"/>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9" x14ac:dyDescent="0.25">
      <c r="A1" s="27" t="s">
        <v>0</v>
      </c>
      <c r="B1" s="212" t="s">
        <v>28</v>
      </c>
      <c r="C1" s="212"/>
      <c r="D1" s="212"/>
      <c r="E1" s="212"/>
    </row>
    <row r="3" spans="1:9" x14ac:dyDescent="0.25">
      <c r="B3" s="17" t="s">
        <v>28</v>
      </c>
      <c r="C3" s="244"/>
      <c r="D3" s="214"/>
    </row>
    <row r="4" spans="1:9" ht="30" x14ac:dyDescent="0.25">
      <c r="B4" s="142" t="s">
        <v>541</v>
      </c>
      <c r="C4" s="244"/>
      <c r="D4" s="214"/>
    </row>
    <row r="5" spans="1:9" x14ac:dyDescent="0.25">
      <c r="B5" s="142" t="s">
        <v>130</v>
      </c>
      <c r="C5" s="244"/>
      <c r="D5" s="214"/>
    </row>
    <row r="6" spans="1:9" ht="30" x14ac:dyDescent="0.25">
      <c r="B6" s="142" t="s">
        <v>2086</v>
      </c>
      <c r="C6" s="244"/>
      <c r="D6" s="214"/>
    </row>
    <row r="7" spans="1:9" x14ac:dyDescent="0.25">
      <c r="B7" s="139" t="s">
        <v>133</v>
      </c>
      <c r="C7" s="3" t="s">
        <v>134</v>
      </c>
      <c r="D7" s="83" t="s">
        <v>135</v>
      </c>
    </row>
    <row r="10" spans="1:9" x14ac:dyDescent="0.25">
      <c r="B10" s="2" t="s">
        <v>148</v>
      </c>
    </row>
    <row r="12" spans="1:9" x14ac:dyDescent="0.25">
      <c r="B12" s="5" t="s">
        <v>136</v>
      </c>
      <c r="C12" s="6" t="s">
        <v>137</v>
      </c>
      <c r="D12" s="5" t="s">
        <v>138</v>
      </c>
      <c r="E12" s="5" t="s">
        <v>139</v>
      </c>
      <c r="F12" s="46" t="s">
        <v>149</v>
      </c>
      <c r="G12" s="46" t="s">
        <v>150</v>
      </c>
      <c r="H12" s="46" t="s">
        <v>151</v>
      </c>
      <c r="I12" s="7" t="s">
        <v>152</v>
      </c>
    </row>
    <row r="13" spans="1:9" x14ac:dyDescent="0.25">
      <c r="B13" s="7" t="s">
        <v>140</v>
      </c>
    </row>
    <row r="14" spans="1:9" x14ac:dyDescent="0.25">
      <c r="B14" s="7" t="s">
        <v>141</v>
      </c>
    </row>
    <row r="15" spans="1:9" x14ac:dyDescent="0.25">
      <c r="B15" s="2" t="s">
        <v>2085</v>
      </c>
      <c r="C15" s="4" t="s">
        <v>142</v>
      </c>
      <c r="D15" s="2" t="s">
        <v>347</v>
      </c>
      <c r="E15" s="2" t="s">
        <v>348</v>
      </c>
      <c r="F15" s="24">
        <v>17750</v>
      </c>
      <c r="G15" s="24">
        <v>269.82</v>
      </c>
      <c r="H15" s="24">
        <v>1.63</v>
      </c>
    </row>
    <row r="16" spans="1:9" x14ac:dyDescent="0.25">
      <c r="B16" s="2" t="s">
        <v>2084</v>
      </c>
      <c r="C16" s="4" t="s">
        <v>142</v>
      </c>
      <c r="D16" s="2" t="s">
        <v>350</v>
      </c>
      <c r="E16" s="2" t="s">
        <v>351</v>
      </c>
      <c r="F16" s="24">
        <v>8730</v>
      </c>
      <c r="G16" s="24">
        <v>256.14</v>
      </c>
      <c r="H16" s="24">
        <v>1.54</v>
      </c>
    </row>
    <row r="17" spans="2:8" x14ac:dyDescent="0.25">
      <c r="B17" s="2" t="s">
        <v>2083</v>
      </c>
      <c r="C17" s="4" t="s">
        <v>142</v>
      </c>
      <c r="D17" s="2" t="s">
        <v>356</v>
      </c>
      <c r="E17" s="2" t="s">
        <v>357</v>
      </c>
      <c r="F17" s="24">
        <v>55000</v>
      </c>
      <c r="G17" s="24">
        <v>239.61</v>
      </c>
      <c r="H17" s="24">
        <v>1.44</v>
      </c>
    </row>
    <row r="18" spans="2:8" x14ac:dyDescent="0.25">
      <c r="B18" s="2" t="s">
        <v>2082</v>
      </c>
      <c r="C18" s="4" t="s">
        <v>142</v>
      </c>
      <c r="D18" s="2" t="s">
        <v>382</v>
      </c>
      <c r="E18" s="2" t="s">
        <v>546</v>
      </c>
      <c r="F18" s="24">
        <v>13000</v>
      </c>
      <c r="G18" s="24">
        <v>202.44</v>
      </c>
      <c r="H18" s="24">
        <v>1.22</v>
      </c>
    </row>
    <row r="19" spans="2:8" x14ac:dyDescent="0.25">
      <c r="B19" s="2" t="s">
        <v>2081</v>
      </c>
      <c r="C19" s="4" t="s">
        <v>142</v>
      </c>
      <c r="D19" s="2" t="s">
        <v>352</v>
      </c>
      <c r="E19" s="2" t="s">
        <v>355</v>
      </c>
      <c r="F19" s="24">
        <v>5077</v>
      </c>
      <c r="G19" s="24">
        <v>193.97</v>
      </c>
      <c r="H19" s="24">
        <v>1.17</v>
      </c>
    </row>
    <row r="20" spans="2:8" x14ac:dyDescent="0.25">
      <c r="B20" s="2" t="s">
        <v>2080</v>
      </c>
      <c r="C20" s="4" t="s">
        <v>142</v>
      </c>
      <c r="D20" s="2" t="s">
        <v>376</v>
      </c>
      <c r="E20" s="2" t="s">
        <v>543</v>
      </c>
      <c r="F20" s="24">
        <v>1938</v>
      </c>
      <c r="G20" s="24">
        <v>173.8</v>
      </c>
      <c r="H20" s="24">
        <v>1.05</v>
      </c>
    </row>
    <row r="21" spans="2:8" x14ac:dyDescent="0.25">
      <c r="B21" s="2" t="s">
        <v>2079</v>
      </c>
      <c r="C21" s="4" t="s">
        <v>142</v>
      </c>
      <c r="D21" s="2" t="s">
        <v>347</v>
      </c>
      <c r="E21" s="2" t="s">
        <v>349</v>
      </c>
      <c r="F21" s="24">
        <v>13000</v>
      </c>
      <c r="G21" s="24">
        <v>149.55000000000001</v>
      </c>
      <c r="H21" s="24">
        <v>0.9</v>
      </c>
    </row>
    <row r="22" spans="2:8" x14ac:dyDescent="0.25">
      <c r="B22" s="2" t="s">
        <v>2078</v>
      </c>
      <c r="C22" s="4" t="s">
        <v>142</v>
      </c>
      <c r="D22" s="2" t="s">
        <v>544</v>
      </c>
      <c r="E22" s="2" t="s">
        <v>545</v>
      </c>
      <c r="F22" s="24">
        <v>34894</v>
      </c>
      <c r="G22" s="24">
        <v>142.52000000000001</v>
      </c>
      <c r="H22" s="24">
        <v>0.86</v>
      </c>
    </row>
    <row r="23" spans="2:8" x14ac:dyDescent="0.25">
      <c r="B23" s="2" t="s">
        <v>2077</v>
      </c>
      <c r="C23" s="4" t="s">
        <v>142</v>
      </c>
      <c r="D23" s="2" t="s">
        <v>396</v>
      </c>
      <c r="E23" s="2" t="s">
        <v>427</v>
      </c>
      <c r="F23" s="24">
        <v>66000</v>
      </c>
      <c r="G23" s="24">
        <v>127.48</v>
      </c>
      <c r="H23" s="24">
        <v>0.77</v>
      </c>
    </row>
    <row r="24" spans="2:8" x14ac:dyDescent="0.25">
      <c r="B24" s="2" t="s">
        <v>2076</v>
      </c>
      <c r="C24" s="4" t="s">
        <v>142</v>
      </c>
      <c r="D24" s="2" t="s">
        <v>370</v>
      </c>
      <c r="E24" s="2" t="s">
        <v>450</v>
      </c>
      <c r="F24" s="24">
        <v>6500</v>
      </c>
      <c r="G24" s="24">
        <v>114.21</v>
      </c>
      <c r="H24" s="24">
        <v>0.69</v>
      </c>
    </row>
    <row r="25" spans="2:8" x14ac:dyDescent="0.25">
      <c r="B25" s="2" t="s">
        <v>2075</v>
      </c>
      <c r="C25" s="4" t="s">
        <v>142</v>
      </c>
      <c r="D25" s="2" t="s">
        <v>406</v>
      </c>
      <c r="E25" s="2" t="s">
        <v>407</v>
      </c>
      <c r="F25" s="24">
        <v>367</v>
      </c>
      <c r="G25" s="24">
        <v>111.82</v>
      </c>
      <c r="H25" s="24">
        <v>0.67</v>
      </c>
    </row>
    <row r="26" spans="2:8" x14ac:dyDescent="0.25">
      <c r="B26" s="2" t="s">
        <v>2074</v>
      </c>
      <c r="C26" s="4" t="s">
        <v>142</v>
      </c>
      <c r="D26" s="2" t="s">
        <v>347</v>
      </c>
      <c r="E26" s="2" t="s">
        <v>354</v>
      </c>
      <c r="F26" s="24">
        <v>53846</v>
      </c>
      <c r="G26" s="24">
        <v>109.82</v>
      </c>
      <c r="H26" s="24">
        <v>0.66</v>
      </c>
    </row>
    <row r="27" spans="2:8" x14ac:dyDescent="0.25">
      <c r="B27" s="2" t="s">
        <v>2073</v>
      </c>
      <c r="C27" s="4" t="s">
        <v>142</v>
      </c>
      <c r="D27" s="2" t="s">
        <v>398</v>
      </c>
      <c r="E27" s="2" t="s">
        <v>561</v>
      </c>
      <c r="F27" s="24">
        <v>5800</v>
      </c>
      <c r="G27" s="24">
        <v>106.66</v>
      </c>
      <c r="H27" s="24">
        <v>0.64</v>
      </c>
    </row>
    <row r="28" spans="2:8" x14ac:dyDescent="0.25">
      <c r="B28" s="2" t="s">
        <v>2072</v>
      </c>
      <c r="C28" s="4" t="s">
        <v>142</v>
      </c>
      <c r="D28" s="2" t="s">
        <v>368</v>
      </c>
      <c r="E28" s="2" t="s">
        <v>547</v>
      </c>
      <c r="F28" s="24">
        <v>8000</v>
      </c>
      <c r="G28" s="24">
        <v>105.99</v>
      </c>
      <c r="H28" s="24">
        <v>0.64</v>
      </c>
    </row>
    <row r="29" spans="2:8" x14ac:dyDescent="0.25">
      <c r="B29" s="2" t="s">
        <v>2071</v>
      </c>
      <c r="C29" s="4" t="s">
        <v>142</v>
      </c>
      <c r="D29" s="2" t="s">
        <v>372</v>
      </c>
      <c r="E29" s="2" t="s">
        <v>558</v>
      </c>
      <c r="F29" s="24">
        <v>9000</v>
      </c>
      <c r="G29" s="24">
        <v>103.82</v>
      </c>
      <c r="H29" s="24">
        <v>0.63</v>
      </c>
    </row>
    <row r="30" spans="2:8" x14ac:dyDescent="0.25">
      <c r="B30" s="2" t="s">
        <v>2070</v>
      </c>
      <c r="C30" s="4" t="s">
        <v>142</v>
      </c>
      <c r="D30" s="2" t="s">
        <v>374</v>
      </c>
      <c r="E30" s="2" t="s">
        <v>400</v>
      </c>
      <c r="F30" s="24">
        <v>4000</v>
      </c>
      <c r="G30" s="24">
        <v>101.27</v>
      </c>
      <c r="H30" s="24">
        <v>0.61</v>
      </c>
    </row>
    <row r="31" spans="2:8" x14ac:dyDescent="0.25">
      <c r="B31" s="2" t="s">
        <v>2069</v>
      </c>
      <c r="C31" s="4" t="s">
        <v>142</v>
      </c>
      <c r="D31" s="2" t="s">
        <v>350</v>
      </c>
      <c r="E31" s="2" t="s">
        <v>552</v>
      </c>
      <c r="F31" s="24">
        <v>57000</v>
      </c>
      <c r="G31" s="24">
        <v>96.24</v>
      </c>
      <c r="H31" s="24">
        <v>0.57999999999999996</v>
      </c>
    </row>
    <row r="32" spans="2:8" x14ac:dyDescent="0.25">
      <c r="B32" s="2" t="s">
        <v>1147</v>
      </c>
      <c r="C32" s="4" t="s">
        <v>142</v>
      </c>
      <c r="D32" s="2" t="s">
        <v>531</v>
      </c>
      <c r="E32" s="2" t="s">
        <v>1148</v>
      </c>
      <c r="F32" s="24">
        <v>18000</v>
      </c>
      <c r="G32" s="24">
        <v>95.91</v>
      </c>
      <c r="H32" s="24">
        <v>0.57999999999999996</v>
      </c>
    </row>
    <row r="33" spans="2:8" x14ac:dyDescent="0.25">
      <c r="B33" s="2" t="s">
        <v>2068</v>
      </c>
      <c r="C33" s="4" t="s">
        <v>142</v>
      </c>
      <c r="D33" s="2" t="s">
        <v>359</v>
      </c>
      <c r="E33" s="2" t="s">
        <v>401</v>
      </c>
      <c r="F33" s="24">
        <v>8911</v>
      </c>
      <c r="G33" s="24">
        <v>95.66</v>
      </c>
      <c r="H33" s="24">
        <v>0.57999999999999996</v>
      </c>
    </row>
    <row r="34" spans="2:8" x14ac:dyDescent="0.25">
      <c r="B34" s="2" t="s">
        <v>2067</v>
      </c>
      <c r="C34" s="4" t="s">
        <v>142</v>
      </c>
      <c r="D34" s="2" t="s">
        <v>366</v>
      </c>
      <c r="E34" s="2" t="s">
        <v>550</v>
      </c>
      <c r="F34" s="24">
        <v>20000</v>
      </c>
      <c r="G34" s="24">
        <v>94.48</v>
      </c>
      <c r="H34" s="24">
        <v>0.56999999999999995</v>
      </c>
    </row>
    <row r="35" spans="2:8" x14ac:dyDescent="0.25">
      <c r="B35" s="2" t="s">
        <v>2066</v>
      </c>
      <c r="C35" s="4" t="s">
        <v>142</v>
      </c>
      <c r="D35" s="2" t="s">
        <v>382</v>
      </c>
      <c r="E35" s="2" t="s">
        <v>551</v>
      </c>
      <c r="F35" s="24">
        <v>1650</v>
      </c>
      <c r="G35" s="24">
        <v>93.5</v>
      </c>
      <c r="H35" s="24">
        <v>0.56000000000000005</v>
      </c>
    </row>
    <row r="36" spans="2:8" x14ac:dyDescent="0.25">
      <c r="B36" s="2" t="s">
        <v>2065</v>
      </c>
      <c r="C36" s="4" t="s">
        <v>142</v>
      </c>
      <c r="D36" s="2" t="s">
        <v>548</v>
      </c>
      <c r="E36" s="2" t="s">
        <v>549</v>
      </c>
      <c r="F36" s="24">
        <v>7300</v>
      </c>
      <c r="G36" s="24">
        <v>92.34</v>
      </c>
      <c r="H36" s="24">
        <v>0.56000000000000005</v>
      </c>
    </row>
    <row r="37" spans="2:8" x14ac:dyDescent="0.25">
      <c r="B37" s="2" t="s">
        <v>2064</v>
      </c>
      <c r="C37" s="4" t="s">
        <v>142</v>
      </c>
      <c r="D37" s="2" t="s">
        <v>366</v>
      </c>
      <c r="E37" s="2" t="s">
        <v>553</v>
      </c>
      <c r="F37" s="24">
        <v>310</v>
      </c>
      <c r="G37" s="24">
        <v>91</v>
      </c>
      <c r="H37" s="24">
        <v>0.55000000000000004</v>
      </c>
    </row>
    <row r="38" spans="2:8" x14ac:dyDescent="0.25">
      <c r="B38" s="2" t="s">
        <v>2063</v>
      </c>
      <c r="C38" s="4" t="s">
        <v>142</v>
      </c>
      <c r="D38" s="2" t="s">
        <v>379</v>
      </c>
      <c r="E38" s="2" t="s">
        <v>380</v>
      </c>
      <c r="F38" s="24">
        <v>8000</v>
      </c>
      <c r="G38" s="24">
        <v>88.67</v>
      </c>
      <c r="H38" s="24">
        <v>0.53</v>
      </c>
    </row>
    <row r="39" spans="2:8" x14ac:dyDescent="0.25">
      <c r="B39" s="2" t="s">
        <v>2062</v>
      </c>
      <c r="C39" s="4" t="s">
        <v>142</v>
      </c>
      <c r="D39" s="2" t="s">
        <v>531</v>
      </c>
      <c r="E39" s="2" t="s">
        <v>532</v>
      </c>
      <c r="F39" s="24">
        <v>3500</v>
      </c>
      <c r="G39" s="24">
        <v>87.76</v>
      </c>
      <c r="H39" s="24">
        <v>0.53</v>
      </c>
    </row>
    <row r="40" spans="2:8" x14ac:dyDescent="0.25">
      <c r="B40" s="2" t="s">
        <v>2061</v>
      </c>
      <c r="C40" s="4" t="s">
        <v>142</v>
      </c>
      <c r="D40" s="2" t="s">
        <v>420</v>
      </c>
      <c r="E40" s="2" t="s">
        <v>421</v>
      </c>
      <c r="F40" s="24">
        <v>13624</v>
      </c>
      <c r="G40" s="24">
        <v>84.49</v>
      </c>
      <c r="H40" s="24">
        <v>0.51</v>
      </c>
    </row>
    <row r="41" spans="2:8" x14ac:dyDescent="0.25">
      <c r="B41" s="2" t="s">
        <v>2060</v>
      </c>
      <c r="C41" s="4" t="s">
        <v>142</v>
      </c>
      <c r="D41" s="2" t="s">
        <v>556</v>
      </c>
      <c r="E41" s="2" t="s">
        <v>557</v>
      </c>
      <c r="F41" s="24">
        <v>36000</v>
      </c>
      <c r="G41" s="24">
        <v>84.15</v>
      </c>
      <c r="H41" s="24">
        <v>0.51</v>
      </c>
    </row>
    <row r="42" spans="2:8" x14ac:dyDescent="0.25">
      <c r="B42" s="2" t="s">
        <v>2059</v>
      </c>
      <c r="C42" s="4" t="s">
        <v>142</v>
      </c>
      <c r="D42" s="2" t="s">
        <v>396</v>
      </c>
      <c r="E42" s="2" t="s">
        <v>397</v>
      </c>
      <c r="F42" s="24">
        <v>1800</v>
      </c>
      <c r="G42" s="24">
        <v>82.87</v>
      </c>
      <c r="H42" s="24">
        <v>0.5</v>
      </c>
    </row>
    <row r="43" spans="2:8" x14ac:dyDescent="0.25">
      <c r="B43" s="2" t="s">
        <v>565</v>
      </c>
      <c r="C43" s="4" t="s">
        <v>142</v>
      </c>
      <c r="D43" s="2" t="s">
        <v>469</v>
      </c>
      <c r="E43" s="2" t="s">
        <v>566</v>
      </c>
      <c r="F43" s="24">
        <v>3000</v>
      </c>
      <c r="G43" s="24">
        <v>79.94</v>
      </c>
      <c r="H43" s="24">
        <v>0.48</v>
      </c>
    </row>
    <row r="44" spans="2:8" x14ac:dyDescent="0.25">
      <c r="B44" s="2" t="s">
        <v>2058</v>
      </c>
      <c r="C44" s="4" t="s">
        <v>142</v>
      </c>
      <c r="D44" s="2" t="s">
        <v>359</v>
      </c>
      <c r="E44" s="2" t="s">
        <v>360</v>
      </c>
      <c r="F44" s="24">
        <v>2200</v>
      </c>
      <c r="G44" s="24">
        <v>78.959999999999994</v>
      </c>
      <c r="H44" s="24">
        <v>0.48</v>
      </c>
    </row>
    <row r="45" spans="2:8" x14ac:dyDescent="0.25">
      <c r="B45" s="2" t="s">
        <v>2057</v>
      </c>
      <c r="C45" s="4" t="s">
        <v>142</v>
      </c>
      <c r="D45" s="2" t="s">
        <v>402</v>
      </c>
      <c r="E45" s="2" t="s">
        <v>569</v>
      </c>
      <c r="F45" s="24">
        <v>18000</v>
      </c>
      <c r="G45" s="24">
        <v>77.53</v>
      </c>
      <c r="H45" s="24">
        <v>0.47</v>
      </c>
    </row>
    <row r="46" spans="2:8" x14ac:dyDescent="0.25">
      <c r="B46" s="2" t="s">
        <v>2056</v>
      </c>
      <c r="C46" s="4" t="s">
        <v>142</v>
      </c>
      <c r="D46" s="2" t="s">
        <v>359</v>
      </c>
      <c r="E46" s="2" t="s">
        <v>563</v>
      </c>
      <c r="F46" s="24">
        <v>850</v>
      </c>
      <c r="G46" s="24">
        <v>70.900000000000006</v>
      </c>
      <c r="H46" s="24">
        <v>0.43</v>
      </c>
    </row>
    <row r="47" spans="2:8" x14ac:dyDescent="0.25">
      <c r="B47" s="2" t="s">
        <v>2055</v>
      </c>
      <c r="C47" s="4" t="s">
        <v>142</v>
      </c>
      <c r="D47" s="2" t="s">
        <v>347</v>
      </c>
      <c r="E47" s="2" t="s">
        <v>560</v>
      </c>
      <c r="F47" s="24">
        <v>33600</v>
      </c>
      <c r="G47" s="24">
        <v>63.27</v>
      </c>
      <c r="H47" s="24">
        <v>0.38</v>
      </c>
    </row>
    <row r="48" spans="2:8" x14ac:dyDescent="0.25">
      <c r="B48" s="2" t="s">
        <v>2054</v>
      </c>
      <c r="C48" s="4" t="s">
        <v>142</v>
      </c>
      <c r="D48" s="2" t="s">
        <v>418</v>
      </c>
      <c r="E48" s="2" t="s">
        <v>564</v>
      </c>
      <c r="F48" s="24">
        <v>20000</v>
      </c>
      <c r="G48" s="24">
        <v>62.11</v>
      </c>
      <c r="H48" s="24">
        <v>0.37</v>
      </c>
    </row>
    <row r="49" spans="2:8" x14ac:dyDescent="0.25">
      <c r="B49" s="2" t="s">
        <v>2053</v>
      </c>
      <c r="C49" s="4" t="s">
        <v>142</v>
      </c>
      <c r="D49" s="2" t="s">
        <v>384</v>
      </c>
      <c r="E49" s="2" t="s">
        <v>562</v>
      </c>
      <c r="F49" s="24">
        <v>3600</v>
      </c>
      <c r="G49" s="24">
        <v>61.94</v>
      </c>
      <c r="H49" s="24">
        <v>0.37</v>
      </c>
    </row>
    <row r="50" spans="2:8" x14ac:dyDescent="0.25">
      <c r="B50" s="2" t="s">
        <v>2052</v>
      </c>
      <c r="C50" s="4" t="s">
        <v>142</v>
      </c>
      <c r="D50" s="2" t="s">
        <v>575</v>
      </c>
      <c r="E50" s="2" t="s">
        <v>576</v>
      </c>
      <c r="F50" s="24">
        <v>3400</v>
      </c>
      <c r="G50" s="24">
        <v>61.42</v>
      </c>
      <c r="H50" s="24">
        <v>0.37</v>
      </c>
    </row>
    <row r="51" spans="2:8" x14ac:dyDescent="0.25">
      <c r="B51" s="2" t="s">
        <v>2051</v>
      </c>
      <c r="C51" s="4" t="s">
        <v>142</v>
      </c>
      <c r="D51" s="2" t="s">
        <v>376</v>
      </c>
      <c r="E51" s="2" t="s">
        <v>579</v>
      </c>
      <c r="F51" s="24">
        <v>1800</v>
      </c>
      <c r="G51" s="24">
        <v>54.88</v>
      </c>
      <c r="H51" s="24">
        <v>0.33</v>
      </c>
    </row>
    <row r="52" spans="2:8" x14ac:dyDescent="0.25">
      <c r="B52" s="2" t="s">
        <v>2050</v>
      </c>
      <c r="C52" s="4" t="s">
        <v>142</v>
      </c>
      <c r="D52" s="2" t="s">
        <v>423</v>
      </c>
      <c r="E52" s="2" t="s">
        <v>524</v>
      </c>
      <c r="F52" s="24">
        <v>15000</v>
      </c>
      <c r="G52" s="24">
        <v>54.48</v>
      </c>
      <c r="H52" s="24">
        <v>0.33</v>
      </c>
    </row>
    <row r="53" spans="2:8" x14ac:dyDescent="0.25">
      <c r="B53" s="2" t="s">
        <v>2049</v>
      </c>
      <c r="C53" s="4" t="s">
        <v>142</v>
      </c>
      <c r="D53" s="2" t="s">
        <v>370</v>
      </c>
      <c r="E53" s="2" t="s">
        <v>371</v>
      </c>
      <c r="F53" s="24">
        <v>4500</v>
      </c>
      <c r="G53" s="24">
        <v>52.97</v>
      </c>
      <c r="H53" s="24">
        <v>0.32</v>
      </c>
    </row>
    <row r="54" spans="2:8" x14ac:dyDescent="0.25">
      <c r="B54" s="2" t="s">
        <v>2048</v>
      </c>
      <c r="C54" s="4" t="s">
        <v>142</v>
      </c>
      <c r="D54" s="2" t="s">
        <v>382</v>
      </c>
      <c r="E54" s="2" t="s">
        <v>449</v>
      </c>
      <c r="F54" s="24">
        <v>5000</v>
      </c>
      <c r="G54" s="24">
        <v>52.3</v>
      </c>
      <c r="H54" s="24">
        <v>0.32</v>
      </c>
    </row>
    <row r="55" spans="2:8" x14ac:dyDescent="0.25">
      <c r="B55" s="2" t="s">
        <v>2047</v>
      </c>
      <c r="C55" s="4" t="s">
        <v>142</v>
      </c>
      <c r="D55" s="2" t="s">
        <v>364</v>
      </c>
      <c r="E55" s="2" t="s">
        <v>568</v>
      </c>
      <c r="F55" s="24">
        <v>500</v>
      </c>
      <c r="G55" s="24">
        <v>52</v>
      </c>
      <c r="H55" s="24">
        <v>0.31</v>
      </c>
    </row>
    <row r="56" spans="2:8" x14ac:dyDescent="0.25">
      <c r="B56" s="2" t="s">
        <v>2046</v>
      </c>
      <c r="C56" s="4" t="s">
        <v>142</v>
      </c>
      <c r="D56" s="2" t="s">
        <v>418</v>
      </c>
      <c r="E56" s="2" t="s">
        <v>567</v>
      </c>
      <c r="F56" s="24">
        <v>3600</v>
      </c>
      <c r="G56" s="24">
        <v>51.97</v>
      </c>
      <c r="H56" s="24">
        <v>0.31</v>
      </c>
    </row>
    <row r="57" spans="2:8" x14ac:dyDescent="0.25">
      <c r="B57" s="2" t="s">
        <v>2045</v>
      </c>
      <c r="C57" s="4" t="s">
        <v>142</v>
      </c>
      <c r="D57" s="2" t="s">
        <v>366</v>
      </c>
      <c r="E57" s="2" t="s">
        <v>571</v>
      </c>
      <c r="F57" s="24">
        <v>12000</v>
      </c>
      <c r="G57" s="24">
        <v>51.95</v>
      </c>
      <c r="H57" s="24">
        <v>0.31</v>
      </c>
    </row>
    <row r="58" spans="2:8" x14ac:dyDescent="0.25">
      <c r="B58" s="2" t="s">
        <v>2044</v>
      </c>
      <c r="C58" s="4" t="s">
        <v>142</v>
      </c>
      <c r="D58" s="2" t="s">
        <v>492</v>
      </c>
      <c r="E58" s="2" t="s">
        <v>570</v>
      </c>
      <c r="F58" s="24">
        <v>5400</v>
      </c>
      <c r="G58" s="24">
        <v>50.2</v>
      </c>
      <c r="H58" s="24">
        <v>0.3</v>
      </c>
    </row>
    <row r="59" spans="2:8" x14ac:dyDescent="0.25">
      <c r="B59" s="2" t="s">
        <v>2043</v>
      </c>
      <c r="C59" s="4" t="s">
        <v>142</v>
      </c>
      <c r="D59" s="2" t="s">
        <v>389</v>
      </c>
      <c r="E59" s="2" t="s">
        <v>390</v>
      </c>
      <c r="F59" s="24">
        <v>5240</v>
      </c>
      <c r="G59" s="24">
        <v>49.8</v>
      </c>
      <c r="H59" s="24">
        <v>0.3</v>
      </c>
    </row>
    <row r="60" spans="2:8" x14ac:dyDescent="0.25">
      <c r="B60" s="2" t="s">
        <v>2042</v>
      </c>
      <c r="C60" s="4" t="s">
        <v>142</v>
      </c>
      <c r="D60" s="2" t="s">
        <v>573</v>
      </c>
      <c r="E60" s="2" t="s">
        <v>574</v>
      </c>
      <c r="F60" s="24">
        <v>5400</v>
      </c>
      <c r="G60" s="24">
        <v>49.44</v>
      </c>
      <c r="H60" s="24">
        <v>0.3</v>
      </c>
    </row>
    <row r="61" spans="2:8" x14ac:dyDescent="0.25">
      <c r="B61" s="2" t="s">
        <v>577</v>
      </c>
      <c r="C61" s="4" t="s">
        <v>142</v>
      </c>
      <c r="D61" s="2" t="s">
        <v>384</v>
      </c>
      <c r="E61" s="2" t="s">
        <v>578</v>
      </c>
      <c r="F61" s="24">
        <v>13000</v>
      </c>
      <c r="G61" s="24">
        <v>49.01</v>
      </c>
      <c r="H61" s="24">
        <v>0.3</v>
      </c>
    </row>
    <row r="62" spans="2:8" x14ac:dyDescent="0.25">
      <c r="B62" s="2" t="s">
        <v>2041</v>
      </c>
      <c r="C62" s="4" t="s">
        <v>142</v>
      </c>
      <c r="D62" s="2" t="s">
        <v>433</v>
      </c>
      <c r="E62" s="2" t="s">
        <v>580</v>
      </c>
      <c r="F62" s="24">
        <v>7500</v>
      </c>
      <c r="G62" s="24">
        <v>46.53</v>
      </c>
      <c r="H62" s="24">
        <v>0.28000000000000003</v>
      </c>
    </row>
    <row r="63" spans="2:8" x14ac:dyDescent="0.25">
      <c r="B63" s="2" t="s">
        <v>2040</v>
      </c>
      <c r="C63" s="4" t="s">
        <v>142</v>
      </c>
      <c r="D63" s="2" t="s">
        <v>433</v>
      </c>
      <c r="E63" s="2" t="s">
        <v>555</v>
      </c>
      <c r="F63" s="24">
        <v>10200</v>
      </c>
      <c r="G63" s="24">
        <v>44.75</v>
      </c>
      <c r="H63" s="24">
        <v>0.27</v>
      </c>
    </row>
    <row r="64" spans="2:8" x14ac:dyDescent="0.25">
      <c r="B64" s="2" t="s">
        <v>2039</v>
      </c>
      <c r="C64" s="4" t="s">
        <v>142</v>
      </c>
      <c r="D64" s="2" t="s">
        <v>359</v>
      </c>
      <c r="E64" s="2" t="s">
        <v>581</v>
      </c>
      <c r="F64" s="24">
        <v>18000</v>
      </c>
      <c r="G64" s="24">
        <v>44.52</v>
      </c>
      <c r="H64" s="24">
        <v>0.27</v>
      </c>
    </row>
    <row r="65" spans="2:8" x14ac:dyDescent="0.25">
      <c r="B65" s="2" t="s">
        <v>458</v>
      </c>
      <c r="C65" s="4" t="s">
        <v>142</v>
      </c>
      <c r="D65" s="2" t="s">
        <v>406</v>
      </c>
      <c r="E65" s="2" t="s">
        <v>459</v>
      </c>
      <c r="F65" s="24">
        <v>4000</v>
      </c>
      <c r="G65" s="24">
        <v>38.42</v>
      </c>
      <c r="H65" s="24">
        <v>0.23</v>
      </c>
    </row>
    <row r="66" spans="2:8" x14ac:dyDescent="0.25">
      <c r="B66" s="2" t="s">
        <v>2038</v>
      </c>
      <c r="C66" s="4" t="s">
        <v>142</v>
      </c>
      <c r="D66" s="2" t="s">
        <v>359</v>
      </c>
      <c r="E66" s="2" t="s">
        <v>589</v>
      </c>
      <c r="F66" s="24">
        <v>980</v>
      </c>
      <c r="G66" s="24">
        <v>37.700000000000003</v>
      </c>
      <c r="H66" s="24">
        <v>0.23</v>
      </c>
    </row>
    <row r="67" spans="2:8" x14ac:dyDescent="0.25">
      <c r="B67" s="2" t="s">
        <v>2037</v>
      </c>
      <c r="C67" s="4" t="s">
        <v>142</v>
      </c>
      <c r="D67" s="2" t="s">
        <v>519</v>
      </c>
      <c r="E67" s="2" t="s">
        <v>523</v>
      </c>
      <c r="F67" s="24">
        <v>200</v>
      </c>
      <c r="G67" s="24">
        <v>25.64</v>
      </c>
      <c r="H67" s="24">
        <v>0.15</v>
      </c>
    </row>
    <row r="68" spans="2:8" x14ac:dyDescent="0.25">
      <c r="B68" s="7" t="s">
        <v>145</v>
      </c>
      <c r="C68" s="8"/>
      <c r="D68" s="7"/>
      <c r="E68" s="7"/>
      <c r="F68" s="31"/>
      <c r="G68" s="31">
        <f>SUM(G12:G67)</f>
        <v>4958.62</v>
      </c>
      <c r="H68" s="31">
        <f>SUM(H12:H67)</f>
        <v>29.889999999999997</v>
      </c>
    </row>
    <row r="69" spans="2:8" x14ac:dyDescent="0.25">
      <c r="B69" s="5" t="s">
        <v>136</v>
      </c>
      <c r="C69" s="6" t="s">
        <v>137</v>
      </c>
      <c r="D69" s="5" t="s">
        <v>238</v>
      </c>
      <c r="E69" s="5" t="s">
        <v>139</v>
      </c>
      <c r="F69" s="46" t="s">
        <v>149</v>
      </c>
      <c r="G69" s="46" t="s">
        <v>150</v>
      </c>
      <c r="H69" s="46" t="s">
        <v>151</v>
      </c>
    </row>
    <row r="70" spans="2:8" x14ac:dyDescent="0.25">
      <c r="B70" s="7" t="s">
        <v>239</v>
      </c>
    </row>
    <row r="71" spans="2:8" x14ac:dyDescent="0.25">
      <c r="B71" s="7" t="s">
        <v>141</v>
      </c>
    </row>
    <row r="72" spans="2:8" x14ac:dyDescent="0.25">
      <c r="B72" s="7" t="s">
        <v>240</v>
      </c>
    </row>
    <row r="73" spans="2:8" x14ac:dyDescent="0.25">
      <c r="B73" s="2" t="s">
        <v>590</v>
      </c>
      <c r="C73" s="4">
        <v>7.19</v>
      </c>
      <c r="D73" s="2" t="s">
        <v>242</v>
      </c>
      <c r="E73" s="2" t="s">
        <v>591</v>
      </c>
      <c r="F73" s="24">
        <v>1500000</v>
      </c>
      <c r="G73" s="24">
        <v>1507.73</v>
      </c>
      <c r="H73" s="24">
        <v>9.09</v>
      </c>
    </row>
    <row r="74" spans="2:8" x14ac:dyDescent="0.25">
      <c r="B74" s="2" t="s">
        <v>1171</v>
      </c>
      <c r="C74" s="4">
        <v>7.21</v>
      </c>
      <c r="D74" s="2" t="s">
        <v>242</v>
      </c>
      <c r="E74" s="2" t="s">
        <v>1172</v>
      </c>
      <c r="F74" s="24">
        <v>1500000</v>
      </c>
      <c r="G74" s="24">
        <v>1496.87</v>
      </c>
      <c r="H74" s="24">
        <v>9.02</v>
      </c>
    </row>
    <row r="75" spans="2:8" x14ac:dyDescent="0.25">
      <c r="B75" s="2" t="s">
        <v>598</v>
      </c>
      <c r="C75" s="4">
        <v>7.29</v>
      </c>
      <c r="D75" s="2" t="s">
        <v>242</v>
      </c>
      <c r="E75" s="2" t="s">
        <v>599</v>
      </c>
      <c r="F75" s="24">
        <v>1000000</v>
      </c>
      <c r="G75" s="24">
        <v>1007.99</v>
      </c>
      <c r="H75" s="24">
        <v>6.08</v>
      </c>
    </row>
    <row r="76" spans="2:8" x14ac:dyDescent="0.25">
      <c r="B76" s="2" t="s">
        <v>592</v>
      </c>
      <c r="C76" s="4">
        <v>7.14</v>
      </c>
      <c r="D76" s="2" t="s">
        <v>242</v>
      </c>
      <c r="E76" s="2" t="s">
        <v>593</v>
      </c>
      <c r="F76" s="24">
        <v>1000000</v>
      </c>
      <c r="G76" s="24">
        <v>1002.17</v>
      </c>
      <c r="H76" s="24">
        <v>6.04</v>
      </c>
    </row>
    <row r="77" spans="2:8" x14ac:dyDescent="0.25">
      <c r="B77" s="2" t="s">
        <v>2036</v>
      </c>
      <c r="C77" s="4">
        <v>7.21</v>
      </c>
      <c r="D77" s="2" t="s">
        <v>242</v>
      </c>
      <c r="E77" s="2" t="s">
        <v>2035</v>
      </c>
      <c r="F77" s="24">
        <v>500000</v>
      </c>
      <c r="G77" s="24">
        <v>512.71</v>
      </c>
      <c r="H77" s="24">
        <v>3.09</v>
      </c>
    </row>
    <row r="78" spans="2:8" x14ac:dyDescent="0.25">
      <c r="B78" s="2" t="s">
        <v>2034</v>
      </c>
      <c r="C78" s="4">
        <v>7.1</v>
      </c>
      <c r="D78" s="2" t="s">
        <v>242</v>
      </c>
      <c r="E78" s="2" t="s">
        <v>2033</v>
      </c>
      <c r="F78" s="24">
        <v>500000</v>
      </c>
      <c r="G78" s="24">
        <v>507.15</v>
      </c>
      <c r="H78" s="24">
        <v>3.06</v>
      </c>
    </row>
    <row r="79" spans="2:8" x14ac:dyDescent="0.25">
      <c r="B79" s="2" t="s">
        <v>2032</v>
      </c>
      <c r="C79" s="4">
        <v>7.17</v>
      </c>
      <c r="D79" s="2" t="s">
        <v>242</v>
      </c>
      <c r="E79" s="2" t="s">
        <v>2031</v>
      </c>
      <c r="F79" s="24">
        <v>350000</v>
      </c>
      <c r="G79" s="24">
        <v>352.41</v>
      </c>
      <c r="H79" s="24">
        <v>2.12</v>
      </c>
    </row>
    <row r="80" spans="2:8" x14ac:dyDescent="0.25">
      <c r="B80" s="7" t="s">
        <v>244</v>
      </c>
      <c r="C80" s="8"/>
      <c r="D80" s="7"/>
      <c r="E80" s="7"/>
      <c r="F80" s="31"/>
      <c r="G80" s="31">
        <f>SUM(G69:G79)</f>
        <v>6387.03</v>
      </c>
      <c r="H80" s="31">
        <f>SUM(H69:H79)</f>
        <v>38.499999999999993</v>
      </c>
    </row>
    <row r="81" spans="2:8" x14ac:dyDescent="0.25">
      <c r="B81" s="7" t="s">
        <v>602</v>
      </c>
    </row>
    <row r="82" spans="2:8" x14ac:dyDescent="0.25">
      <c r="B82" s="2" t="s">
        <v>612</v>
      </c>
      <c r="C82" s="4">
        <v>7.55</v>
      </c>
      <c r="D82" s="2" t="s">
        <v>603</v>
      </c>
      <c r="E82" s="2" t="s">
        <v>613</v>
      </c>
      <c r="F82" s="24">
        <v>100</v>
      </c>
      <c r="G82" s="24">
        <v>997.97</v>
      </c>
      <c r="H82" s="24">
        <v>6.02</v>
      </c>
    </row>
    <row r="83" spans="2:8" x14ac:dyDescent="0.25">
      <c r="B83" s="2" t="s">
        <v>2030</v>
      </c>
      <c r="C83" s="4">
        <v>7.29</v>
      </c>
      <c r="D83" s="2" t="s">
        <v>603</v>
      </c>
      <c r="E83" s="2" t="s">
        <v>607</v>
      </c>
      <c r="F83" s="24">
        <v>100</v>
      </c>
      <c r="G83" s="24">
        <v>997.88</v>
      </c>
      <c r="H83" s="24">
        <v>6.02</v>
      </c>
    </row>
    <row r="84" spans="2:8" x14ac:dyDescent="0.25">
      <c r="B84" s="2" t="s">
        <v>1993</v>
      </c>
      <c r="C84" s="4">
        <v>8</v>
      </c>
      <c r="D84" s="2" t="s">
        <v>603</v>
      </c>
      <c r="E84" s="2" t="s">
        <v>608</v>
      </c>
      <c r="F84" s="24">
        <v>100</v>
      </c>
      <c r="G84" s="24">
        <v>965.51</v>
      </c>
      <c r="H84" s="24">
        <v>5.82</v>
      </c>
    </row>
    <row r="85" spans="2:8" x14ac:dyDescent="0.25">
      <c r="B85" s="2" t="s">
        <v>2029</v>
      </c>
      <c r="C85" s="4">
        <v>8.69</v>
      </c>
      <c r="D85" s="2" t="s">
        <v>614</v>
      </c>
      <c r="E85" s="2" t="s">
        <v>615</v>
      </c>
      <c r="F85" s="24">
        <v>50</v>
      </c>
      <c r="G85" s="24">
        <v>498.93</v>
      </c>
      <c r="H85" s="24">
        <v>3.01</v>
      </c>
    </row>
    <row r="86" spans="2:8" x14ac:dyDescent="0.25">
      <c r="B86" s="7" t="s">
        <v>620</v>
      </c>
      <c r="C86" s="8"/>
      <c r="D86" s="7"/>
      <c r="E86" s="7"/>
      <c r="F86" s="31"/>
      <c r="G86" s="31">
        <f>SUM(G81:G85)</f>
        <v>3460.2899999999995</v>
      </c>
      <c r="H86" s="31">
        <f>SUM(H81:H85)</f>
        <v>20.869999999999997</v>
      </c>
    </row>
    <row r="87" spans="2:8" x14ac:dyDescent="0.25">
      <c r="B87" s="7" t="s">
        <v>1620</v>
      </c>
      <c r="C87" s="8"/>
      <c r="D87" s="7"/>
      <c r="E87" s="7"/>
      <c r="F87" s="31"/>
      <c r="G87" s="31">
        <v>90.98</v>
      </c>
      <c r="H87" s="31">
        <v>0.55000000000000004</v>
      </c>
    </row>
    <row r="88" spans="2:8" x14ac:dyDescent="0.25">
      <c r="B88" s="7" t="s">
        <v>147</v>
      </c>
      <c r="C88" s="8"/>
      <c r="D88" s="7"/>
      <c r="E88" s="7"/>
      <c r="F88" s="31"/>
      <c r="G88" s="31">
        <v>14896.92</v>
      </c>
      <c r="H88" s="31">
        <v>89.81</v>
      </c>
    </row>
    <row r="89" spans="2:8" x14ac:dyDescent="0.25">
      <c r="B89" s="7" t="s">
        <v>326</v>
      </c>
      <c r="C89" s="8"/>
      <c r="D89" s="7"/>
      <c r="E89" s="7"/>
      <c r="F89" s="31"/>
      <c r="G89" s="31">
        <v>1689.6758664999993</v>
      </c>
      <c r="H89" s="31">
        <v>10.189999999999998</v>
      </c>
    </row>
    <row r="90" spans="2:8" x14ac:dyDescent="0.25">
      <c r="B90" s="7" t="s">
        <v>155</v>
      </c>
      <c r="C90" s="8"/>
      <c r="D90" s="7"/>
      <c r="E90" s="7"/>
      <c r="F90" s="31"/>
      <c r="G90" s="31">
        <v>16586.5958665</v>
      </c>
      <c r="H90" s="31">
        <v>100</v>
      </c>
    </row>
    <row r="91" spans="2:8" x14ac:dyDescent="0.25">
      <c r="B91" s="2" t="s">
        <v>156</v>
      </c>
    </row>
    <row r="92" spans="2:8" x14ac:dyDescent="0.25">
      <c r="B92" s="2" t="s">
        <v>157</v>
      </c>
    </row>
    <row r="93" spans="2:8" x14ac:dyDescent="0.25">
      <c r="B93" s="2" t="s">
        <v>158</v>
      </c>
      <c r="C93" s="4" t="s">
        <v>159</v>
      </c>
    </row>
    <row r="94" spans="2:8" x14ac:dyDescent="0.25">
      <c r="B94" s="7"/>
    </row>
    <row r="95" spans="2:8" ht="30" x14ac:dyDescent="0.25">
      <c r="B95" s="45" t="s">
        <v>160</v>
      </c>
      <c r="C95" s="4" t="s">
        <v>161</v>
      </c>
    </row>
    <row r="96" spans="2:8" x14ac:dyDescent="0.25">
      <c r="B96" s="7"/>
    </row>
    <row r="97" spans="2:3" x14ac:dyDescent="0.25">
      <c r="B97" s="7" t="s">
        <v>162</v>
      </c>
      <c r="C97" s="4" t="s">
        <v>161</v>
      </c>
    </row>
    <row r="98" spans="2:3" x14ac:dyDescent="0.25">
      <c r="B98" s="7" t="s">
        <v>164</v>
      </c>
      <c r="C98" s="4" t="s">
        <v>165</v>
      </c>
    </row>
    <row r="99" spans="2:3" x14ac:dyDescent="0.25">
      <c r="B99" s="7" t="s">
        <v>2028</v>
      </c>
      <c r="C99" s="8"/>
    </row>
    <row r="100" spans="2:3" x14ac:dyDescent="0.25">
      <c r="B100" s="7" t="s">
        <v>2027</v>
      </c>
      <c r="C100" s="8"/>
    </row>
    <row r="101" spans="2:3" x14ac:dyDescent="0.25">
      <c r="B101" s="7" t="s">
        <v>2026</v>
      </c>
      <c r="C101" s="8"/>
    </row>
    <row r="102" spans="2:3" x14ac:dyDescent="0.25">
      <c r="B102" s="7" t="s">
        <v>2025</v>
      </c>
      <c r="C102" s="8"/>
    </row>
    <row r="103" spans="2:3" x14ac:dyDescent="0.25">
      <c r="B103" s="7" t="s">
        <v>2024</v>
      </c>
      <c r="C103" s="8"/>
    </row>
    <row r="104" spans="2:3" x14ac:dyDescent="0.25">
      <c r="B104" s="2" t="s">
        <v>170</v>
      </c>
    </row>
    <row r="106" spans="2:3" x14ac:dyDescent="0.25">
      <c r="B106" s="139"/>
      <c r="C106" s="9" t="s">
        <v>171</v>
      </c>
    </row>
    <row r="107" spans="2:3" ht="30" x14ac:dyDescent="0.25">
      <c r="B107" s="139" t="s">
        <v>172</v>
      </c>
      <c r="C107" s="10" t="s">
        <v>28</v>
      </c>
    </row>
    <row r="108" spans="2:3" x14ac:dyDescent="0.25">
      <c r="B108" s="139" t="s">
        <v>173</v>
      </c>
      <c r="C108" s="9"/>
    </row>
    <row r="109" spans="2:3" x14ac:dyDescent="0.25">
      <c r="B109" s="139"/>
      <c r="C109" s="9"/>
    </row>
    <row r="110" spans="2:3" x14ac:dyDescent="0.25">
      <c r="B110" s="139" t="s">
        <v>174</v>
      </c>
      <c r="C110" s="43">
        <v>7.4700000000000003E-2</v>
      </c>
    </row>
    <row r="111" spans="2:3" x14ac:dyDescent="0.25">
      <c r="B111" s="139"/>
      <c r="C111" s="9"/>
    </row>
    <row r="112" spans="2:3" x14ac:dyDescent="0.25">
      <c r="B112" s="139" t="s">
        <v>175</v>
      </c>
      <c r="C112" s="9" t="s">
        <v>2023</v>
      </c>
    </row>
    <row r="113" spans="2:7" x14ac:dyDescent="0.25">
      <c r="B113" s="139" t="s">
        <v>176</v>
      </c>
      <c r="C113" s="9" t="s">
        <v>2022</v>
      </c>
    </row>
    <row r="114" spans="2:7" x14ac:dyDescent="0.25">
      <c r="B114" s="139"/>
      <c r="C114" s="9"/>
    </row>
    <row r="115" spans="2:7" x14ac:dyDescent="0.25">
      <c r="B115" s="139" t="s">
        <v>177</v>
      </c>
      <c r="C115" s="9" t="s">
        <v>159</v>
      </c>
    </row>
    <row r="116" spans="2:7" x14ac:dyDescent="0.25">
      <c r="B116" s="215" t="s">
        <v>178</v>
      </c>
      <c r="C116" s="215"/>
    </row>
    <row r="118" spans="2:7" x14ac:dyDescent="0.25">
      <c r="B118" s="139" t="s">
        <v>179</v>
      </c>
      <c r="C118" s="9"/>
      <c r="D118" s="139"/>
    </row>
    <row r="119" spans="2:7" ht="30" x14ac:dyDescent="0.25">
      <c r="B119" s="11" t="s">
        <v>180</v>
      </c>
      <c r="C119" s="10" t="s">
        <v>181</v>
      </c>
      <c r="D119" s="11" t="s">
        <v>182</v>
      </c>
    </row>
    <row r="120" spans="2:7" x14ac:dyDescent="0.25">
      <c r="B120" s="139" t="s">
        <v>161</v>
      </c>
      <c r="C120" s="9" t="s">
        <v>161</v>
      </c>
      <c r="D120" s="139" t="s">
        <v>161</v>
      </c>
    </row>
    <row r="122" spans="2:7" x14ac:dyDescent="0.25">
      <c r="B122" s="17" t="s">
        <v>183</v>
      </c>
      <c r="C122" s="40">
        <v>45412</v>
      </c>
      <c r="D122" s="139"/>
      <c r="E122" s="33"/>
      <c r="F122" s="39"/>
    </row>
    <row r="123" spans="2:7" x14ac:dyDescent="0.25">
      <c r="B123" s="17" t="s">
        <v>184</v>
      </c>
      <c r="C123" s="18" t="s">
        <v>185</v>
      </c>
      <c r="D123" s="17" t="s">
        <v>186</v>
      </c>
      <c r="E123" s="34" t="s">
        <v>187</v>
      </c>
      <c r="F123" s="32" t="s">
        <v>188</v>
      </c>
      <c r="G123" s="31"/>
    </row>
    <row r="124" spans="2:7" x14ac:dyDescent="0.25">
      <c r="B124" s="37" t="s">
        <v>161</v>
      </c>
      <c r="C124" s="38" t="s">
        <v>161</v>
      </c>
      <c r="D124" s="37" t="s">
        <v>161</v>
      </c>
      <c r="E124" s="36" t="s">
        <v>161</v>
      </c>
      <c r="F124" s="35" t="s">
        <v>161</v>
      </c>
    </row>
    <row r="127" spans="2:7" x14ac:dyDescent="0.25">
      <c r="B127" s="7" t="s">
        <v>189</v>
      </c>
    </row>
    <row r="128" spans="2:7" x14ac:dyDescent="0.25">
      <c r="B128" s="7"/>
    </row>
    <row r="129" spans="2:6" x14ac:dyDescent="0.25">
      <c r="B129" s="7" t="s">
        <v>190</v>
      </c>
    </row>
    <row r="130" spans="2:6" x14ac:dyDescent="0.25">
      <c r="B130" s="17" t="s">
        <v>191</v>
      </c>
      <c r="C130" s="18" t="s">
        <v>192</v>
      </c>
      <c r="D130" s="7"/>
    </row>
    <row r="131" spans="2:6" x14ac:dyDescent="0.25">
      <c r="B131" s="139" t="s">
        <v>161</v>
      </c>
      <c r="C131" s="9" t="s">
        <v>161</v>
      </c>
    </row>
    <row r="133" spans="2:6" x14ac:dyDescent="0.25">
      <c r="B133" s="17" t="s">
        <v>193</v>
      </c>
      <c r="C133" s="18" t="s">
        <v>192</v>
      </c>
    </row>
    <row r="134" spans="2:6" x14ac:dyDescent="0.25">
      <c r="B134" s="139" t="s">
        <v>161</v>
      </c>
      <c r="C134" s="9" t="s">
        <v>161</v>
      </c>
    </row>
    <row r="136" spans="2:6" x14ac:dyDescent="0.25">
      <c r="B136" s="17" t="s">
        <v>161</v>
      </c>
      <c r="C136" s="18" t="s">
        <v>161</v>
      </c>
    </row>
    <row r="137" spans="2:6" x14ac:dyDescent="0.25">
      <c r="B137" s="139" t="s">
        <v>161</v>
      </c>
      <c r="C137" s="9" t="s">
        <v>161</v>
      </c>
    </row>
    <row r="139" spans="2:6" x14ac:dyDescent="0.25">
      <c r="B139" s="34" t="s">
        <v>194</v>
      </c>
      <c r="C139" s="18" t="s">
        <v>195</v>
      </c>
    </row>
    <row r="140" spans="2:6" x14ac:dyDescent="0.25">
      <c r="B140" s="33" t="s">
        <v>161</v>
      </c>
      <c r="C140" s="9" t="s">
        <v>161</v>
      </c>
    </row>
    <row r="142" spans="2:6" x14ac:dyDescent="0.25">
      <c r="B142" s="17" t="s">
        <v>196</v>
      </c>
      <c r="C142" s="18" t="s">
        <v>161</v>
      </c>
    </row>
    <row r="144" spans="2:6" x14ac:dyDescent="0.25">
      <c r="B144" s="17" t="s">
        <v>197</v>
      </c>
      <c r="C144" s="40">
        <v>45412</v>
      </c>
      <c r="D144" s="139"/>
      <c r="E144" s="33"/>
      <c r="F144" s="39"/>
    </row>
    <row r="145" spans="2:7" x14ac:dyDescent="0.25">
      <c r="B145" s="17" t="s">
        <v>184</v>
      </c>
      <c r="C145" s="18" t="s">
        <v>185</v>
      </c>
      <c r="D145" s="17" t="s">
        <v>186</v>
      </c>
      <c r="E145" s="34" t="s">
        <v>187</v>
      </c>
      <c r="F145" s="32" t="s">
        <v>188</v>
      </c>
      <c r="G145" s="31"/>
    </row>
    <row r="146" spans="2:7" x14ac:dyDescent="0.25">
      <c r="B146" s="37" t="s">
        <v>161</v>
      </c>
      <c r="C146" s="38" t="s">
        <v>161</v>
      </c>
      <c r="D146" s="37" t="s">
        <v>161</v>
      </c>
      <c r="E146" s="36" t="s">
        <v>161</v>
      </c>
      <c r="F146" s="35" t="s">
        <v>161</v>
      </c>
    </row>
    <row r="147" spans="2:7" x14ac:dyDescent="0.25">
      <c r="B147" s="7" t="s">
        <v>189</v>
      </c>
    </row>
    <row r="148" spans="2:7" x14ac:dyDescent="0.25">
      <c r="B148" s="7"/>
    </row>
    <row r="149" spans="2:7" x14ac:dyDescent="0.25">
      <c r="B149" s="7" t="s">
        <v>190</v>
      </c>
    </row>
    <row r="150" spans="2:7" x14ac:dyDescent="0.25">
      <c r="B150" s="17" t="s">
        <v>191</v>
      </c>
      <c r="C150" s="18" t="s">
        <v>192</v>
      </c>
      <c r="D150" s="7"/>
    </row>
    <row r="151" spans="2:7" x14ac:dyDescent="0.25">
      <c r="B151" s="139" t="s">
        <v>161</v>
      </c>
      <c r="C151" s="9" t="s">
        <v>161</v>
      </c>
    </row>
    <row r="153" spans="2:7" x14ac:dyDescent="0.25">
      <c r="B153" s="17" t="s">
        <v>193</v>
      </c>
      <c r="C153" s="18" t="s">
        <v>192</v>
      </c>
    </row>
    <row r="154" spans="2:7" x14ac:dyDescent="0.25">
      <c r="B154" s="139" t="s">
        <v>161</v>
      </c>
      <c r="C154" s="9" t="s">
        <v>161</v>
      </c>
    </row>
    <row r="156" spans="2:7" x14ac:dyDescent="0.25">
      <c r="B156" s="17" t="s">
        <v>161</v>
      </c>
      <c r="C156" s="18" t="s">
        <v>161</v>
      </c>
    </row>
    <row r="157" spans="2:7" x14ac:dyDescent="0.25">
      <c r="B157" s="139" t="s">
        <v>161</v>
      </c>
      <c r="C157" s="9" t="s">
        <v>161</v>
      </c>
    </row>
    <row r="159" spans="2:7" x14ac:dyDescent="0.25">
      <c r="B159" s="34" t="s">
        <v>194</v>
      </c>
      <c r="C159" s="18" t="s">
        <v>195</v>
      </c>
    </row>
    <row r="160" spans="2:7" x14ac:dyDescent="0.25">
      <c r="B160" s="33" t="s">
        <v>161</v>
      </c>
      <c r="C160" s="9" t="s">
        <v>161</v>
      </c>
    </row>
    <row r="162" spans="2:80" x14ac:dyDescent="0.25">
      <c r="B162" s="17" t="s">
        <v>196</v>
      </c>
      <c r="C162" s="18" t="s">
        <v>161</v>
      </c>
    </row>
    <row r="165" spans="2:80" x14ac:dyDescent="0.25">
      <c r="B165" s="7" t="s">
        <v>198</v>
      </c>
    </row>
    <row r="167" spans="2:80" x14ac:dyDescent="0.25">
      <c r="B167" s="17" t="s">
        <v>184</v>
      </c>
      <c r="C167" s="18" t="s">
        <v>199</v>
      </c>
      <c r="D167" s="17" t="s">
        <v>200</v>
      </c>
      <c r="E167" s="17" t="s">
        <v>201</v>
      </c>
      <c r="F167" s="31"/>
    </row>
    <row r="168" spans="2:80" x14ac:dyDescent="0.25">
      <c r="B168" s="139" t="s">
        <v>161</v>
      </c>
      <c r="C168" s="9" t="s">
        <v>161</v>
      </c>
      <c r="D168" s="139" t="s">
        <v>161</v>
      </c>
      <c r="E168" s="139" t="s">
        <v>161</v>
      </c>
    </row>
    <row r="171" spans="2:80" x14ac:dyDescent="0.25">
      <c r="B171" s="7" t="s">
        <v>202</v>
      </c>
      <c r="C171" s="8" t="s">
        <v>161</v>
      </c>
      <c r="D171" s="7"/>
      <c r="E171" s="7"/>
      <c r="F171" s="31"/>
      <c r="G171" s="31"/>
      <c r="H171" s="31"/>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row>
    <row r="173" spans="2:80" x14ac:dyDescent="0.25">
      <c r="B173" s="7" t="s">
        <v>203</v>
      </c>
    </row>
    <row r="175" spans="2:80" x14ac:dyDescent="0.25">
      <c r="B175" s="17" t="s">
        <v>204</v>
      </c>
      <c r="C175" s="18" t="s">
        <v>192</v>
      </c>
      <c r="D175" s="7"/>
    </row>
    <row r="176" spans="2:80" x14ac:dyDescent="0.25">
      <c r="B176" s="139" t="s">
        <v>161</v>
      </c>
      <c r="C176" s="9" t="s">
        <v>161</v>
      </c>
    </row>
    <row r="179" spans="2:80" x14ac:dyDescent="0.25">
      <c r="B179" s="17" t="s">
        <v>205</v>
      </c>
      <c r="C179" s="18" t="s">
        <v>206</v>
      </c>
      <c r="D179" s="7"/>
    </row>
    <row r="180" spans="2:80" x14ac:dyDescent="0.25">
      <c r="B180" s="139" t="s">
        <v>161</v>
      </c>
      <c r="C180" s="9" t="s">
        <v>161</v>
      </c>
    </row>
    <row r="183" spans="2:80" x14ac:dyDescent="0.25">
      <c r="B183" s="7" t="s">
        <v>207</v>
      </c>
    </row>
    <row r="186" spans="2:80" x14ac:dyDescent="0.25">
      <c r="B186" s="7" t="s">
        <v>208</v>
      </c>
    </row>
    <row r="188" spans="2:80" x14ac:dyDescent="0.25">
      <c r="B188" s="17" t="s">
        <v>184</v>
      </c>
      <c r="C188" s="18" t="s">
        <v>209</v>
      </c>
      <c r="D188" s="17" t="s">
        <v>199</v>
      </c>
      <c r="E188" s="17" t="s">
        <v>200</v>
      </c>
      <c r="F188" s="32" t="s">
        <v>201</v>
      </c>
      <c r="G188" s="31"/>
    </row>
    <row r="189" spans="2:80" x14ac:dyDescent="0.25">
      <c r="B189" s="139" t="s">
        <v>161</v>
      </c>
      <c r="C189" s="9" t="s">
        <v>161</v>
      </c>
      <c r="D189" s="139" t="s">
        <v>161</v>
      </c>
      <c r="E189" s="139" t="s">
        <v>161</v>
      </c>
      <c r="F189" s="30" t="s">
        <v>161</v>
      </c>
    </row>
    <row r="192" spans="2:80" x14ac:dyDescent="0.25">
      <c r="B192" s="7" t="s">
        <v>202</v>
      </c>
      <c r="C192" s="8" t="s">
        <v>161</v>
      </c>
      <c r="D192" s="7"/>
      <c r="E192" s="7"/>
      <c r="F192" s="31"/>
      <c r="G192" s="31"/>
      <c r="H192" s="31"/>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row>
    <row r="194" spans="2:7" x14ac:dyDescent="0.25">
      <c r="B194" s="7" t="s">
        <v>203</v>
      </c>
    </row>
    <row r="196" spans="2:7" x14ac:dyDescent="0.25">
      <c r="B196" s="17" t="s">
        <v>204</v>
      </c>
      <c r="C196" s="18" t="s">
        <v>192</v>
      </c>
      <c r="D196" s="7"/>
    </row>
    <row r="197" spans="2:7" x14ac:dyDescent="0.25">
      <c r="B197" s="139" t="s">
        <v>161</v>
      </c>
      <c r="C197" s="9" t="s">
        <v>161</v>
      </c>
    </row>
    <row r="200" spans="2:7" x14ac:dyDescent="0.25">
      <c r="B200" s="17" t="s">
        <v>205</v>
      </c>
      <c r="C200" s="18" t="s">
        <v>206</v>
      </c>
      <c r="D200" s="7"/>
    </row>
    <row r="201" spans="2:7" x14ac:dyDescent="0.25">
      <c r="B201" s="139" t="s">
        <v>161</v>
      </c>
      <c r="C201" s="9" t="s">
        <v>161</v>
      </c>
    </row>
    <row r="204" spans="2:7" x14ac:dyDescent="0.25">
      <c r="B204" s="7" t="s">
        <v>207</v>
      </c>
    </row>
    <row r="207" spans="2:7" x14ac:dyDescent="0.25">
      <c r="B207" s="7" t="s">
        <v>210</v>
      </c>
    </row>
    <row r="208" spans="2:7" x14ac:dyDescent="0.25">
      <c r="B208" s="17" t="s">
        <v>184</v>
      </c>
      <c r="C208" s="18" t="s">
        <v>211</v>
      </c>
      <c r="D208" s="17" t="s">
        <v>212</v>
      </c>
      <c r="E208" s="17" t="s">
        <v>213</v>
      </c>
      <c r="F208" s="32" t="s">
        <v>214</v>
      </c>
      <c r="G208" s="31"/>
    </row>
    <row r="209" spans="2:6" x14ac:dyDescent="0.25">
      <c r="B209" s="139" t="s">
        <v>161</v>
      </c>
      <c r="C209" s="9" t="s">
        <v>161</v>
      </c>
      <c r="D209" s="139" t="s">
        <v>161</v>
      </c>
      <c r="E209" s="139" t="s">
        <v>161</v>
      </c>
      <c r="F209" s="30" t="s">
        <v>161</v>
      </c>
    </row>
    <row r="210" spans="2:6" x14ac:dyDescent="0.25">
      <c r="B210" s="2" t="s">
        <v>215</v>
      </c>
    </row>
  </sheetData>
  <mergeCells count="4">
    <mergeCell ref="B1:E1"/>
    <mergeCell ref="C3:C6"/>
    <mergeCell ref="D3:D6"/>
    <mergeCell ref="B116:C116"/>
  </mergeCells>
  <hyperlinks>
    <hyperlink ref="A1" location="Index!A1" display="Index" xr:uid="{6A71F9F8-2706-4868-99DD-2017B473A7D6}"/>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9879-D0B4-4EE5-B4EA-72EA0F062CF9}">
  <dimension ref="A1:CB157"/>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26</v>
      </c>
      <c r="C1" s="212"/>
      <c r="D1" s="212"/>
      <c r="E1" s="212"/>
    </row>
    <row r="3" spans="1:5" x14ac:dyDescent="0.25">
      <c r="B3" s="87" t="s">
        <v>2109</v>
      </c>
      <c r="C3" s="245"/>
      <c r="D3" s="248"/>
    </row>
    <row r="4" spans="1:5" ht="30" x14ac:dyDescent="0.25">
      <c r="B4" s="86" t="s">
        <v>2108</v>
      </c>
      <c r="C4" s="246"/>
      <c r="D4" s="249"/>
    </row>
    <row r="5" spans="1:5" x14ac:dyDescent="0.25">
      <c r="B5" s="86" t="s">
        <v>130</v>
      </c>
      <c r="C5" s="246"/>
      <c r="D5" s="249"/>
    </row>
    <row r="6" spans="1:5" x14ac:dyDescent="0.25">
      <c r="B6" s="86" t="s">
        <v>2107</v>
      </c>
      <c r="C6" s="246"/>
      <c r="D6" s="249"/>
    </row>
    <row r="7" spans="1:5" ht="15.75" thickBot="1" x14ac:dyDescent="0.3">
      <c r="B7" s="86" t="s">
        <v>2106</v>
      </c>
      <c r="C7" s="247"/>
      <c r="D7" s="250"/>
    </row>
    <row r="8" spans="1:5" x14ac:dyDescent="0.25">
      <c r="B8" s="36" t="s">
        <v>133</v>
      </c>
      <c r="C8" s="85" t="s">
        <v>134</v>
      </c>
      <c r="D8" s="84" t="s">
        <v>135</v>
      </c>
    </row>
    <row r="9" spans="1:5" x14ac:dyDescent="0.25">
      <c r="C9" s="68"/>
      <c r="D9" s="68"/>
    </row>
    <row r="10" spans="1:5" x14ac:dyDescent="0.25">
      <c r="B10" s="214"/>
      <c r="C10" s="214"/>
      <c r="D10" s="214"/>
      <c r="E10" s="214"/>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t="s">
        <v>2105</v>
      </c>
      <c r="D14" s="16"/>
      <c r="E14" s="16"/>
    </row>
    <row r="15" spans="1:5" x14ac:dyDescent="0.25">
      <c r="B15" s="1" t="s">
        <v>235</v>
      </c>
      <c r="C15" s="14"/>
      <c r="D15" s="16"/>
      <c r="E15" s="16"/>
    </row>
    <row r="16" spans="1:5" x14ac:dyDescent="0.25">
      <c r="B16" s="1" t="s">
        <v>236</v>
      </c>
      <c r="C16" s="14"/>
      <c r="D16" s="16"/>
      <c r="E16" s="16"/>
    </row>
    <row r="17" spans="2:8" x14ac:dyDescent="0.25">
      <c r="B17" s="17" t="s">
        <v>237</v>
      </c>
      <c r="C17" s="141"/>
      <c r="D17" s="140"/>
      <c r="E17" s="140"/>
    </row>
    <row r="20" spans="2:8" x14ac:dyDescent="0.25">
      <c r="B20" s="2" t="s">
        <v>148</v>
      </c>
    </row>
    <row r="22" spans="2:8" x14ac:dyDescent="0.25">
      <c r="B22" s="5" t="s">
        <v>136</v>
      </c>
      <c r="C22" s="6" t="s">
        <v>1645</v>
      </c>
      <c r="D22" s="5" t="s">
        <v>238</v>
      </c>
      <c r="E22" s="5" t="s">
        <v>139</v>
      </c>
      <c r="F22" s="46" t="s">
        <v>149</v>
      </c>
      <c r="G22" s="46" t="s">
        <v>150</v>
      </c>
      <c r="H22" s="46" t="s">
        <v>151</v>
      </c>
    </row>
    <row r="23" spans="2:8" x14ac:dyDescent="0.25">
      <c r="B23" s="7" t="s">
        <v>239</v>
      </c>
    </row>
    <row r="24" spans="2:8" x14ac:dyDescent="0.25">
      <c r="B24" s="7" t="s">
        <v>1644</v>
      </c>
    </row>
    <row r="25" spans="2:8" x14ac:dyDescent="0.25">
      <c r="B25" s="2" t="s">
        <v>2104</v>
      </c>
      <c r="C25" s="4">
        <v>6.65</v>
      </c>
      <c r="D25" s="2" t="s">
        <v>242</v>
      </c>
      <c r="E25" s="2" t="s">
        <v>2103</v>
      </c>
      <c r="F25" s="24">
        <v>2500000</v>
      </c>
      <c r="G25" s="24">
        <v>2496.36</v>
      </c>
      <c r="H25" s="24">
        <v>0.78</v>
      </c>
    </row>
    <row r="26" spans="2:8" x14ac:dyDescent="0.25">
      <c r="B26" s="2" t="s">
        <v>2102</v>
      </c>
      <c r="C26" s="4">
        <v>6.76</v>
      </c>
      <c r="D26" s="2" t="s">
        <v>242</v>
      </c>
      <c r="E26" s="2" t="s">
        <v>2101</v>
      </c>
      <c r="F26" s="24">
        <v>2500000</v>
      </c>
      <c r="G26" s="24">
        <v>2493.08</v>
      </c>
      <c r="H26" s="24">
        <v>0.78</v>
      </c>
    </row>
    <row r="27" spans="2:8" x14ac:dyDescent="0.25">
      <c r="B27" s="2" t="s">
        <v>2100</v>
      </c>
      <c r="C27" s="4">
        <v>6.5</v>
      </c>
      <c r="D27" s="2" t="s">
        <v>242</v>
      </c>
      <c r="E27" s="2" t="s">
        <v>2099</v>
      </c>
      <c r="F27" s="24">
        <v>2500000</v>
      </c>
      <c r="G27" s="24">
        <v>2490.2399999999998</v>
      </c>
      <c r="H27" s="24">
        <v>0.78</v>
      </c>
    </row>
    <row r="28" spans="2:8" x14ac:dyDescent="0.25">
      <c r="B28" s="7" t="s">
        <v>308</v>
      </c>
      <c r="C28" s="8"/>
      <c r="D28" s="7"/>
      <c r="E28" s="7"/>
      <c r="F28" s="31"/>
      <c r="G28" s="31">
        <f>SUM(G22:G27)</f>
        <v>7479.68</v>
      </c>
      <c r="H28" s="31">
        <f>SUM(H22:H27)</f>
        <v>2.34</v>
      </c>
    </row>
    <row r="29" spans="2:8" x14ac:dyDescent="0.25">
      <c r="B29" s="7" t="s">
        <v>1620</v>
      </c>
      <c r="C29" s="8"/>
      <c r="D29" s="7"/>
      <c r="E29" s="7"/>
      <c r="F29" s="31"/>
      <c r="G29" s="31">
        <v>94534.720000000001</v>
      </c>
      <c r="H29" s="31">
        <v>29.71</v>
      </c>
    </row>
    <row r="30" spans="2:8" x14ac:dyDescent="0.25">
      <c r="B30" s="7" t="s">
        <v>2098</v>
      </c>
      <c r="C30" s="8"/>
      <c r="D30" s="7"/>
      <c r="E30" s="7"/>
      <c r="F30" s="31"/>
      <c r="G30" s="31">
        <v>216629.52</v>
      </c>
      <c r="H30" s="31">
        <v>68.09</v>
      </c>
    </row>
    <row r="31" spans="2:8" x14ac:dyDescent="0.25">
      <c r="B31" s="7" t="s">
        <v>147</v>
      </c>
      <c r="C31" s="8"/>
      <c r="D31" s="7"/>
      <c r="E31" s="7"/>
      <c r="F31" s="31"/>
      <c r="G31" s="31">
        <v>318643.92</v>
      </c>
      <c r="H31" s="31">
        <v>100.14</v>
      </c>
    </row>
    <row r="32" spans="2:8" x14ac:dyDescent="0.25">
      <c r="B32" s="7" t="s">
        <v>154</v>
      </c>
      <c r="C32" s="8"/>
      <c r="D32" s="7"/>
      <c r="E32" s="7"/>
      <c r="F32" s="31"/>
      <c r="G32" s="31">
        <v>-472.93162891997054</v>
      </c>
      <c r="H32" s="31">
        <v>-0.14000000000000057</v>
      </c>
    </row>
    <row r="33" spans="2:8" x14ac:dyDescent="0.25">
      <c r="B33" s="7" t="s">
        <v>155</v>
      </c>
      <c r="C33" s="8"/>
      <c r="D33" s="7"/>
      <c r="E33" s="7"/>
      <c r="F33" s="31"/>
      <c r="G33" s="31">
        <v>318170.98837108002</v>
      </c>
      <c r="H33" s="31">
        <v>100</v>
      </c>
    </row>
    <row r="34" spans="2:8" x14ac:dyDescent="0.25">
      <c r="B34" s="2" t="s">
        <v>156</v>
      </c>
    </row>
    <row r="35" spans="2:8" x14ac:dyDescent="0.25">
      <c r="B35" s="2" t="s">
        <v>157</v>
      </c>
    </row>
    <row r="36" spans="2:8" x14ac:dyDescent="0.25">
      <c r="B36" s="2" t="s">
        <v>158</v>
      </c>
      <c r="C36" s="4" t="s">
        <v>159</v>
      </c>
    </row>
    <row r="37" spans="2:8" x14ac:dyDescent="0.25">
      <c r="B37" s="2" t="s">
        <v>2097</v>
      </c>
    </row>
    <row r="38" spans="2:8" ht="30" x14ac:dyDescent="0.25">
      <c r="B38" s="45" t="s">
        <v>160</v>
      </c>
      <c r="C38" s="4" t="s">
        <v>161</v>
      </c>
    </row>
    <row r="39" spans="2:8" x14ac:dyDescent="0.25">
      <c r="B39" s="7"/>
    </row>
    <row r="40" spans="2:8" x14ac:dyDescent="0.25">
      <c r="B40" s="7" t="s">
        <v>162</v>
      </c>
      <c r="C40" s="4" t="s">
        <v>161</v>
      </c>
    </row>
    <row r="41" spans="2:8" x14ac:dyDescent="0.25">
      <c r="B41" s="7" t="s">
        <v>164</v>
      </c>
      <c r="C41" s="4" t="s">
        <v>165</v>
      </c>
    </row>
    <row r="42" spans="2:8" x14ac:dyDescent="0.25">
      <c r="B42" s="7" t="s">
        <v>2096</v>
      </c>
      <c r="C42" s="8"/>
    </row>
    <row r="43" spans="2:8" x14ac:dyDescent="0.25">
      <c r="B43" s="7" t="s">
        <v>2095</v>
      </c>
      <c r="C43" s="8"/>
    </row>
    <row r="44" spans="2:8" x14ac:dyDescent="0.25">
      <c r="B44" s="7" t="s">
        <v>2094</v>
      </c>
      <c r="C44" s="8"/>
    </row>
    <row r="45" spans="2:8" x14ac:dyDescent="0.25">
      <c r="B45" s="7" t="s">
        <v>2093</v>
      </c>
      <c r="C45" s="8"/>
    </row>
    <row r="46" spans="2:8" x14ac:dyDescent="0.25">
      <c r="B46" s="7" t="s">
        <v>2092</v>
      </c>
      <c r="C46" s="8"/>
    </row>
    <row r="47" spans="2:8" x14ac:dyDescent="0.25">
      <c r="B47" s="7" t="s">
        <v>2091</v>
      </c>
      <c r="C47" s="8"/>
    </row>
    <row r="48" spans="2:8" x14ac:dyDescent="0.25">
      <c r="B48" s="7" t="s">
        <v>2090</v>
      </c>
      <c r="C48" s="8"/>
    </row>
    <row r="49" spans="2:3" x14ac:dyDescent="0.25">
      <c r="B49" s="7" t="s">
        <v>2089</v>
      </c>
      <c r="C49" s="8"/>
    </row>
    <row r="50" spans="2:3" x14ac:dyDescent="0.25">
      <c r="B50" s="7" t="s">
        <v>2088</v>
      </c>
      <c r="C50" s="8"/>
    </row>
    <row r="51" spans="2:3" x14ac:dyDescent="0.25">
      <c r="B51" s="44" t="s">
        <v>1581</v>
      </c>
    </row>
    <row r="53" spans="2:3" x14ac:dyDescent="0.25">
      <c r="B53" s="139"/>
      <c r="C53" s="9" t="s">
        <v>171</v>
      </c>
    </row>
    <row r="54" spans="2:3" x14ac:dyDescent="0.25">
      <c r="B54" s="139" t="s">
        <v>172</v>
      </c>
      <c r="C54" s="10" t="s">
        <v>26</v>
      </c>
    </row>
    <row r="55" spans="2:3" x14ac:dyDescent="0.25">
      <c r="B55" s="139" t="s">
        <v>173</v>
      </c>
      <c r="C55" s="9"/>
    </row>
    <row r="56" spans="2:3" x14ac:dyDescent="0.25">
      <c r="B56" s="139"/>
      <c r="C56" s="9"/>
    </row>
    <row r="57" spans="2:3" x14ac:dyDescent="0.25">
      <c r="B57" s="139" t="s">
        <v>174</v>
      </c>
      <c r="C57" s="43">
        <v>6.6799999999999998E-2</v>
      </c>
    </row>
    <row r="58" spans="2:3" x14ac:dyDescent="0.25">
      <c r="B58" s="139"/>
      <c r="C58" s="9"/>
    </row>
    <row r="59" spans="2:3" x14ac:dyDescent="0.25">
      <c r="B59" s="139" t="s">
        <v>175</v>
      </c>
      <c r="C59" s="9" t="s">
        <v>2087</v>
      </c>
    </row>
    <row r="60" spans="2:3" x14ac:dyDescent="0.25">
      <c r="B60" s="139" t="s">
        <v>176</v>
      </c>
      <c r="C60" s="9" t="s">
        <v>2087</v>
      </c>
    </row>
    <row r="61" spans="2:3" x14ac:dyDescent="0.25">
      <c r="B61" s="139"/>
      <c r="C61" s="9"/>
    </row>
    <row r="62" spans="2:3" x14ac:dyDescent="0.25">
      <c r="B62" s="139" t="s">
        <v>177</v>
      </c>
      <c r="C62" s="9" t="s">
        <v>159</v>
      </c>
    </row>
    <row r="63" spans="2:3" x14ac:dyDescent="0.25">
      <c r="B63" s="215" t="s">
        <v>178</v>
      </c>
      <c r="C63" s="215"/>
    </row>
    <row r="65" spans="2:7" x14ac:dyDescent="0.25">
      <c r="B65" s="139" t="s">
        <v>179</v>
      </c>
      <c r="C65" s="9"/>
      <c r="D65" s="139"/>
    </row>
    <row r="66" spans="2:7" ht="30" x14ac:dyDescent="0.25">
      <c r="B66" s="11" t="s">
        <v>180</v>
      </c>
      <c r="C66" s="10" t="s">
        <v>181</v>
      </c>
      <c r="D66" s="11" t="s">
        <v>182</v>
      </c>
    </row>
    <row r="67" spans="2:7" x14ac:dyDescent="0.25">
      <c r="B67" s="139" t="s">
        <v>161</v>
      </c>
      <c r="C67" s="9" t="s">
        <v>161</v>
      </c>
      <c r="D67" s="139" t="s">
        <v>161</v>
      </c>
    </row>
    <row r="69" spans="2:7" x14ac:dyDescent="0.25">
      <c r="B69" s="17" t="s">
        <v>183</v>
      </c>
      <c r="C69" s="40">
        <v>45412</v>
      </c>
      <c r="D69" s="139"/>
      <c r="E69" s="33"/>
      <c r="F69" s="39"/>
    </row>
    <row r="70" spans="2:7" x14ac:dyDescent="0.25">
      <c r="B70" s="17" t="s">
        <v>184</v>
      </c>
      <c r="C70" s="18" t="s">
        <v>185</v>
      </c>
      <c r="D70" s="17" t="s">
        <v>186</v>
      </c>
      <c r="E70" s="34" t="s">
        <v>187</v>
      </c>
      <c r="F70" s="32" t="s">
        <v>188</v>
      </c>
      <c r="G70" s="31"/>
    </row>
    <row r="71" spans="2:7" x14ac:dyDescent="0.25">
      <c r="B71" s="37" t="s">
        <v>161</v>
      </c>
      <c r="C71" s="38" t="s">
        <v>161</v>
      </c>
      <c r="D71" s="37" t="s">
        <v>161</v>
      </c>
      <c r="E71" s="36" t="s">
        <v>161</v>
      </c>
      <c r="F71" s="35" t="s">
        <v>161</v>
      </c>
    </row>
    <row r="74" spans="2:7" x14ac:dyDescent="0.25">
      <c r="B74" s="7" t="s">
        <v>189</v>
      </c>
    </row>
    <row r="75" spans="2:7" x14ac:dyDescent="0.25">
      <c r="B75" s="7"/>
    </row>
    <row r="76" spans="2:7" x14ac:dyDescent="0.25">
      <c r="B76" s="7" t="s">
        <v>190</v>
      </c>
    </row>
    <row r="77" spans="2:7" x14ac:dyDescent="0.25">
      <c r="B77" s="17" t="s">
        <v>191</v>
      </c>
      <c r="C77" s="18" t="s">
        <v>192</v>
      </c>
      <c r="D77" s="7"/>
    </row>
    <row r="78" spans="2:7" x14ac:dyDescent="0.25">
      <c r="B78" s="139" t="s">
        <v>161</v>
      </c>
      <c r="C78" s="9" t="s">
        <v>161</v>
      </c>
    </row>
    <row r="80" spans="2:7" x14ac:dyDescent="0.25">
      <c r="B80" s="17" t="s">
        <v>193</v>
      </c>
      <c r="C80" s="18" t="s">
        <v>192</v>
      </c>
    </row>
    <row r="81" spans="2:7" x14ac:dyDescent="0.25">
      <c r="B81" s="139" t="s">
        <v>161</v>
      </c>
      <c r="C81" s="9" t="s">
        <v>161</v>
      </c>
    </row>
    <row r="83" spans="2:7" x14ac:dyDescent="0.25">
      <c r="B83" s="17" t="s">
        <v>161</v>
      </c>
      <c r="C83" s="18" t="s">
        <v>161</v>
      </c>
    </row>
    <row r="84" spans="2:7" x14ac:dyDescent="0.25">
      <c r="B84" s="139" t="s">
        <v>161</v>
      </c>
      <c r="C84" s="9" t="s">
        <v>161</v>
      </c>
    </row>
    <row r="86" spans="2:7" x14ac:dyDescent="0.25">
      <c r="B86" s="34" t="s">
        <v>194</v>
      </c>
      <c r="C86" s="18" t="s">
        <v>195</v>
      </c>
    </row>
    <row r="87" spans="2:7" x14ac:dyDescent="0.25">
      <c r="B87" s="33" t="s">
        <v>161</v>
      </c>
      <c r="C87" s="9" t="s">
        <v>161</v>
      </c>
    </row>
    <row r="89" spans="2:7" x14ac:dyDescent="0.25">
      <c r="B89" s="17" t="s">
        <v>196</v>
      </c>
      <c r="C89" s="18" t="s">
        <v>161</v>
      </c>
    </row>
    <row r="91" spans="2:7" x14ac:dyDescent="0.25">
      <c r="B91" s="17" t="s">
        <v>197</v>
      </c>
      <c r="C91" s="40">
        <v>45412</v>
      </c>
      <c r="D91" s="139"/>
      <c r="E91" s="33"/>
      <c r="F91" s="39"/>
    </row>
    <row r="92" spans="2:7" x14ac:dyDescent="0.25">
      <c r="B92" s="17" t="s">
        <v>184</v>
      </c>
      <c r="C92" s="18" t="s">
        <v>185</v>
      </c>
      <c r="D92" s="17" t="s">
        <v>186</v>
      </c>
      <c r="E92" s="34" t="s">
        <v>187</v>
      </c>
      <c r="F92" s="32" t="s">
        <v>188</v>
      </c>
      <c r="G92" s="31"/>
    </row>
    <row r="93" spans="2:7" x14ac:dyDescent="0.25">
      <c r="B93" s="37" t="s">
        <v>161</v>
      </c>
      <c r="C93" s="38" t="s">
        <v>161</v>
      </c>
      <c r="D93" s="37" t="s">
        <v>161</v>
      </c>
      <c r="E93" s="36" t="s">
        <v>161</v>
      </c>
      <c r="F93" s="35" t="s">
        <v>161</v>
      </c>
    </row>
    <row r="94" spans="2:7" x14ac:dyDescent="0.25">
      <c r="B94" s="7" t="s">
        <v>189</v>
      </c>
    </row>
    <row r="95" spans="2:7" x14ac:dyDescent="0.25">
      <c r="B95" s="7"/>
    </row>
    <row r="96" spans="2:7" x14ac:dyDescent="0.25">
      <c r="B96" s="7" t="s">
        <v>190</v>
      </c>
    </row>
    <row r="97" spans="2:4" x14ac:dyDescent="0.25">
      <c r="B97" s="17" t="s">
        <v>191</v>
      </c>
      <c r="C97" s="18" t="s">
        <v>192</v>
      </c>
      <c r="D97" s="7"/>
    </row>
    <row r="98" spans="2:4" x14ac:dyDescent="0.25">
      <c r="B98" s="139" t="s">
        <v>161</v>
      </c>
      <c r="C98" s="9" t="s">
        <v>161</v>
      </c>
    </row>
    <row r="100" spans="2:4" x14ac:dyDescent="0.25">
      <c r="B100" s="17" t="s">
        <v>193</v>
      </c>
      <c r="C100" s="18" t="s">
        <v>192</v>
      </c>
    </row>
    <row r="101" spans="2:4" x14ac:dyDescent="0.25">
      <c r="B101" s="139" t="s">
        <v>161</v>
      </c>
      <c r="C101" s="9" t="s">
        <v>161</v>
      </c>
    </row>
    <row r="103" spans="2:4" x14ac:dyDescent="0.25">
      <c r="B103" s="17" t="s">
        <v>161</v>
      </c>
      <c r="C103" s="18" t="s">
        <v>161</v>
      </c>
    </row>
    <row r="104" spans="2:4" x14ac:dyDescent="0.25">
      <c r="B104" s="139" t="s">
        <v>161</v>
      </c>
      <c r="C104" s="9" t="s">
        <v>161</v>
      </c>
    </row>
    <row r="106" spans="2:4" x14ac:dyDescent="0.25">
      <c r="B106" s="34" t="s">
        <v>194</v>
      </c>
      <c r="C106" s="18" t="s">
        <v>195</v>
      </c>
    </row>
    <row r="107" spans="2:4" x14ac:dyDescent="0.25">
      <c r="B107" s="33" t="s">
        <v>161</v>
      </c>
      <c r="C107" s="9" t="s">
        <v>161</v>
      </c>
    </row>
    <row r="109" spans="2:4" x14ac:dyDescent="0.25">
      <c r="B109" s="17" t="s">
        <v>196</v>
      </c>
      <c r="C109" s="18" t="s">
        <v>161</v>
      </c>
    </row>
    <row r="112" spans="2:4" x14ac:dyDescent="0.25">
      <c r="B112" s="7" t="s">
        <v>198</v>
      </c>
    </row>
    <row r="114" spans="2:80" x14ac:dyDescent="0.25">
      <c r="B114" s="17" t="s">
        <v>184</v>
      </c>
      <c r="C114" s="18" t="s">
        <v>199</v>
      </c>
      <c r="D114" s="17" t="s">
        <v>200</v>
      </c>
      <c r="E114" s="17" t="s">
        <v>201</v>
      </c>
      <c r="F114" s="31"/>
    </row>
    <row r="115" spans="2:80" x14ac:dyDescent="0.25">
      <c r="B115" s="139" t="s">
        <v>161</v>
      </c>
      <c r="C115" s="9" t="s">
        <v>161</v>
      </c>
      <c r="D115" s="139" t="s">
        <v>161</v>
      </c>
      <c r="E115" s="139" t="s">
        <v>161</v>
      </c>
    </row>
    <row r="118" spans="2:80" x14ac:dyDescent="0.25">
      <c r="B118" s="7" t="s">
        <v>202</v>
      </c>
      <c r="C118" s="8" t="s">
        <v>161</v>
      </c>
      <c r="D118" s="7"/>
      <c r="E118" s="7"/>
      <c r="F118" s="31"/>
      <c r="G118" s="31"/>
      <c r="H118" s="31"/>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20" spans="2:80" x14ac:dyDescent="0.25">
      <c r="B120" s="7" t="s">
        <v>203</v>
      </c>
    </row>
    <row r="122" spans="2:80" x14ac:dyDescent="0.25">
      <c r="B122" s="17" t="s">
        <v>204</v>
      </c>
      <c r="C122" s="18" t="s">
        <v>192</v>
      </c>
      <c r="D122" s="7"/>
    </row>
    <row r="123" spans="2:80" x14ac:dyDescent="0.25">
      <c r="B123" s="139" t="s">
        <v>161</v>
      </c>
      <c r="C123" s="9" t="s">
        <v>161</v>
      </c>
    </row>
    <row r="126" spans="2:80" x14ac:dyDescent="0.25">
      <c r="B126" s="17" t="s">
        <v>205</v>
      </c>
      <c r="C126" s="18" t="s">
        <v>206</v>
      </c>
      <c r="D126" s="7"/>
    </row>
    <row r="127" spans="2:80" x14ac:dyDescent="0.25">
      <c r="B127" s="139" t="s">
        <v>161</v>
      </c>
      <c r="C127" s="9" t="s">
        <v>161</v>
      </c>
    </row>
    <row r="130" spans="2:80" x14ac:dyDescent="0.25">
      <c r="B130" s="7" t="s">
        <v>207</v>
      </c>
    </row>
    <row r="133" spans="2:80" x14ac:dyDescent="0.25">
      <c r="B133" s="7" t="s">
        <v>208</v>
      </c>
    </row>
    <row r="135" spans="2:80" x14ac:dyDescent="0.25">
      <c r="B135" s="17" t="s">
        <v>184</v>
      </c>
      <c r="C135" s="18" t="s">
        <v>209</v>
      </c>
      <c r="D135" s="17" t="s">
        <v>199</v>
      </c>
      <c r="E135" s="17" t="s">
        <v>200</v>
      </c>
      <c r="F135" s="32" t="s">
        <v>201</v>
      </c>
      <c r="G135" s="31"/>
    </row>
    <row r="136" spans="2:80" x14ac:dyDescent="0.25">
      <c r="B136" s="139" t="s">
        <v>161</v>
      </c>
      <c r="C136" s="9" t="s">
        <v>161</v>
      </c>
      <c r="D136" s="139" t="s">
        <v>161</v>
      </c>
      <c r="E136" s="139" t="s">
        <v>161</v>
      </c>
      <c r="F136" s="30" t="s">
        <v>161</v>
      </c>
    </row>
    <row r="139" spans="2:80" x14ac:dyDescent="0.25">
      <c r="B139" s="7" t="s">
        <v>202</v>
      </c>
      <c r="C139" s="8" t="s">
        <v>161</v>
      </c>
      <c r="D139" s="7"/>
      <c r="E139" s="7"/>
      <c r="F139" s="31"/>
      <c r="G139" s="31"/>
      <c r="H139" s="31"/>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1" spans="2:80" x14ac:dyDescent="0.25">
      <c r="B141" s="7" t="s">
        <v>203</v>
      </c>
    </row>
    <row r="143" spans="2:80" x14ac:dyDescent="0.25">
      <c r="B143" s="17" t="s">
        <v>204</v>
      </c>
      <c r="C143" s="18" t="s">
        <v>192</v>
      </c>
      <c r="D143" s="7"/>
    </row>
    <row r="144" spans="2:80" x14ac:dyDescent="0.25">
      <c r="B144" s="139" t="s">
        <v>161</v>
      </c>
      <c r="C144" s="9" t="s">
        <v>161</v>
      </c>
    </row>
    <row r="147" spans="2:7" x14ac:dyDescent="0.25">
      <c r="B147" s="17" t="s">
        <v>205</v>
      </c>
      <c r="C147" s="18" t="s">
        <v>206</v>
      </c>
      <c r="D147" s="7"/>
    </row>
    <row r="148" spans="2:7" x14ac:dyDescent="0.25">
      <c r="B148" s="139" t="s">
        <v>161</v>
      </c>
      <c r="C148" s="9" t="s">
        <v>161</v>
      </c>
    </row>
    <row r="151" spans="2:7" x14ac:dyDescent="0.25">
      <c r="B151" s="7" t="s">
        <v>207</v>
      </c>
    </row>
    <row r="154" spans="2:7" x14ac:dyDescent="0.25">
      <c r="B154" s="7" t="s">
        <v>210</v>
      </c>
    </row>
    <row r="155" spans="2:7" x14ac:dyDescent="0.25">
      <c r="B155" s="17" t="s">
        <v>184</v>
      </c>
      <c r="C155" s="18" t="s">
        <v>211</v>
      </c>
      <c r="D155" s="17" t="s">
        <v>212</v>
      </c>
      <c r="E155" s="17" t="s">
        <v>213</v>
      </c>
      <c r="F155" s="32" t="s">
        <v>214</v>
      </c>
      <c r="G155" s="31"/>
    </row>
    <row r="156" spans="2:7" x14ac:dyDescent="0.25">
      <c r="B156" s="139" t="s">
        <v>161</v>
      </c>
      <c r="C156" s="9" t="s">
        <v>161</v>
      </c>
      <c r="D156" s="139" t="s">
        <v>161</v>
      </c>
      <c r="E156" s="139" t="s">
        <v>161</v>
      </c>
      <c r="F156" s="30" t="s">
        <v>161</v>
      </c>
    </row>
    <row r="157" spans="2:7" x14ac:dyDescent="0.25">
      <c r="B157" s="2" t="s">
        <v>215</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CE6143B0-8FED-4208-BD9F-F5C3B83F6333}"/>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FA64-7F99-4181-A525-7542119572B6}">
  <dimension ref="A1:CB194"/>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24</v>
      </c>
      <c r="C1" s="212"/>
      <c r="D1" s="212"/>
      <c r="E1" s="212"/>
    </row>
    <row r="3" spans="1:5" x14ac:dyDescent="0.25">
      <c r="B3" s="1" t="s">
        <v>2195</v>
      </c>
      <c r="C3" s="213"/>
      <c r="D3" s="214"/>
    </row>
    <row r="4" spans="1:5" ht="30" x14ac:dyDescent="0.25">
      <c r="B4" s="91" t="s">
        <v>2194</v>
      </c>
      <c r="C4" s="213"/>
      <c r="D4" s="214"/>
      <c r="E4" s="23"/>
    </row>
    <row r="5" spans="1:5" x14ac:dyDescent="0.25">
      <c r="B5" s="142" t="s">
        <v>130</v>
      </c>
      <c r="C5" s="213"/>
      <c r="D5" s="214"/>
    </row>
    <row r="6" spans="1:5" x14ac:dyDescent="0.25">
      <c r="B6" s="142" t="s">
        <v>2193</v>
      </c>
      <c r="C6" s="213"/>
      <c r="D6" s="214"/>
    </row>
    <row r="7" spans="1:5" x14ac:dyDescent="0.25">
      <c r="B7" s="91" t="s">
        <v>2192</v>
      </c>
      <c r="C7" s="213"/>
      <c r="D7" s="214"/>
      <c r="E7" s="23"/>
    </row>
    <row r="8" spans="1:5" x14ac:dyDescent="0.25">
      <c r="B8" s="36" t="s">
        <v>133</v>
      </c>
      <c r="C8" s="85" t="s">
        <v>134</v>
      </c>
      <c r="D8" s="84" t="s">
        <v>135</v>
      </c>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c r="E15" s="16"/>
    </row>
    <row r="16" spans="1:5" x14ac:dyDescent="0.25">
      <c r="B16" s="1" t="s">
        <v>236</v>
      </c>
      <c r="C16" s="14" t="s">
        <v>2191</v>
      </c>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2190</v>
      </c>
      <c r="C26" s="4">
        <v>7.4</v>
      </c>
      <c r="D26" s="2" t="s">
        <v>242</v>
      </c>
      <c r="E26" s="2" t="s">
        <v>2189</v>
      </c>
      <c r="F26" s="24">
        <v>7284300</v>
      </c>
      <c r="G26" s="24">
        <v>7338.26</v>
      </c>
      <c r="H26" s="24">
        <v>8.67</v>
      </c>
    </row>
    <row r="27" spans="2:8" x14ac:dyDescent="0.25">
      <c r="B27" s="2" t="s">
        <v>2188</v>
      </c>
      <c r="C27" s="4">
        <v>7.39</v>
      </c>
      <c r="D27" s="2" t="s">
        <v>242</v>
      </c>
      <c r="E27" s="2" t="s">
        <v>2187</v>
      </c>
      <c r="F27" s="24">
        <v>5025000</v>
      </c>
      <c r="G27" s="24">
        <v>5064.3599999999997</v>
      </c>
      <c r="H27" s="24">
        <v>5.98</v>
      </c>
    </row>
    <row r="28" spans="2:8" x14ac:dyDescent="0.25">
      <c r="B28" s="2" t="s">
        <v>2186</v>
      </c>
      <c r="C28" s="4">
        <v>7.4</v>
      </c>
      <c r="D28" s="2" t="s">
        <v>242</v>
      </c>
      <c r="E28" s="2" t="s">
        <v>2185</v>
      </c>
      <c r="F28" s="24">
        <v>4000000</v>
      </c>
      <c r="G28" s="24">
        <v>4043.69</v>
      </c>
      <c r="H28" s="24">
        <v>4.78</v>
      </c>
    </row>
    <row r="29" spans="2:8" x14ac:dyDescent="0.25">
      <c r="B29" s="2" t="s">
        <v>2184</v>
      </c>
      <c r="C29" s="4">
        <v>7.39</v>
      </c>
      <c r="D29" s="2" t="s">
        <v>242</v>
      </c>
      <c r="E29" s="2" t="s">
        <v>2183</v>
      </c>
      <c r="F29" s="24">
        <v>3550000</v>
      </c>
      <c r="G29" s="24">
        <v>3590.5</v>
      </c>
      <c r="H29" s="24">
        <v>4.24</v>
      </c>
    </row>
    <row r="30" spans="2:8" x14ac:dyDescent="0.25">
      <c r="B30" s="2" t="s">
        <v>2182</v>
      </c>
      <c r="C30" s="4">
        <v>7.4</v>
      </c>
      <c r="D30" s="2" t="s">
        <v>242</v>
      </c>
      <c r="E30" s="2" t="s">
        <v>2181</v>
      </c>
      <c r="F30" s="24">
        <v>2500000</v>
      </c>
      <c r="G30" s="24">
        <v>2587.7199999999998</v>
      </c>
      <c r="H30" s="24">
        <v>3.06</v>
      </c>
    </row>
    <row r="31" spans="2:8" x14ac:dyDescent="0.25">
      <c r="B31" s="2" t="s">
        <v>2180</v>
      </c>
      <c r="C31" s="4">
        <v>7.39</v>
      </c>
      <c r="D31" s="2" t="s">
        <v>242</v>
      </c>
      <c r="E31" s="2" t="s">
        <v>2179</v>
      </c>
      <c r="F31" s="24">
        <v>2592000</v>
      </c>
      <c r="G31" s="24">
        <v>2576.19</v>
      </c>
      <c r="H31" s="24">
        <v>3.04</v>
      </c>
    </row>
    <row r="32" spans="2:8" x14ac:dyDescent="0.25">
      <c r="B32" s="2" t="s">
        <v>2178</v>
      </c>
      <c r="C32" s="4">
        <v>7.42</v>
      </c>
      <c r="D32" s="2" t="s">
        <v>242</v>
      </c>
      <c r="E32" s="2" t="s">
        <v>2177</v>
      </c>
      <c r="F32" s="24">
        <v>2500000</v>
      </c>
      <c r="G32" s="24">
        <v>2523.41</v>
      </c>
      <c r="H32" s="24">
        <v>2.98</v>
      </c>
    </row>
    <row r="33" spans="2:8" x14ac:dyDescent="0.25">
      <c r="B33" s="2" t="s">
        <v>2176</v>
      </c>
      <c r="C33" s="4">
        <v>7.44</v>
      </c>
      <c r="D33" s="2" t="s">
        <v>242</v>
      </c>
      <c r="E33" s="2" t="s">
        <v>2175</v>
      </c>
      <c r="F33" s="24">
        <v>2500000</v>
      </c>
      <c r="G33" s="24">
        <v>2517.37</v>
      </c>
      <c r="H33" s="24">
        <v>2.97</v>
      </c>
    </row>
    <row r="34" spans="2:8" x14ac:dyDescent="0.25">
      <c r="B34" s="2" t="s">
        <v>1175</v>
      </c>
      <c r="C34" s="4">
        <v>7.4</v>
      </c>
      <c r="D34" s="2" t="s">
        <v>242</v>
      </c>
      <c r="E34" s="2" t="s">
        <v>1176</v>
      </c>
      <c r="F34" s="24">
        <v>2000000</v>
      </c>
      <c r="G34" s="24">
        <v>2025.15</v>
      </c>
      <c r="H34" s="24">
        <v>2.39</v>
      </c>
    </row>
    <row r="35" spans="2:8" x14ac:dyDescent="0.25">
      <c r="B35" s="2" t="s">
        <v>590</v>
      </c>
      <c r="C35" s="4">
        <v>7.19</v>
      </c>
      <c r="D35" s="2" t="s">
        <v>242</v>
      </c>
      <c r="E35" s="2" t="s">
        <v>591</v>
      </c>
      <c r="F35" s="24">
        <v>2000000</v>
      </c>
      <c r="G35" s="24">
        <v>2010.3</v>
      </c>
      <c r="H35" s="24">
        <v>2.37</v>
      </c>
    </row>
    <row r="36" spans="2:8" x14ac:dyDescent="0.25">
      <c r="B36" s="2" t="s">
        <v>2174</v>
      </c>
      <c r="C36" s="4">
        <v>7.44</v>
      </c>
      <c r="D36" s="2" t="s">
        <v>242</v>
      </c>
      <c r="E36" s="2" t="s">
        <v>2173</v>
      </c>
      <c r="F36" s="24">
        <v>2000000</v>
      </c>
      <c r="G36" s="24">
        <v>2008.88</v>
      </c>
      <c r="H36" s="24">
        <v>2.37</v>
      </c>
    </row>
    <row r="37" spans="2:8" x14ac:dyDescent="0.25">
      <c r="B37" s="2" t="s">
        <v>2172</v>
      </c>
      <c r="C37" s="4">
        <v>7.4</v>
      </c>
      <c r="D37" s="2" t="s">
        <v>242</v>
      </c>
      <c r="E37" s="2" t="s">
        <v>2171</v>
      </c>
      <c r="F37" s="24">
        <v>1750000</v>
      </c>
      <c r="G37" s="24">
        <v>1761.88</v>
      </c>
      <c r="H37" s="24">
        <v>2.08</v>
      </c>
    </row>
    <row r="38" spans="2:8" x14ac:dyDescent="0.25">
      <c r="B38" s="2" t="s">
        <v>2170</v>
      </c>
      <c r="C38" s="4">
        <v>7.39</v>
      </c>
      <c r="D38" s="2" t="s">
        <v>242</v>
      </c>
      <c r="E38" s="2" t="s">
        <v>2169</v>
      </c>
      <c r="F38" s="24">
        <v>1601900</v>
      </c>
      <c r="G38" s="24">
        <v>1617</v>
      </c>
      <c r="H38" s="24">
        <v>1.91</v>
      </c>
    </row>
    <row r="39" spans="2:8" x14ac:dyDescent="0.25">
      <c r="B39" s="2" t="s">
        <v>2168</v>
      </c>
      <c r="C39" s="4">
        <v>7.39</v>
      </c>
      <c r="D39" s="2" t="s">
        <v>242</v>
      </c>
      <c r="E39" s="2" t="s">
        <v>2167</v>
      </c>
      <c r="F39" s="24">
        <v>1510000</v>
      </c>
      <c r="G39" s="24">
        <v>1531.99</v>
      </c>
      <c r="H39" s="24">
        <v>1.81</v>
      </c>
    </row>
    <row r="40" spans="2:8" x14ac:dyDescent="0.25">
      <c r="B40" s="2" t="s">
        <v>2166</v>
      </c>
      <c r="C40" s="4">
        <v>7.39</v>
      </c>
      <c r="D40" s="2" t="s">
        <v>242</v>
      </c>
      <c r="E40" s="2" t="s">
        <v>2165</v>
      </c>
      <c r="F40" s="24">
        <v>1500000</v>
      </c>
      <c r="G40" s="24">
        <v>1511.23</v>
      </c>
      <c r="H40" s="24">
        <v>1.78</v>
      </c>
    </row>
    <row r="41" spans="2:8" x14ac:dyDescent="0.25">
      <c r="B41" s="2" t="s">
        <v>2164</v>
      </c>
      <c r="C41" s="4">
        <v>7.39</v>
      </c>
      <c r="D41" s="2" t="s">
        <v>242</v>
      </c>
      <c r="E41" s="2" t="s">
        <v>2163</v>
      </c>
      <c r="F41" s="24">
        <v>1000000</v>
      </c>
      <c r="G41" s="24">
        <v>1013.38</v>
      </c>
      <c r="H41" s="24">
        <v>1.2</v>
      </c>
    </row>
    <row r="42" spans="2:8" x14ac:dyDescent="0.25">
      <c r="B42" s="2" t="s">
        <v>2162</v>
      </c>
      <c r="C42" s="4">
        <v>7.39</v>
      </c>
      <c r="D42" s="2" t="s">
        <v>242</v>
      </c>
      <c r="E42" s="2" t="s">
        <v>2161</v>
      </c>
      <c r="F42" s="24">
        <v>1000000</v>
      </c>
      <c r="G42" s="24">
        <v>1009.13</v>
      </c>
      <c r="H42" s="24">
        <v>1.19</v>
      </c>
    </row>
    <row r="43" spans="2:8" x14ac:dyDescent="0.25">
      <c r="B43" s="2" t="s">
        <v>2160</v>
      </c>
      <c r="C43" s="4">
        <v>7.42</v>
      </c>
      <c r="D43" s="2" t="s">
        <v>242</v>
      </c>
      <c r="E43" s="2" t="s">
        <v>2159</v>
      </c>
      <c r="F43" s="24">
        <v>1000000</v>
      </c>
      <c r="G43" s="24">
        <v>1008.06</v>
      </c>
      <c r="H43" s="24">
        <v>1.19</v>
      </c>
    </row>
    <row r="44" spans="2:8" x14ac:dyDescent="0.25">
      <c r="B44" s="2" t="s">
        <v>2158</v>
      </c>
      <c r="C44" s="4">
        <v>7.39</v>
      </c>
      <c r="D44" s="2" t="s">
        <v>242</v>
      </c>
      <c r="E44" s="2" t="s">
        <v>2157</v>
      </c>
      <c r="F44" s="24">
        <v>1000000</v>
      </c>
      <c r="G44" s="24">
        <v>1007.85</v>
      </c>
      <c r="H44" s="24">
        <v>1.19</v>
      </c>
    </row>
    <row r="45" spans="2:8" x14ac:dyDescent="0.25">
      <c r="B45" s="2" t="s">
        <v>2156</v>
      </c>
      <c r="C45" s="4">
        <v>7.39</v>
      </c>
      <c r="D45" s="2" t="s">
        <v>242</v>
      </c>
      <c r="E45" s="2" t="s">
        <v>2155</v>
      </c>
      <c r="F45" s="24">
        <v>1000000</v>
      </c>
      <c r="G45" s="24">
        <v>1007.58</v>
      </c>
      <c r="H45" s="24">
        <v>1.19</v>
      </c>
    </row>
    <row r="46" spans="2:8" x14ac:dyDescent="0.25">
      <c r="B46" s="2" t="s">
        <v>1183</v>
      </c>
      <c r="C46" s="4">
        <v>7.44</v>
      </c>
      <c r="D46" s="2" t="s">
        <v>242</v>
      </c>
      <c r="E46" s="2" t="s">
        <v>1184</v>
      </c>
      <c r="F46" s="24">
        <v>800000</v>
      </c>
      <c r="G46" s="24">
        <v>810.15</v>
      </c>
      <c r="H46" s="24">
        <v>0.96</v>
      </c>
    </row>
    <row r="47" spans="2:8" x14ac:dyDescent="0.25">
      <c r="B47" s="2" t="s">
        <v>2154</v>
      </c>
      <c r="C47" s="4">
        <v>7.39</v>
      </c>
      <c r="D47" s="2" t="s">
        <v>242</v>
      </c>
      <c r="E47" s="2" t="s">
        <v>2153</v>
      </c>
      <c r="F47" s="24">
        <v>500000</v>
      </c>
      <c r="G47" s="24">
        <v>503.98</v>
      </c>
      <c r="H47" s="24">
        <v>0.6</v>
      </c>
    </row>
    <row r="48" spans="2:8" x14ac:dyDescent="0.25">
      <c r="B48" s="2" t="s">
        <v>2152</v>
      </c>
      <c r="C48" s="4">
        <v>7.39</v>
      </c>
      <c r="D48" s="2" t="s">
        <v>242</v>
      </c>
      <c r="E48" s="2" t="s">
        <v>2151</v>
      </c>
      <c r="F48" s="24">
        <v>500000</v>
      </c>
      <c r="G48" s="24">
        <v>502.4</v>
      </c>
      <c r="H48" s="24">
        <v>0.59</v>
      </c>
    </row>
    <row r="49" spans="2:8" x14ac:dyDescent="0.25">
      <c r="B49" s="2" t="s">
        <v>2150</v>
      </c>
      <c r="C49" s="4">
        <v>7.44</v>
      </c>
      <c r="D49" s="2" t="s">
        <v>242</v>
      </c>
      <c r="E49" s="2" t="s">
        <v>2149</v>
      </c>
      <c r="F49" s="24">
        <v>500000</v>
      </c>
      <c r="G49" s="24">
        <v>501.73</v>
      </c>
      <c r="H49" s="24">
        <v>0.59</v>
      </c>
    </row>
    <row r="50" spans="2:8" x14ac:dyDescent="0.25">
      <c r="B50" s="2" t="s">
        <v>2148</v>
      </c>
      <c r="C50" s="4">
        <v>7.39</v>
      </c>
      <c r="D50" s="2" t="s">
        <v>242</v>
      </c>
      <c r="E50" s="2" t="s">
        <v>2147</v>
      </c>
      <c r="F50" s="24">
        <v>200000</v>
      </c>
      <c r="G50" s="24">
        <v>201.85</v>
      </c>
      <c r="H50" s="24">
        <v>0.24</v>
      </c>
    </row>
    <row r="51" spans="2:8" x14ac:dyDescent="0.25">
      <c r="B51" s="2" t="s">
        <v>2146</v>
      </c>
      <c r="C51" s="4">
        <v>7.4</v>
      </c>
      <c r="D51" s="2" t="s">
        <v>242</v>
      </c>
      <c r="E51" s="2" t="s">
        <v>2145</v>
      </c>
      <c r="F51" s="24">
        <v>30000</v>
      </c>
      <c r="G51" s="24">
        <v>30.27</v>
      </c>
      <c r="H51" s="24">
        <v>0.04</v>
      </c>
    </row>
    <row r="52" spans="2:8" x14ac:dyDescent="0.25">
      <c r="B52" s="7" t="s">
        <v>244</v>
      </c>
      <c r="C52" s="8"/>
      <c r="D52" s="7"/>
      <c r="E52" s="7"/>
      <c r="F52" s="31"/>
      <c r="G52" s="31">
        <f>SUM(G22:G51)</f>
        <v>50304.30999999999</v>
      </c>
      <c r="H52" s="31">
        <f>SUM(H22:H51)</f>
        <v>59.41</v>
      </c>
    </row>
    <row r="53" spans="2:8" x14ac:dyDescent="0.25">
      <c r="B53" s="7" t="s">
        <v>602</v>
      </c>
    </row>
    <row r="54" spans="2:8" x14ac:dyDescent="0.25">
      <c r="B54" s="2" t="s">
        <v>2144</v>
      </c>
      <c r="C54" s="4">
        <v>7.71</v>
      </c>
      <c r="D54" s="2" t="s">
        <v>603</v>
      </c>
      <c r="E54" s="2" t="s">
        <v>2143</v>
      </c>
      <c r="F54" s="24">
        <v>880</v>
      </c>
      <c r="G54" s="24">
        <v>8795.67</v>
      </c>
      <c r="H54" s="24">
        <v>10.39</v>
      </c>
    </row>
    <row r="55" spans="2:8" x14ac:dyDescent="0.25">
      <c r="B55" s="2" t="s">
        <v>2142</v>
      </c>
      <c r="C55" s="4">
        <v>7.57</v>
      </c>
      <c r="D55" s="2" t="s">
        <v>603</v>
      </c>
      <c r="E55" s="2" t="s">
        <v>2141</v>
      </c>
      <c r="F55" s="24">
        <v>450</v>
      </c>
      <c r="G55" s="24">
        <v>4465.08</v>
      </c>
      <c r="H55" s="24">
        <v>5.27</v>
      </c>
    </row>
    <row r="56" spans="2:8" x14ac:dyDescent="0.25">
      <c r="B56" s="2" t="s">
        <v>2140</v>
      </c>
      <c r="C56" s="4">
        <v>7.62</v>
      </c>
      <c r="D56" s="2" t="s">
        <v>603</v>
      </c>
      <c r="E56" s="2" t="s">
        <v>2139</v>
      </c>
      <c r="F56" s="24">
        <v>370</v>
      </c>
      <c r="G56" s="24">
        <v>3654.47</v>
      </c>
      <c r="H56" s="24">
        <v>4.32</v>
      </c>
    </row>
    <row r="57" spans="2:8" x14ac:dyDescent="0.25">
      <c r="B57" s="2" t="s">
        <v>2138</v>
      </c>
      <c r="C57" s="4">
        <v>7.57</v>
      </c>
      <c r="D57" s="2" t="s">
        <v>603</v>
      </c>
      <c r="E57" s="2" t="s">
        <v>2137</v>
      </c>
      <c r="F57" s="24">
        <v>270</v>
      </c>
      <c r="G57" s="24">
        <v>2696.36</v>
      </c>
      <c r="H57" s="24">
        <v>3.18</v>
      </c>
    </row>
    <row r="58" spans="2:8" x14ac:dyDescent="0.25">
      <c r="B58" s="2" t="s">
        <v>2136</v>
      </c>
      <c r="C58" s="4">
        <v>7.57</v>
      </c>
      <c r="D58" s="2" t="s">
        <v>603</v>
      </c>
      <c r="E58" s="2" t="s">
        <v>2135</v>
      </c>
      <c r="F58" s="24">
        <v>250</v>
      </c>
      <c r="G58" s="24">
        <v>2515.92</v>
      </c>
      <c r="H58" s="24">
        <v>2.97</v>
      </c>
    </row>
    <row r="59" spans="2:8" x14ac:dyDescent="0.25">
      <c r="B59" s="2" t="s">
        <v>2134</v>
      </c>
      <c r="C59" s="4">
        <v>7.71</v>
      </c>
      <c r="D59" s="2" t="s">
        <v>603</v>
      </c>
      <c r="E59" s="2" t="s">
        <v>2133</v>
      </c>
      <c r="F59" s="24">
        <v>250</v>
      </c>
      <c r="G59" s="24">
        <v>2514.61</v>
      </c>
      <c r="H59" s="24">
        <v>2.97</v>
      </c>
    </row>
    <row r="60" spans="2:8" x14ac:dyDescent="0.25">
      <c r="B60" s="2" t="s">
        <v>2132</v>
      </c>
      <c r="C60" s="4">
        <v>7.68</v>
      </c>
      <c r="D60" s="2" t="s">
        <v>603</v>
      </c>
      <c r="E60" s="2" t="s">
        <v>2131</v>
      </c>
      <c r="F60" s="24">
        <v>234</v>
      </c>
      <c r="G60" s="24">
        <v>2336.5500000000002</v>
      </c>
      <c r="H60" s="24">
        <v>2.76</v>
      </c>
    </row>
    <row r="61" spans="2:8" x14ac:dyDescent="0.25">
      <c r="B61" s="2" t="s">
        <v>2130</v>
      </c>
      <c r="C61" s="4">
        <v>7.62</v>
      </c>
      <c r="D61" s="2" t="s">
        <v>603</v>
      </c>
      <c r="E61" s="2" t="s">
        <v>2129</v>
      </c>
      <c r="F61" s="24">
        <v>141</v>
      </c>
      <c r="G61" s="24">
        <v>1397.38</v>
      </c>
      <c r="H61" s="24">
        <v>1.65</v>
      </c>
    </row>
    <row r="62" spans="2:8" x14ac:dyDescent="0.25">
      <c r="B62" s="2" t="s">
        <v>2128</v>
      </c>
      <c r="C62" s="4">
        <v>7.53</v>
      </c>
      <c r="D62" s="2" t="s">
        <v>603</v>
      </c>
      <c r="E62" s="2" t="s">
        <v>2127</v>
      </c>
      <c r="F62" s="24">
        <v>100</v>
      </c>
      <c r="G62" s="24">
        <v>996.76</v>
      </c>
      <c r="H62" s="24">
        <v>1.18</v>
      </c>
    </row>
    <row r="63" spans="2:8" x14ac:dyDescent="0.25">
      <c r="B63" s="2" t="s">
        <v>2126</v>
      </c>
      <c r="C63" s="4">
        <v>7.57</v>
      </c>
      <c r="D63" s="2" t="s">
        <v>603</v>
      </c>
      <c r="E63" s="2" t="s">
        <v>2125</v>
      </c>
      <c r="F63" s="24">
        <v>95</v>
      </c>
      <c r="G63" s="24">
        <v>944.01</v>
      </c>
      <c r="H63" s="24">
        <v>1.1100000000000001</v>
      </c>
    </row>
    <row r="64" spans="2:8" x14ac:dyDescent="0.25">
      <c r="B64" s="2" t="s">
        <v>2124</v>
      </c>
      <c r="C64" s="4">
        <v>7.57</v>
      </c>
      <c r="D64" s="2" t="s">
        <v>603</v>
      </c>
      <c r="E64" s="2" t="s">
        <v>2123</v>
      </c>
      <c r="F64" s="24">
        <v>66</v>
      </c>
      <c r="G64" s="24">
        <v>658.76</v>
      </c>
      <c r="H64" s="24">
        <v>0.78</v>
      </c>
    </row>
    <row r="65" spans="2:8" x14ac:dyDescent="0.25">
      <c r="B65" s="2" t="s">
        <v>2122</v>
      </c>
      <c r="C65" s="4">
        <v>7.65</v>
      </c>
      <c r="D65" s="2" t="s">
        <v>603</v>
      </c>
      <c r="E65" s="2" t="s">
        <v>2121</v>
      </c>
      <c r="F65" s="24">
        <v>50</v>
      </c>
      <c r="G65" s="24">
        <v>499.57</v>
      </c>
      <c r="H65" s="24">
        <v>0.59</v>
      </c>
    </row>
    <row r="66" spans="2:8" x14ac:dyDescent="0.25">
      <c r="B66" s="7" t="s">
        <v>620</v>
      </c>
      <c r="C66" s="8"/>
      <c r="D66" s="7"/>
      <c r="E66" s="7"/>
      <c r="F66" s="31"/>
      <c r="G66" s="31">
        <f>SUM(G53:G65)</f>
        <v>31475.139999999996</v>
      </c>
      <c r="H66" s="31">
        <f>SUM(H53:H65)</f>
        <v>37.17</v>
      </c>
    </row>
    <row r="67" spans="2:8" x14ac:dyDescent="0.25">
      <c r="B67" s="7" t="s">
        <v>1620</v>
      </c>
      <c r="C67" s="8"/>
      <c r="D67" s="7"/>
      <c r="E67" s="7"/>
      <c r="F67" s="31"/>
      <c r="G67" s="31">
        <v>614.89</v>
      </c>
      <c r="H67" s="31">
        <v>0.73</v>
      </c>
    </row>
    <row r="68" spans="2:8" x14ac:dyDescent="0.25">
      <c r="B68" s="7" t="s">
        <v>147</v>
      </c>
      <c r="C68" s="8"/>
      <c r="D68" s="7"/>
      <c r="E68" s="7"/>
      <c r="F68" s="31"/>
      <c r="G68" s="31">
        <v>82394.34</v>
      </c>
      <c r="H68" s="31">
        <v>97.31</v>
      </c>
    </row>
    <row r="69" spans="2:8" x14ac:dyDescent="0.25">
      <c r="B69" s="7" t="s">
        <v>326</v>
      </c>
      <c r="C69" s="8"/>
      <c r="D69" s="7"/>
      <c r="E69" s="7"/>
      <c r="F69" s="31"/>
      <c r="G69" s="31">
        <v>2288.3530028000091</v>
      </c>
      <c r="H69" s="31">
        <v>2.6899999999999977</v>
      </c>
    </row>
    <row r="70" spans="2:8" x14ac:dyDescent="0.25">
      <c r="B70" s="7" t="s">
        <v>155</v>
      </c>
      <c r="C70" s="8"/>
      <c r="D70" s="7"/>
      <c r="E70" s="7"/>
      <c r="F70" s="31"/>
      <c r="G70" s="31">
        <v>84682.693002800006</v>
      </c>
      <c r="H70" s="31">
        <v>100</v>
      </c>
    </row>
    <row r="71" spans="2:8" x14ac:dyDescent="0.25">
      <c r="B71" s="2" t="s">
        <v>156</v>
      </c>
    </row>
    <row r="72" spans="2:8" x14ac:dyDescent="0.25">
      <c r="B72" s="2" t="s">
        <v>157</v>
      </c>
    </row>
    <row r="73" spans="2:8" x14ac:dyDescent="0.25">
      <c r="B73" s="2" t="s">
        <v>158</v>
      </c>
      <c r="C73" s="4" t="s">
        <v>159</v>
      </c>
    </row>
    <row r="74" spans="2:8" x14ac:dyDescent="0.25">
      <c r="B74" s="7"/>
    </row>
    <row r="75" spans="2:8" ht="30" x14ac:dyDescent="0.25">
      <c r="B75" s="45" t="s">
        <v>160</v>
      </c>
      <c r="C75" s="4" t="s">
        <v>161</v>
      </c>
    </row>
    <row r="76" spans="2:8" x14ac:dyDescent="0.25">
      <c r="B76" s="7"/>
    </row>
    <row r="77" spans="2:8" x14ac:dyDescent="0.25">
      <c r="B77" s="7" t="s">
        <v>162</v>
      </c>
      <c r="C77" s="4" t="s">
        <v>161</v>
      </c>
    </row>
    <row r="78" spans="2:8" x14ac:dyDescent="0.25">
      <c r="B78" s="7" t="s">
        <v>164</v>
      </c>
      <c r="C78" s="4" t="s">
        <v>165</v>
      </c>
    </row>
    <row r="79" spans="2:8" x14ac:dyDescent="0.25">
      <c r="B79" s="7" t="s">
        <v>2120</v>
      </c>
      <c r="C79" s="8"/>
    </row>
    <row r="80" spans="2:8" x14ac:dyDescent="0.25">
      <c r="B80" s="7" t="s">
        <v>2119</v>
      </c>
      <c r="C80" s="8"/>
    </row>
    <row r="81" spans="2:3" x14ac:dyDescent="0.25">
      <c r="B81" s="7" t="s">
        <v>2118</v>
      </c>
      <c r="C81" s="8"/>
    </row>
    <row r="82" spans="2:3" x14ac:dyDescent="0.25">
      <c r="B82" s="7" t="s">
        <v>2117</v>
      </c>
      <c r="C82" s="8"/>
    </row>
    <row r="83" spans="2:3" x14ac:dyDescent="0.25">
      <c r="B83" s="7" t="s">
        <v>2116</v>
      </c>
      <c r="C83" s="8"/>
    </row>
    <row r="84" spans="2:3" x14ac:dyDescent="0.25">
      <c r="B84" s="7" t="s">
        <v>2115</v>
      </c>
      <c r="C84" s="8"/>
    </row>
    <row r="85" spans="2:3" x14ac:dyDescent="0.25">
      <c r="B85" s="7" t="s">
        <v>2114</v>
      </c>
      <c r="C85" s="8"/>
    </row>
    <row r="86" spans="2:3" x14ac:dyDescent="0.25">
      <c r="B86" s="7" t="s">
        <v>2113</v>
      </c>
      <c r="C86" s="8"/>
    </row>
    <row r="87" spans="2:3" x14ac:dyDescent="0.25">
      <c r="B87" s="7" t="s">
        <v>2112</v>
      </c>
      <c r="C87" s="8"/>
    </row>
    <row r="88" spans="2:3" x14ac:dyDescent="0.25">
      <c r="B88" s="2" t="s">
        <v>170</v>
      </c>
    </row>
    <row r="90" spans="2:3" x14ac:dyDescent="0.25">
      <c r="B90" s="139"/>
      <c r="C90" s="9" t="s">
        <v>171</v>
      </c>
    </row>
    <row r="91" spans="2:3" ht="45" x14ac:dyDescent="0.25">
      <c r="B91" s="139" t="s">
        <v>172</v>
      </c>
      <c r="C91" s="10" t="s">
        <v>24</v>
      </c>
    </row>
    <row r="92" spans="2:3" x14ac:dyDescent="0.25">
      <c r="B92" s="139" t="s">
        <v>173</v>
      </c>
      <c r="C92" s="9"/>
    </row>
    <row r="93" spans="2:3" x14ac:dyDescent="0.25">
      <c r="B93" s="139"/>
      <c r="C93" s="9"/>
    </row>
    <row r="94" spans="2:3" x14ac:dyDescent="0.25">
      <c r="B94" s="139" t="s">
        <v>174</v>
      </c>
      <c r="C94" s="43">
        <v>7.5600000000000001E-2</v>
      </c>
    </row>
    <row r="95" spans="2:3" x14ac:dyDescent="0.25">
      <c r="B95" s="139"/>
      <c r="C95" s="9"/>
    </row>
    <row r="96" spans="2:3" x14ac:dyDescent="0.25">
      <c r="B96" s="139" t="s">
        <v>175</v>
      </c>
      <c r="C96" s="9" t="s">
        <v>2111</v>
      </c>
    </row>
    <row r="97" spans="2:7" x14ac:dyDescent="0.25">
      <c r="B97" s="139" t="s">
        <v>176</v>
      </c>
      <c r="C97" s="9" t="s">
        <v>2110</v>
      </c>
    </row>
    <row r="98" spans="2:7" x14ac:dyDescent="0.25">
      <c r="B98" s="139"/>
      <c r="C98" s="9"/>
    </row>
    <row r="99" spans="2:7" x14ac:dyDescent="0.25">
      <c r="B99" s="139" t="s">
        <v>177</v>
      </c>
      <c r="C99" s="9" t="s">
        <v>159</v>
      </c>
    </row>
    <row r="100" spans="2:7" x14ac:dyDescent="0.25">
      <c r="B100" s="215" t="s">
        <v>178</v>
      </c>
      <c r="C100" s="215"/>
    </row>
    <row r="102" spans="2:7" x14ac:dyDescent="0.25">
      <c r="B102" s="139" t="s">
        <v>179</v>
      </c>
      <c r="C102" s="9"/>
      <c r="D102" s="139"/>
    </row>
    <row r="103" spans="2:7" ht="30" x14ac:dyDescent="0.25">
      <c r="B103" s="11" t="s">
        <v>180</v>
      </c>
      <c r="C103" s="10" t="s">
        <v>181</v>
      </c>
      <c r="D103" s="11" t="s">
        <v>182</v>
      </c>
    </row>
    <row r="104" spans="2:7" x14ac:dyDescent="0.25">
      <c r="B104" s="90" t="s">
        <v>2020</v>
      </c>
      <c r="C104" s="89">
        <v>5</v>
      </c>
      <c r="D104" s="88">
        <v>0.21</v>
      </c>
    </row>
    <row r="106" spans="2:7" x14ac:dyDescent="0.25">
      <c r="B106" s="17" t="s">
        <v>183</v>
      </c>
      <c r="C106" s="40">
        <v>45412</v>
      </c>
      <c r="D106" s="139"/>
      <c r="E106" s="33"/>
      <c r="F106" s="39"/>
    </row>
    <row r="107" spans="2:7" x14ac:dyDescent="0.25">
      <c r="B107" s="17" t="s">
        <v>184</v>
      </c>
      <c r="C107" s="18" t="s">
        <v>185</v>
      </c>
      <c r="D107" s="17" t="s">
        <v>186</v>
      </c>
      <c r="E107" s="34" t="s">
        <v>187</v>
      </c>
      <c r="F107" s="32" t="s">
        <v>188</v>
      </c>
      <c r="G107" s="31"/>
    </row>
    <row r="108" spans="2:7" x14ac:dyDescent="0.25">
      <c r="B108" s="37" t="s">
        <v>161</v>
      </c>
      <c r="C108" s="38" t="s">
        <v>161</v>
      </c>
      <c r="D108" s="37" t="s">
        <v>161</v>
      </c>
      <c r="E108" s="36" t="s">
        <v>161</v>
      </c>
      <c r="F108" s="35" t="s">
        <v>161</v>
      </c>
    </row>
    <row r="111" spans="2:7" x14ac:dyDescent="0.25">
      <c r="B111" s="7" t="s">
        <v>189</v>
      </c>
    </row>
    <row r="112" spans="2:7" x14ac:dyDescent="0.25">
      <c r="B112" s="7"/>
    </row>
    <row r="113" spans="2:6" x14ac:dyDescent="0.25">
      <c r="B113" s="7" t="s">
        <v>190</v>
      </c>
    </row>
    <row r="114" spans="2:6" x14ac:dyDescent="0.25">
      <c r="B114" s="17" t="s">
        <v>191</v>
      </c>
      <c r="C114" s="18" t="s">
        <v>192</v>
      </c>
      <c r="D114" s="7"/>
    </row>
    <row r="115" spans="2:6" x14ac:dyDescent="0.25">
      <c r="B115" s="139" t="s">
        <v>161</v>
      </c>
      <c r="C115" s="9" t="s">
        <v>161</v>
      </c>
    </row>
    <row r="117" spans="2:6" x14ac:dyDescent="0.25">
      <c r="B117" s="17" t="s">
        <v>193</v>
      </c>
      <c r="C117" s="18" t="s">
        <v>192</v>
      </c>
    </row>
    <row r="118" spans="2:6" x14ac:dyDescent="0.25">
      <c r="B118" s="139" t="s">
        <v>161</v>
      </c>
      <c r="C118" s="9" t="s">
        <v>161</v>
      </c>
    </row>
    <row r="120" spans="2:6" x14ac:dyDescent="0.25">
      <c r="B120" s="17" t="s">
        <v>161</v>
      </c>
      <c r="C120" s="18" t="s">
        <v>161</v>
      </c>
    </row>
    <row r="121" spans="2:6" x14ac:dyDescent="0.25">
      <c r="B121" s="139" t="s">
        <v>161</v>
      </c>
      <c r="C121" s="9" t="s">
        <v>161</v>
      </c>
    </row>
    <row r="123" spans="2:6" x14ac:dyDescent="0.25">
      <c r="B123" s="34" t="s">
        <v>194</v>
      </c>
      <c r="C123" s="18" t="s">
        <v>195</v>
      </c>
    </row>
    <row r="124" spans="2:6" x14ac:dyDescent="0.25">
      <c r="B124" s="33" t="s">
        <v>161</v>
      </c>
      <c r="C124" s="9" t="s">
        <v>161</v>
      </c>
    </row>
    <row r="126" spans="2:6" x14ac:dyDescent="0.25">
      <c r="B126" s="17" t="s">
        <v>196</v>
      </c>
      <c r="C126" s="18" t="s">
        <v>161</v>
      </c>
    </row>
    <row r="128" spans="2:6" x14ac:dyDescent="0.25">
      <c r="B128" s="17" t="s">
        <v>197</v>
      </c>
      <c r="C128" s="40">
        <v>45412</v>
      </c>
      <c r="D128" s="139"/>
      <c r="E128" s="33"/>
      <c r="F128" s="39"/>
    </row>
    <row r="129" spans="2:7" x14ac:dyDescent="0.25">
      <c r="B129" s="17" t="s">
        <v>184</v>
      </c>
      <c r="C129" s="18" t="s">
        <v>185</v>
      </c>
      <c r="D129" s="17" t="s">
        <v>186</v>
      </c>
      <c r="E129" s="34" t="s">
        <v>187</v>
      </c>
      <c r="F129" s="32" t="s">
        <v>188</v>
      </c>
      <c r="G129" s="31"/>
    </row>
    <row r="130" spans="2:7" x14ac:dyDescent="0.25">
      <c r="B130" s="37" t="s">
        <v>161</v>
      </c>
      <c r="C130" s="38" t="s">
        <v>161</v>
      </c>
      <c r="D130" s="37" t="s">
        <v>161</v>
      </c>
      <c r="E130" s="36" t="s">
        <v>161</v>
      </c>
      <c r="F130" s="35" t="s">
        <v>161</v>
      </c>
    </row>
    <row r="131" spans="2:7" x14ac:dyDescent="0.25">
      <c r="B131" s="7" t="s">
        <v>189</v>
      </c>
    </row>
    <row r="132" spans="2:7" x14ac:dyDescent="0.25">
      <c r="B132" s="7"/>
    </row>
    <row r="133" spans="2:7" x14ac:dyDescent="0.25">
      <c r="B133" s="7" t="s">
        <v>190</v>
      </c>
    </row>
    <row r="134" spans="2:7" x14ac:dyDescent="0.25">
      <c r="B134" s="17" t="s">
        <v>191</v>
      </c>
      <c r="C134" s="18" t="s">
        <v>192</v>
      </c>
      <c r="D134" s="7"/>
    </row>
    <row r="135" spans="2:7" x14ac:dyDescent="0.25">
      <c r="B135" s="139" t="s">
        <v>161</v>
      </c>
      <c r="C135" s="9" t="s">
        <v>161</v>
      </c>
    </row>
    <row r="137" spans="2:7" x14ac:dyDescent="0.25">
      <c r="B137" s="17" t="s">
        <v>193</v>
      </c>
      <c r="C137" s="18" t="s">
        <v>192</v>
      </c>
    </row>
    <row r="138" spans="2:7" x14ac:dyDescent="0.25">
      <c r="B138" s="139" t="s">
        <v>161</v>
      </c>
      <c r="C138" s="9" t="s">
        <v>161</v>
      </c>
    </row>
    <row r="140" spans="2:7" x14ac:dyDescent="0.25">
      <c r="B140" s="17" t="s">
        <v>161</v>
      </c>
      <c r="C140" s="18" t="s">
        <v>161</v>
      </c>
    </row>
    <row r="141" spans="2:7" x14ac:dyDescent="0.25">
      <c r="B141" s="139" t="s">
        <v>161</v>
      </c>
      <c r="C141" s="9" t="s">
        <v>161</v>
      </c>
    </row>
    <row r="143" spans="2:7" x14ac:dyDescent="0.25">
      <c r="B143" s="34" t="s">
        <v>194</v>
      </c>
      <c r="C143" s="18" t="s">
        <v>195</v>
      </c>
    </row>
    <row r="144" spans="2:7" x14ac:dyDescent="0.25">
      <c r="B144" s="33" t="s">
        <v>161</v>
      </c>
      <c r="C144" s="9" t="s">
        <v>161</v>
      </c>
    </row>
    <row r="146" spans="2:80" x14ac:dyDescent="0.25">
      <c r="B146" s="17" t="s">
        <v>196</v>
      </c>
      <c r="C146" s="18" t="s">
        <v>161</v>
      </c>
    </row>
    <row r="149" spans="2:80" x14ac:dyDescent="0.25">
      <c r="B149" s="7" t="s">
        <v>198</v>
      </c>
    </row>
    <row r="151" spans="2:80" x14ac:dyDescent="0.25">
      <c r="B151" s="17" t="s">
        <v>184</v>
      </c>
      <c r="C151" s="18" t="s">
        <v>199</v>
      </c>
      <c r="D151" s="17" t="s">
        <v>200</v>
      </c>
      <c r="E151" s="17" t="s">
        <v>201</v>
      </c>
      <c r="F151" s="31"/>
    </row>
    <row r="152" spans="2:80" x14ac:dyDescent="0.25">
      <c r="B152" s="139" t="s">
        <v>161</v>
      </c>
      <c r="C152" s="9" t="s">
        <v>161</v>
      </c>
      <c r="D152" s="139" t="s">
        <v>161</v>
      </c>
      <c r="E152" s="139" t="s">
        <v>161</v>
      </c>
    </row>
    <row r="155" spans="2:80" x14ac:dyDescent="0.25">
      <c r="B155" s="7" t="s">
        <v>202</v>
      </c>
      <c r="C155" s="8" t="s">
        <v>161</v>
      </c>
      <c r="D155" s="7"/>
      <c r="E155" s="7"/>
      <c r="F155" s="31"/>
      <c r="G155" s="31"/>
      <c r="H155" s="31"/>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203</v>
      </c>
    </row>
    <row r="159" spans="2:80" x14ac:dyDescent="0.25">
      <c r="B159" s="17" t="s">
        <v>204</v>
      </c>
      <c r="C159" s="18" t="s">
        <v>192</v>
      </c>
      <c r="D159" s="7"/>
    </row>
    <row r="160" spans="2:80" x14ac:dyDescent="0.25">
      <c r="B160" s="139" t="s">
        <v>161</v>
      </c>
      <c r="C160" s="9" t="s">
        <v>161</v>
      </c>
    </row>
    <row r="163" spans="2:80" x14ac:dyDescent="0.25">
      <c r="B163" s="17" t="s">
        <v>205</v>
      </c>
      <c r="C163" s="18" t="s">
        <v>206</v>
      </c>
      <c r="D163" s="7"/>
    </row>
    <row r="164" spans="2:80" x14ac:dyDescent="0.25">
      <c r="B164" s="139" t="s">
        <v>161</v>
      </c>
      <c r="C164" s="9" t="s">
        <v>161</v>
      </c>
    </row>
    <row r="167" spans="2:80" x14ac:dyDescent="0.25">
      <c r="B167" s="7" t="s">
        <v>207</v>
      </c>
    </row>
    <row r="170" spans="2:80" x14ac:dyDescent="0.25">
      <c r="B170" s="7" t="s">
        <v>208</v>
      </c>
    </row>
    <row r="172" spans="2:80" x14ac:dyDescent="0.25">
      <c r="B172" s="17" t="s">
        <v>184</v>
      </c>
      <c r="C172" s="18" t="s">
        <v>209</v>
      </c>
      <c r="D172" s="17" t="s">
        <v>199</v>
      </c>
      <c r="E172" s="17" t="s">
        <v>200</v>
      </c>
      <c r="F172" s="32" t="s">
        <v>201</v>
      </c>
      <c r="G172" s="31"/>
    </row>
    <row r="173" spans="2:80" x14ac:dyDescent="0.25">
      <c r="B173" s="139" t="s">
        <v>161</v>
      </c>
      <c r="C173" s="9" t="s">
        <v>161</v>
      </c>
      <c r="D173" s="139" t="s">
        <v>161</v>
      </c>
      <c r="E173" s="139" t="s">
        <v>161</v>
      </c>
      <c r="F173" s="30" t="s">
        <v>161</v>
      </c>
    </row>
    <row r="176" spans="2:80" x14ac:dyDescent="0.25">
      <c r="B176" s="7" t="s">
        <v>202</v>
      </c>
      <c r="C176" s="8" t="s">
        <v>161</v>
      </c>
      <c r="D176" s="7"/>
      <c r="E176" s="7"/>
      <c r="F176" s="31"/>
      <c r="G176" s="31"/>
      <c r="H176" s="31"/>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8" spans="2:7" x14ac:dyDescent="0.25">
      <c r="B178" s="7" t="s">
        <v>203</v>
      </c>
    </row>
    <row r="180" spans="2:7" x14ac:dyDescent="0.25">
      <c r="B180" s="17" t="s">
        <v>204</v>
      </c>
      <c r="C180" s="18" t="s">
        <v>192</v>
      </c>
      <c r="D180" s="7"/>
    </row>
    <row r="181" spans="2:7" x14ac:dyDescent="0.25">
      <c r="B181" s="139" t="s">
        <v>161</v>
      </c>
      <c r="C181" s="9" t="s">
        <v>161</v>
      </c>
    </row>
    <row r="184" spans="2:7" x14ac:dyDescent="0.25">
      <c r="B184" s="17" t="s">
        <v>205</v>
      </c>
      <c r="C184" s="18" t="s">
        <v>206</v>
      </c>
      <c r="D184" s="7"/>
    </row>
    <row r="185" spans="2:7" x14ac:dyDescent="0.25">
      <c r="B185" s="139" t="s">
        <v>161</v>
      </c>
      <c r="C185" s="9" t="s">
        <v>161</v>
      </c>
    </row>
    <row r="188" spans="2:7" x14ac:dyDescent="0.25">
      <c r="B188" s="7" t="s">
        <v>207</v>
      </c>
    </row>
    <row r="191" spans="2:7" x14ac:dyDescent="0.25">
      <c r="B191" s="7" t="s">
        <v>210</v>
      </c>
    </row>
    <row r="192" spans="2:7" x14ac:dyDescent="0.25">
      <c r="B192" s="17" t="s">
        <v>184</v>
      </c>
      <c r="C192" s="18" t="s">
        <v>211</v>
      </c>
      <c r="D192" s="17" t="s">
        <v>212</v>
      </c>
      <c r="E192" s="17" t="s">
        <v>213</v>
      </c>
      <c r="F192" s="32" t="s">
        <v>214</v>
      </c>
      <c r="G192" s="31"/>
    </row>
    <row r="193" spans="2:6" x14ac:dyDescent="0.25">
      <c r="B193" s="139" t="s">
        <v>161</v>
      </c>
      <c r="C193" s="9" t="s">
        <v>161</v>
      </c>
      <c r="D193" s="139" t="s">
        <v>161</v>
      </c>
      <c r="E193" s="139" t="s">
        <v>161</v>
      </c>
      <c r="F193" s="30" t="s">
        <v>161</v>
      </c>
    </row>
    <row r="194" spans="2:6" x14ac:dyDescent="0.25">
      <c r="B194" s="2" t="s">
        <v>215</v>
      </c>
    </row>
  </sheetData>
  <mergeCells count="9">
    <mergeCell ref="B100:C100"/>
    <mergeCell ref="B1:E1"/>
    <mergeCell ref="C3:C7"/>
    <mergeCell ref="D3:D7"/>
    <mergeCell ref="B10:E10"/>
    <mergeCell ref="B11:E11"/>
    <mergeCell ref="C12:C13"/>
    <mergeCell ref="D12:D13"/>
    <mergeCell ref="E12:E13"/>
  </mergeCells>
  <hyperlinks>
    <hyperlink ref="A1" location="Index!A1" display="Index" xr:uid="{62D2C07E-B1EC-4B29-BFCA-BB982AD0BC28}"/>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B7D2-5A31-4775-996F-8153C83DE500}">
  <dimension ref="A1:CB156"/>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22</v>
      </c>
      <c r="C1" s="212"/>
      <c r="D1" s="212"/>
      <c r="E1" s="212"/>
    </row>
    <row r="3" spans="1:5" x14ac:dyDescent="0.25">
      <c r="B3" s="1" t="s">
        <v>22</v>
      </c>
      <c r="C3" s="213"/>
      <c r="D3" s="214"/>
    </row>
    <row r="4" spans="1:5" ht="30" x14ac:dyDescent="0.25">
      <c r="B4" s="142" t="s">
        <v>2208</v>
      </c>
      <c r="C4" s="213"/>
      <c r="D4" s="214"/>
      <c r="E4" s="23"/>
    </row>
    <row r="5" spans="1:5" x14ac:dyDescent="0.25">
      <c r="B5" s="142" t="s">
        <v>130</v>
      </c>
      <c r="C5" s="213"/>
      <c r="D5" s="214"/>
    </row>
    <row r="6" spans="1:5" x14ac:dyDescent="0.25">
      <c r="B6" s="142" t="s">
        <v>2193</v>
      </c>
      <c r="C6" s="213"/>
      <c r="D6" s="214"/>
    </row>
    <row r="7" spans="1:5" x14ac:dyDescent="0.25">
      <c r="B7" s="91" t="s">
        <v>2207</v>
      </c>
      <c r="C7" s="213"/>
      <c r="D7" s="214"/>
      <c r="E7" s="23"/>
    </row>
    <row r="8" spans="1:5" x14ac:dyDescent="0.25">
      <c r="B8" s="36" t="s">
        <v>133</v>
      </c>
      <c r="C8" s="85" t="s">
        <v>134</v>
      </c>
      <c r="D8" s="84" t="s">
        <v>135</v>
      </c>
    </row>
    <row r="10" spans="1:5" x14ac:dyDescent="0.25">
      <c r="B10" s="24"/>
      <c r="C10" s="24"/>
      <c r="D10" s="24"/>
      <c r="E10" s="24"/>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c r="E15" s="16"/>
    </row>
    <row r="16" spans="1:5" x14ac:dyDescent="0.25">
      <c r="B16" s="1" t="s">
        <v>236</v>
      </c>
      <c r="C16" s="14" t="s">
        <v>2191</v>
      </c>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2008</v>
      </c>
      <c r="C26" s="4">
        <v>7.2</v>
      </c>
      <c r="D26" s="2" t="s">
        <v>242</v>
      </c>
      <c r="E26" s="2" t="s">
        <v>2007</v>
      </c>
      <c r="F26" s="24">
        <v>11850000</v>
      </c>
      <c r="G26" s="24">
        <v>11801.98</v>
      </c>
      <c r="H26" s="24">
        <v>69.489999999999995</v>
      </c>
    </row>
    <row r="27" spans="2:8" x14ac:dyDescent="0.25">
      <c r="B27" s="2" t="s">
        <v>594</v>
      </c>
      <c r="C27" s="4">
        <v>7.22</v>
      </c>
      <c r="D27" s="2" t="s">
        <v>242</v>
      </c>
      <c r="E27" s="2" t="s">
        <v>595</v>
      </c>
      <c r="F27" s="24">
        <v>4650000</v>
      </c>
      <c r="G27" s="24">
        <v>4558.5600000000004</v>
      </c>
      <c r="H27" s="24">
        <v>26.84</v>
      </c>
    </row>
    <row r="28" spans="2:8" x14ac:dyDescent="0.25">
      <c r="B28" s="7" t="s">
        <v>244</v>
      </c>
      <c r="C28" s="8"/>
      <c r="D28" s="7"/>
      <c r="E28" s="7"/>
      <c r="F28" s="31"/>
      <c r="G28" s="31">
        <f>SUM(G22:G27)</f>
        <v>16360.54</v>
      </c>
      <c r="H28" s="31">
        <f>SUM(H22:H27)</f>
        <v>96.33</v>
      </c>
    </row>
    <row r="29" spans="2:8" x14ac:dyDescent="0.25">
      <c r="B29" s="7" t="s">
        <v>1620</v>
      </c>
      <c r="C29" s="8"/>
      <c r="D29" s="7"/>
      <c r="E29" s="7"/>
      <c r="F29" s="31"/>
      <c r="G29" s="31">
        <v>481.91</v>
      </c>
      <c r="H29" s="31">
        <v>2.84</v>
      </c>
    </row>
    <row r="30" spans="2:8" x14ac:dyDescent="0.25">
      <c r="B30" s="7" t="s">
        <v>147</v>
      </c>
      <c r="C30" s="8"/>
      <c r="D30" s="7"/>
      <c r="E30" s="7"/>
      <c r="F30" s="31"/>
      <c r="G30" s="31">
        <v>16842.45</v>
      </c>
      <c r="H30" s="31">
        <v>99.17</v>
      </c>
    </row>
    <row r="31" spans="2:8" x14ac:dyDescent="0.25">
      <c r="B31" s="7" t="s">
        <v>326</v>
      </c>
      <c r="C31" s="8"/>
      <c r="D31" s="7"/>
      <c r="E31" s="7"/>
      <c r="F31" s="31"/>
      <c r="G31" s="31">
        <v>141.28702114000026</v>
      </c>
      <c r="H31" s="31">
        <v>0.82999999999999829</v>
      </c>
    </row>
    <row r="32" spans="2:8" x14ac:dyDescent="0.25">
      <c r="B32" s="7" t="s">
        <v>155</v>
      </c>
      <c r="C32" s="8"/>
      <c r="D32" s="7"/>
      <c r="E32" s="7"/>
      <c r="F32" s="31"/>
      <c r="G32" s="31">
        <v>16983.737021140001</v>
      </c>
      <c r="H32" s="31">
        <v>100</v>
      </c>
    </row>
    <row r="33" spans="2:3" x14ac:dyDescent="0.25">
      <c r="B33" s="2" t="s">
        <v>156</v>
      </c>
    </row>
    <row r="34" spans="2:3" x14ac:dyDescent="0.25">
      <c r="B34" s="2" t="s">
        <v>157</v>
      </c>
    </row>
    <row r="35" spans="2:3" x14ac:dyDescent="0.25">
      <c r="B35" s="2" t="s">
        <v>158</v>
      </c>
      <c r="C35" s="4" t="s">
        <v>159</v>
      </c>
    </row>
    <row r="36" spans="2:3" x14ac:dyDescent="0.25">
      <c r="B36" s="7"/>
    </row>
    <row r="37" spans="2:3" ht="30" x14ac:dyDescent="0.25">
      <c r="B37" s="45" t="s">
        <v>160</v>
      </c>
      <c r="C37" s="4" t="s">
        <v>161</v>
      </c>
    </row>
    <row r="38" spans="2:3" x14ac:dyDescent="0.25">
      <c r="B38" s="7"/>
    </row>
    <row r="39" spans="2:3" x14ac:dyDescent="0.25">
      <c r="B39" s="7" t="s">
        <v>162</v>
      </c>
      <c r="C39" s="4" t="s">
        <v>161</v>
      </c>
    </row>
    <row r="40" spans="2:3" x14ac:dyDescent="0.25">
      <c r="B40" s="7" t="s">
        <v>164</v>
      </c>
      <c r="C40" s="4" t="s">
        <v>165</v>
      </c>
    </row>
    <row r="41" spans="2:3" x14ac:dyDescent="0.25">
      <c r="B41" s="7" t="s">
        <v>2206</v>
      </c>
      <c r="C41" s="8"/>
    </row>
    <row r="42" spans="2:3" x14ac:dyDescent="0.25">
      <c r="B42" s="7" t="s">
        <v>2205</v>
      </c>
      <c r="C42" s="8"/>
    </row>
    <row r="43" spans="2:3" x14ac:dyDescent="0.25">
      <c r="B43" s="7" t="s">
        <v>2204</v>
      </c>
      <c r="C43" s="8"/>
    </row>
    <row r="44" spans="2:3" x14ac:dyDescent="0.25">
      <c r="B44" s="7" t="s">
        <v>2203</v>
      </c>
      <c r="C44" s="8"/>
    </row>
    <row r="45" spans="2:3" x14ac:dyDescent="0.25">
      <c r="B45" s="7" t="s">
        <v>2202</v>
      </c>
      <c r="C45" s="8"/>
    </row>
    <row r="46" spans="2:3" x14ac:dyDescent="0.25">
      <c r="B46" s="7" t="s">
        <v>2201</v>
      </c>
      <c r="C46" s="8"/>
    </row>
    <row r="47" spans="2:3" x14ac:dyDescent="0.25">
      <c r="B47" s="7" t="s">
        <v>2200</v>
      </c>
      <c r="C47" s="8"/>
    </row>
    <row r="48" spans="2:3" x14ac:dyDescent="0.25">
      <c r="B48" s="7" t="s">
        <v>2199</v>
      </c>
      <c r="C48" s="8"/>
    </row>
    <row r="49" spans="2:4" x14ac:dyDescent="0.25">
      <c r="B49" s="7" t="s">
        <v>2198</v>
      </c>
      <c r="C49" s="8"/>
    </row>
    <row r="50" spans="2:4" x14ac:dyDescent="0.25">
      <c r="B50" s="2" t="s">
        <v>170</v>
      </c>
    </row>
    <row r="52" spans="2:4" x14ac:dyDescent="0.25">
      <c r="B52" s="139"/>
      <c r="C52" s="9" t="s">
        <v>171</v>
      </c>
    </row>
    <row r="53" spans="2:4" ht="30" x14ac:dyDescent="0.25">
      <c r="B53" s="139" t="s">
        <v>172</v>
      </c>
      <c r="C53" s="10" t="s">
        <v>22</v>
      </c>
    </row>
    <row r="54" spans="2:4" x14ac:dyDescent="0.25">
      <c r="B54" s="139" t="s">
        <v>173</v>
      </c>
      <c r="C54" s="9"/>
    </row>
    <row r="55" spans="2:4" x14ac:dyDescent="0.25">
      <c r="B55" s="139"/>
      <c r="C55" s="9"/>
    </row>
    <row r="56" spans="2:4" x14ac:dyDescent="0.25">
      <c r="B56" s="139" t="s">
        <v>174</v>
      </c>
      <c r="C56" s="43">
        <v>7.3099999999999998E-2</v>
      </c>
    </row>
    <row r="57" spans="2:4" x14ac:dyDescent="0.25">
      <c r="B57" s="139"/>
      <c r="C57" s="9"/>
    </row>
    <row r="58" spans="2:4" x14ac:dyDescent="0.25">
      <c r="B58" s="139" t="s">
        <v>175</v>
      </c>
      <c r="C58" s="9" t="s">
        <v>2197</v>
      </c>
    </row>
    <row r="59" spans="2:4" x14ac:dyDescent="0.25">
      <c r="B59" s="139" t="s">
        <v>176</v>
      </c>
      <c r="C59" s="9" t="s">
        <v>2196</v>
      </c>
    </row>
    <row r="60" spans="2:4" x14ac:dyDescent="0.25">
      <c r="B60" s="139"/>
      <c r="C60" s="9"/>
    </row>
    <row r="61" spans="2:4" x14ac:dyDescent="0.25">
      <c r="B61" s="139" t="s">
        <v>177</v>
      </c>
      <c r="C61" s="9" t="s">
        <v>159</v>
      </c>
    </row>
    <row r="62" spans="2:4" x14ac:dyDescent="0.25">
      <c r="B62" s="215" t="s">
        <v>178</v>
      </c>
      <c r="C62" s="215"/>
    </row>
    <row r="64" spans="2:4" x14ac:dyDescent="0.25">
      <c r="B64" s="139" t="s">
        <v>179</v>
      </c>
      <c r="C64" s="9"/>
      <c r="D64" s="139"/>
    </row>
    <row r="65" spans="2:7" ht="30" x14ac:dyDescent="0.25">
      <c r="B65" s="11" t="s">
        <v>180</v>
      </c>
      <c r="C65" s="10" t="s">
        <v>181</v>
      </c>
      <c r="D65" s="11" t="s">
        <v>182</v>
      </c>
    </row>
    <row r="66" spans="2:7" x14ac:dyDescent="0.25">
      <c r="B66" s="139" t="s">
        <v>161</v>
      </c>
      <c r="C66" s="9" t="s">
        <v>161</v>
      </c>
      <c r="D66" s="139" t="s">
        <v>161</v>
      </c>
    </row>
    <row r="68" spans="2:7" x14ac:dyDescent="0.25">
      <c r="B68" s="17" t="s">
        <v>183</v>
      </c>
      <c r="C68" s="40">
        <v>45412</v>
      </c>
      <c r="D68" s="139"/>
      <c r="E68" s="33"/>
      <c r="F68" s="39"/>
    </row>
    <row r="69" spans="2:7" x14ac:dyDescent="0.25">
      <c r="B69" s="17" t="s">
        <v>184</v>
      </c>
      <c r="C69" s="18" t="s">
        <v>185</v>
      </c>
      <c r="D69" s="17" t="s">
        <v>186</v>
      </c>
      <c r="E69" s="34" t="s">
        <v>187</v>
      </c>
      <c r="F69" s="32" t="s">
        <v>188</v>
      </c>
      <c r="G69" s="31"/>
    </row>
    <row r="70" spans="2:7" x14ac:dyDescent="0.25">
      <c r="B70" s="37" t="s">
        <v>161</v>
      </c>
      <c r="C70" s="38" t="s">
        <v>161</v>
      </c>
      <c r="D70" s="37" t="s">
        <v>161</v>
      </c>
      <c r="E70" s="36" t="s">
        <v>161</v>
      </c>
      <c r="F70" s="35" t="s">
        <v>161</v>
      </c>
    </row>
    <row r="73" spans="2:7" x14ac:dyDescent="0.25">
      <c r="B73" s="7" t="s">
        <v>189</v>
      </c>
    </row>
    <row r="74" spans="2:7" x14ac:dyDescent="0.25">
      <c r="B74" s="7"/>
    </row>
    <row r="75" spans="2:7" x14ac:dyDescent="0.25">
      <c r="B75" s="7" t="s">
        <v>190</v>
      </c>
    </row>
    <row r="76" spans="2:7" x14ac:dyDescent="0.25">
      <c r="B76" s="17" t="s">
        <v>191</v>
      </c>
      <c r="C76" s="18" t="s">
        <v>192</v>
      </c>
      <c r="D76" s="7"/>
    </row>
    <row r="77" spans="2:7" x14ac:dyDescent="0.25">
      <c r="B77" s="139" t="s">
        <v>161</v>
      </c>
      <c r="C77" s="9" t="s">
        <v>161</v>
      </c>
    </row>
    <row r="79" spans="2:7" x14ac:dyDescent="0.25">
      <c r="B79" s="17" t="s">
        <v>193</v>
      </c>
      <c r="C79" s="18" t="s">
        <v>192</v>
      </c>
    </row>
    <row r="80" spans="2:7" x14ac:dyDescent="0.25">
      <c r="B80" s="139" t="s">
        <v>161</v>
      </c>
      <c r="C80" s="9" t="s">
        <v>161</v>
      </c>
    </row>
    <row r="82" spans="2:7" x14ac:dyDescent="0.25">
      <c r="B82" s="17" t="s">
        <v>161</v>
      </c>
      <c r="C82" s="18" t="s">
        <v>161</v>
      </c>
    </row>
    <row r="83" spans="2:7" x14ac:dyDescent="0.25">
      <c r="B83" s="139" t="s">
        <v>161</v>
      </c>
      <c r="C83" s="9" t="s">
        <v>161</v>
      </c>
    </row>
    <row r="85" spans="2:7" x14ac:dyDescent="0.25">
      <c r="B85" s="34" t="s">
        <v>194</v>
      </c>
      <c r="C85" s="18" t="s">
        <v>195</v>
      </c>
    </row>
    <row r="86" spans="2:7" x14ac:dyDescent="0.25">
      <c r="B86" s="33" t="s">
        <v>161</v>
      </c>
      <c r="C86" s="9" t="s">
        <v>161</v>
      </c>
    </row>
    <row r="88" spans="2:7" x14ac:dyDescent="0.25">
      <c r="B88" s="17" t="s">
        <v>196</v>
      </c>
      <c r="C88" s="18" t="s">
        <v>161</v>
      </c>
    </row>
    <row r="90" spans="2:7" x14ac:dyDescent="0.25">
      <c r="B90" s="17" t="s">
        <v>197</v>
      </c>
      <c r="C90" s="40">
        <v>45412</v>
      </c>
      <c r="D90" s="139"/>
      <c r="E90" s="33"/>
      <c r="F90" s="39"/>
    </row>
    <row r="91" spans="2:7" x14ac:dyDescent="0.25">
      <c r="B91" s="17" t="s">
        <v>184</v>
      </c>
      <c r="C91" s="18" t="s">
        <v>185</v>
      </c>
      <c r="D91" s="17" t="s">
        <v>186</v>
      </c>
      <c r="E91" s="34" t="s">
        <v>187</v>
      </c>
      <c r="F91" s="32" t="s">
        <v>188</v>
      </c>
      <c r="G91" s="31"/>
    </row>
    <row r="92" spans="2:7" x14ac:dyDescent="0.25">
      <c r="B92" s="37" t="s">
        <v>161</v>
      </c>
      <c r="C92" s="38" t="s">
        <v>161</v>
      </c>
      <c r="D92" s="37" t="s">
        <v>161</v>
      </c>
      <c r="E92" s="36" t="s">
        <v>161</v>
      </c>
      <c r="F92" s="35" t="s">
        <v>161</v>
      </c>
    </row>
    <row r="93" spans="2:7" x14ac:dyDescent="0.25">
      <c r="B93" s="7" t="s">
        <v>189</v>
      </c>
    </row>
    <row r="94" spans="2:7" x14ac:dyDescent="0.25">
      <c r="B94" s="7"/>
    </row>
    <row r="95" spans="2:7" x14ac:dyDescent="0.25">
      <c r="B95" s="7" t="s">
        <v>190</v>
      </c>
    </row>
    <row r="96" spans="2:7" x14ac:dyDescent="0.25">
      <c r="B96" s="17" t="s">
        <v>191</v>
      </c>
      <c r="C96" s="18" t="s">
        <v>192</v>
      </c>
      <c r="D96" s="7"/>
    </row>
    <row r="97" spans="2:3" x14ac:dyDescent="0.25">
      <c r="B97" s="139" t="s">
        <v>161</v>
      </c>
      <c r="C97" s="9" t="s">
        <v>161</v>
      </c>
    </row>
    <row r="99" spans="2:3" x14ac:dyDescent="0.25">
      <c r="B99" s="17" t="s">
        <v>193</v>
      </c>
      <c r="C99" s="18" t="s">
        <v>192</v>
      </c>
    </row>
    <row r="100" spans="2:3" x14ac:dyDescent="0.25">
      <c r="B100" s="139" t="s">
        <v>161</v>
      </c>
      <c r="C100" s="9" t="s">
        <v>161</v>
      </c>
    </row>
    <row r="102" spans="2:3" x14ac:dyDescent="0.25">
      <c r="B102" s="17" t="s">
        <v>161</v>
      </c>
      <c r="C102" s="18" t="s">
        <v>161</v>
      </c>
    </row>
    <row r="103" spans="2:3" x14ac:dyDescent="0.25">
      <c r="B103" s="139" t="s">
        <v>161</v>
      </c>
      <c r="C103" s="9" t="s">
        <v>161</v>
      </c>
    </row>
    <row r="105" spans="2:3" x14ac:dyDescent="0.25">
      <c r="B105" s="34" t="s">
        <v>194</v>
      </c>
      <c r="C105" s="18" t="s">
        <v>195</v>
      </c>
    </row>
    <row r="106" spans="2:3" x14ac:dyDescent="0.25">
      <c r="B106" s="33" t="s">
        <v>161</v>
      </c>
      <c r="C106" s="9" t="s">
        <v>161</v>
      </c>
    </row>
    <row r="108" spans="2:3" x14ac:dyDescent="0.25">
      <c r="B108" s="17" t="s">
        <v>196</v>
      </c>
      <c r="C108" s="18" t="s">
        <v>161</v>
      </c>
    </row>
    <row r="111" spans="2:3" x14ac:dyDescent="0.25">
      <c r="B111" s="7" t="s">
        <v>198</v>
      </c>
    </row>
    <row r="113" spans="2:80" x14ac:dyDescent="0.25">
      <c r="B113" s="17" t="s">
        <v>184</v>
      </c>
      <c r="C113" s="18" t="s">
        <v>199</v>
      </c>
      <c r="D113" s="17" t="s">
        <v>200</v>
      </c>
      <c r="E113" s="17" t="s">
        <v>201</v>
      </c>
      <c r="F113" s="31"/>
    </row>
    <row r="114" spans="2:80" x14ac:dyDescent="0.25">
      <c r="B114" s="139" t="s">
        <v>161</v>
      </c>
      <c r="C114" s="9" t="s">
        <v>161</v>
      </c>
      <c r="D114" s="139" t="s">
        <v>161</v>
      </c>
      <c r="E114" s="139" t="s">
        <v>161</v>
      </c>
    </row>
    <row r="117" spans="2:80" x14ac:dyDescent="0.25">
      <c r="B117" s="7" t="s">
        <v>202</v>
      </c>
      <c r="C117" s="8" t="s">
        <v>161</v>
      </c>
      <c r="D117" s="7"/>
      <c r="E117" s="7"/>
      <c r="F117" s="31"/>
      <c r="G117" s="31"/>
      <c r="H117" s="31"/>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9" spans="2:80" x14ac:dyDescent="0.25">
      <c r="B119" s="7" t="s">
        <v>203</v>
      </c>
    </row>
    <row r="121" spans="2:80" x14ac:dyDescent="0.25">
      <c r="B121" s="17" t="s">
        <v>204</v>
      </c>
      <c r="C121" s="18" t="s">
        <v>192</v>
      </c>
      <c r="D121" s="7"/>
    </row>
    <row r="122" spans="2:80" x14ac:dyDescent="0.25">
      <c r="B122" s="139" t="s">
        <v>161</v>
      </c>
      <c r="C122" s="9" t="s">
        <v>161</v>
      </c>
    </row>
    <row r="125" spans="2:80" x14ac:dyDescent="0.25">
      <c r="B125" s="17" t="s">
        <v>205</v>
      </c>
      <c r="C125" s="18" t="s">
        <v>206</v>
      </c>
      <c r="D125" s="7"/>
    </row>
    <row r="126" spans="2:80" x14ac:dyDescent="0.25">
      <c r="B126" s="139" t="s">
        <v>161</v>
      </c>
      <c r="C126" s="9" t="s">
        <v>161</v>
      </c>
    </row>
    <row r="129" spans="2:80" x14ac:dyDescent="0.25">
      <c r="B129" s="7" t="s">
        <v>207</v>
      </c>
    </row>
    <row r="132" spans="2:80" x14ac:dyDescent="0.25">
      <c r="B132" s="7" t="s">
        <v>208</v>
      </c>
    </row>
    <row r="134" spans="2:80" x14ac:dyDescent="0.25">
      <c r="B134" s="17" t="s">
        <v>184</v>
      </c>
      <c r="C134" s="18" t="s">
        <v>209</v>
      </c>
      <c r="D134" s="17" t="s">
        <v>199</v>
      </c>
      <c r="E134" s="17" t="s">
        <v>200</v>
      </c>
      <c r="F134" s="32" t="s">
        <v>201</v>
      </c>
      <c r="G134" s="31"/>
    </row>
    <row r="135" spans="2:80" x14ac:dyDescent="0.25">
      <c r="B135" s="139" t="s">
        <v>161</v>
      </c>
      <c r="C135" s="9" t="s">
        <v>161</v>
      </c>
      <c r="D135" s="139" t="s">
        <v>161</v>
      </c>
      <c r="E135" s="139" t="s">
        <v>161</v>
      </c>
      <c r="F135" s="30" t="s">
        <v>161</v>
      </c>
    </row>
    <row r="138" spans="2:80" x14ac:dyDescent="0.25">
      <c r="B138" s="7" t="s">
        <v>202</v>
      </c>
      <c r="C138" s="8" t="s">
        <v>161</v>
      </c>
      <c r="D138" s="7"/>
      <c r="E138" s="7"/>
      <c r="F138" s="31"/>
      <c r="G138" s="31"/>
      <c r="H138" s="31"/>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40" spans="2:80" x14ac:dyDescent="0.25">
      <c r="B140" s="7" t="s">
        <v>203</v>
      </c>
    </row>
    <row r="142" spans="2:80" x14ac:dyDescent="0.25">
      <c r="B142" s="17" t="s">
        <v>204</v>
      </c>
      <c r="C142" s="18" t="s">
        <v>192</v>
      </c>
      <c r="D142" s="7"/>
    </row>
    <row r="143" spans="2:80" x14ac:dyDescent="0.25">
      <c r="B143" s="139" t="s">
        <v>161</v>
      </c>
      <c r="C143" s="9" t="s">
        <v>161</v>
      </c>
    </row>
    <row r="146" spans="2:7" x14ac:dyDescent="0.25">
      <c r="B146" s="17" t="s">
        <v>205</v>
      </c>
      <c r="C146" s="18" t="s">
        <v>206</v>
      </c>
      <c r="D146" s="7"/>
    </row>
    <row r="147" spans="2:7" x14ac:dyDescent="0.25">
      <c r="B147" s="139" t="s">
        <v>161</v>
      </c>
      <c r="C147" s="9" t="s">
        <v>161</v>
      </c>
    </row>
    <row r="150" spans="2:7" x14ac:dyDescent="0.25">
      <c r="B150" s="7" t="s">
        <v>207</v>
      </c>
    </row>
    <row r="153" spans="2:7" x14ac:dyDescent="0.25">
      <c r="B153" s="7" t="s">
        <v>210</v>
      </c>
    </row>
    <row r="154" spans="2:7" x14ac:dyDescent="0.25">
      <c r="B154" s="17" t="s">
        <v>184</v>
      </c>
      <c r="C154" s="18" t="s">
        <v>211</v>
      </c>
      <c r="D154" s="17" t="s">
        <v>212</v>
      </c>
      <c r="E154" s="17" t="s">
        <v>213</v>
      </c>
      <c r="F154" s="32" t="s">
        <v>214</v>
      </c>
      <c r="G154" s="31"/>
    </row>
    <row r="155" spans="2:7" x14ac:dyDescent="0.25">
      <c r="B155" s="139" t="s">
        <v>161</v>
      </c>
      <c r="C155" s="9" t="s">
        <v>161</v>
      </c>
      <c r="D155" s="139" t="s">
        <v>161</v>
      </c>
      <c r="E155" s="139" t="s">
        <v>161</v>
      </c>
      <c r="F155" s="30" t="s">
        <v>161</v>
      </c>
    </row>
    <row r="156" spans="2:7" x14ac:dyDescent="0.25">
      <c r="B156" s="2" t="s">
        <v>215</v>
      </c>
    </row>
  </sheetData>
  <mergeCells count="8">
    <mergeCell ref="B62:C62"/>
    <mergeCell ref="B1:E1"/>
    <mergeCell ref="C3:C7"/>
    <mergeCell ref="D3:D7"/>
    <mergeCell ref="B11:E11"/>
    <mergeCell ref="C12:C13"/>
    <mergeCell ref="D12:D13"/>
    <mergeCell ref="E12:E13"/>
  </mergeCells>
  <hyperlinks>
    <hyperlink ref="A1" location="Index!A1" display="Index" xr:uid="{1BDB0B06-9E41-46CC-AD48-39E46053B982}"/>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1554-F8A5-4520-96D6-C7B5AE912D82}">
  <dimension ref="A1:CB157"/>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20</v>
      </c>
      <c r="C1" s="212"/>
      <c r="D1" s="212"/>
      <c r="E1" s="212"/>
    </row>
    <row r="3" spans="1:5" x14ac:dyDescent="0.25">
      <c r="B3" s="17" t="s">
        <v>20</v>
      </c>
      <c r="C3" s="213"/>
      <c r="D3" s="214"/>
    </row>
    <row r="4" spans="1:5" ht="30" x14ac:dyDescent="0.25">
      <c r="B4" s="142" t="s">
        <v>2225</v>
      </c>
      <c r="C4" s="213"/>
      <c r="D4" s="214"/>
      <c r="E4" s="23"/>
    </row>
    <row r="5" spans="1:5" x14ac:dyDescent="0.25">
      <c r="B5" s="142" t="s">
        <v>130</v>
      </c>
      <c r="C5" s="213"/>
      <c r="D5" s="214"/>
    </row>
    <row r="6" spans="1:5" x14ac:dyDescent="0.25">
      <c r="B6" s="142" t="s">
        <v>2193</v>
      </c>
      <c r="C6" s="213"/>
      <c r="D6" s="214"/>
    </row>
    <row r="7" spans="1:5" x14ac:dyDescent="0.25">
      <c r="B7" s="91" t="s">
        <v>2224</v>
      </c>
      <c r="C7" s="213"/>
      <c r="D7" s="214"/>
      <c r="E7" s="23"/>
    </row>
    <row r="8" spans="1:5" x14ac:dyDescent="0.25">
      <c r="B8" s="36" t="s">
        <v>133</v>
      </c>
      <c r="C8" s="85" t="s">
        <v>134</v>
      </c>
      <c r="D8" s="84" t="s">
        <v>135</v>
      </c>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c r="E15" s="16"/>
    </row>
    <row r="16" spans="1:5" x14ac:dyDescent="0.25">
      <c r="B16" s="1" t="s">
        <v>236</v>
      </c>
      <c r="C16" s="14" t="s">
        <v>2191</v>
      </c>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2223</v>
      </c>
      <c r="C26" s="4">
        <v>7.16</v>
      </c>
      <c r="D26" s="2" t="s">
        <v>242</v>
      </c>
      <c r="E26" s="2" t="s">
        <v>2222</v>
      </c>
      <c r="F26" s="24">
        <v>5000000</v>
      </c>
      <c r="G26" s="24">
        <v>5113.38</v>
      </c>
      <c r="H26" s="24">
        <v>46.38</v>
      </c>
    </row>
    <row r="27" spans="2:8" x14ac:dyDescent="0.25">
      <c r="B27" s="2" t="s">
        <v>2221</v>
      </c>
      <c r="C27" s="4">
        <v>7.15</v>
      </c>
      <c r="D27" s="2" t="s">
        <v>242</v>
      </c>
      <c r="E27" s="2" t="s">
        <v>1296</v>
      </c>
      <c r="F27" s="24">
        <v>4200000</v>
      </c>
      <c r="G27" s="24">
        <v>4064.61</v>
      </c>
      <c r="H27" s="24">
        <v>36.869999999999997</v>
      </c>
    </row>
    <row r="28" spans="2:8" x14ac:dyDescent="0.25">
      <c r="B28" s="2" t="s">
        <v>2220</v>
      </c>
      <c r="C28" s="4">
        <v>7.18</v>
      </c>
      <c r="D28" s="2" t="s">
        <v>242</v>
      </c>
      <c r="E28" s="2" t="s">
        <v>1435</v>
      </c>
      <c r="F28" s="24">
        <v>1500000</v>
      </c>
      <c r="G28" s="24">
        <v>1493.22</v>
      </c>
      <c r="H28" s="24">
        <v>13.54</v>
      </c>
    </row>
    <row r="29" spans="2:8" x14ac:dyDescent="0.25">
      <c r="B29" s="7" t="s">
        <v>244</v>
      </c>
      <c r="C29" s="8"/>
      <c r="D29" s="7"/>
      <c r="E29" s="7"/>
      <c r="F29" s="31"/>
      <c r="G29" s="31">
        <f>SUM(G22:G28)</f>
        <v>10671.21</v>
      </c>
      <c r="H29" s="31">
        <f>SUM(H22:H28)</f>
        <v>96.789999999999992</v>
      </c>
    </row>
    <row r="30" spans="2:8" x14ac:dyDescent="0.25">
      <c r="B30" s="7" t="s">
        <v>1620</v>
      </c>
      <c r="C30" s="8"/>
      <c r="D30" s="7"/>
      <c r="E30" s="7"/>
      <c r="F30" s="31"/>
      <c r="G30" s="31">
        <v>46.99</v>
      </c>
      <c r="H30" s="31">
        <v>0.43</v>
      </c>
    </row>
    <row r="31" spans="2:8" x14ac:dyDescent="0.25">
      <c r="B31" s="7" t="s">
        <v>147</v>
      </c>
      <c r="C31" s="8"/>
      <c r="D31" s="7"/>
      <c r="E31" s="7"/>
      <c r="F31" s="31"/>
      <c r="G31" s="31">
        <v>10718.199999999999</v>
      </c>
      <c r="H31" s="31">
        <v>97.22</v>
      </c>
    </row>
    <row r="32" spans="2:8" x14ac:dyDescent="0.25">
      <c r="B32" s="7" t="s">
        <v>326</v>
      </c>
      <c r="C32" s="8"/>
      <c r="D32" s="7"/>
      <c r="E32" s="7"/>
      <c r="F32" s="31"/>
      <c r="G32" s="31">
        <v>307.0835639200011</v>
      </c>
      <c r="H32" s="31">
        <v>2.7800000000000011</v>
      </c>
    </row>
    <row r="33" spans="2:8" x14ac:dyDescent="0.25">
      <c r="B33" s="7" t="s">
        <v>155</v>
      </c>
      <c r="C33" s="8"/>
      <c r="D33" s="7"/>
      <c r="E33" s="7"/>
      <c r="F33" s="31"/>
      <c r="G33" s="31">
        <v>11025.28356392</v>
      </c>
      <c r="H33" s="31">
        <v>100</v>
      </c>
    </row>
    <row r="34" spans="2:8" x14ac:dyDescent="0.25">
      <c r="B34" s="2" t="s">
        <v>156</v>
      </c>
    </row>
    <row r="35" spans="2:8" x14ac:dyDescent="0.25">
      <c r="B35" s="2" t="s">
        <v>157</v>
      </c>
    </row>
    <row r="36" spans="2:8" x14ac:dyDescent="0.25">
      <c r="B36" s="2" t="s">
        <v>158</v>
      </c>
      <c r="C36" s="4" t="s">
        <v>159</v>
      </c>
    </row>
    <row r="37" spans="2:8" x14ac:dyDescent="0.25">
      <c r="B37" s="7"/>
    </row>
    <row r="38" spans="2:8" ht="30" x14ac:dyDescent="0.25">
      <c r="B38" s="45" t="s">
        <v>160</v>
      </c>
      <c r="C38" s="4" t="s">
        <v>161</v>
      </c>
    </row>
    <row r="39" spans="2:8" x14ac:dyDescent="0.25">
      <c r="B39" s="7"/>
    </row>
    <row r="40" spans="2:8" x14ac:dyDescent="0.25">
      <c r="B40" s="7" t="s">
        <v>162</v>
      </c>
      <c r="C40" s="4" t="s">
        <v>161</v>
      </c>
    </row>
    <row r="41" spans="2:8" x14ac:dyDescent="0.25">
      <c r="B41" s="7" t="s">
        <v>164</v>
      </c>
      <c r="C41" s="4" t="s">
        <v>165</v>
      </c>
    </row>
    <row r="42" spans="2:8" x14ac:dyDescent="0.25">
      <c r="B42" s="7" t="s">
        <v>2219</v>
      </c>
      <c r="C42" s="8"/>
    </row>
    <row r="43" spans="2:8" x14ac:dyDescent="0.25">
      <c r="B43" s="7" t="s">
        <v>2218</v>
      </c>
      <c r="C43" s="8"/>
    </row>
    <row r="44" spans="2:8" x14ac:dyDescent="0.25">
      <c r="B44" s="7" t="s">
        <v>2217</v>
      </c>
      <c r="C44" s="8"/>
    </row>
    <row r="45" spans="2:8" x14ac:dyDescent="0.25">
      <c r="B45" s="7" t="s">
        <v>2216</v>
      </c>
      <c r="C45" s="8"/>
    </row>
    <row r="46" spans="2:8" x14ac:dyDescent="0.25">
      <c r="B46" s="7" t="s">
        <v>2215</v>
      </c>
      <c r="C46" s="8"/>
    </row>
    <row r="47" spans="2:8" x14ac:dyDescent="0.25">
      <c r="B47" s="7" t="s">
        <v>2214</v>
      </c>
      <c r="C47" s="8"/>
    </row>
    <row r="48" spans="2:8" x14ac:dyDescent="0.25">
      <c r="B48" s="7" t="s">
        <v>2213</v>
      </c>
      <c r="C48" s="8"/>
    </row>
    <row r="49" spans="2:3" x14ac:dyDescent="0.25">
      <c r="B49" s="7" t="s">
        <v>2212</v>
      </c>
      <c r="C49" s="8"/>
    </row>
    <row r="50" spans="2:3" x14ac:dyDescent="0.25">
      <c r="B50" s="7" t="s">
        <v>2211</v>
      </c>
      <c r="C50" s="8"/>
    </row>
    <row r="51" spans="2:3" x14ac:dyDescent="0.25">
      <c r="B51" s="2" t="s">
        <v>170</v>
      </c>
    </row>
    <row r="53" spans="2:3" x14ac:dyDescent="0.25">
      <c r="B53" s="139"/>
      <c r="C53" s="9" t="s">
        <v>171</v>
      </c>
    </row>
    <row r="54" spans="2:3" ht="30" x14ac:dyDescent="0.25">
      <c r="B54" s="139" t="s">
        <v>172</v>
      </c>
      <c r="C54" s="10" t="s">
        <v>20</v>
      </c>
    </row>
    <row r="55" spans="2:3" x14ac:dyDescent="0.25">
      <c r="B55" s="139" t="s">
        <v>173</v>
      </c>
      <c r="C55" s="9"/>
    </row>
    <row r="56" spans="2:3" x14ac:dyDescent="0.25">
      <c r="B56" s="139"/>
      <c r="C56" s="9"/>
    </row>
    <row r="57" spans="2:3" x14ac:dyDescent="0.25">
      <c r="B57" s="139" t="s">
        <v>174</v>
      </c>
      <c r="C57" s="43">
        <v>7.2800000000000004E-2</v>
      </c>
    </row>
    <row r="58" spans="2:3" x14ac:dyDescent="0.25">
      <c r="B58" s="139"/>
      <c r="C58" s="9"/>
    </row>
    <row r="59" spans="2:3" x14ac:dyDescent="0.25">
      <c r="B59" s="139" t="s">
        <v>175</v>
      </c>
      <c r="C59" s="9" t="s">
        <v>2210</v>
      </c>
    </row>
    <row r="60" spans="2:3" x14ac:dyDescent="0.25">
      <c r="B60" s="139" t="s">
        <v>176</v>
      </c>
      <c r="C60" s="9" t="s">
        <v>2209</v>
      </c>
    </row>
    <row r="61" spans="2:3" x14ac:dyDescent="0.25">
      <c r="B61" s="139"/>
      <c r="C61" s="9"/>
    </row>
    <row r="62" spans="2:3" x14ac:dyDescent="0.25">
      <c r="B62" s="139" t="s">
        <v>177</v>
      </c>
      <c r="C62" s="9" t="s">
        <v>159</v>
      </c>
    </row>
    <row r="63" spans="2:3" x14ac:dyDescent="0.25">
      <c r="B63" s="215" t="s">
        <v>178</v>
      </c>
      <c r="C63" s="215"/>
    </row>
    <row r="65" spans="2:7" x14ac:dyDescent="0.25">
      <c r="B65" s="139" t="s">
        <v>179</v>
      </c>
      <c r="C65" s="9"/>
      <c r="D65" s="139"/>
    </row>
    <row r="66" spans="2:7" ht="30" x14ac:dyDescent="0.25">
      <c r="B66" s="11" t="s">
        <v>180</v>
      </c>
      <c r="C66" s="10" t="s">
        <v>181</v>
      </c>
      <c r="D66" s="11" t="s">
        <v>182</v>
      </c>
    </row>
    <row r="67" spans="2:7" x14ac:dyDescent="0.25">
      <c r="B67" s="11" t="s">
        <v>1405</v>
      </c>
      <c r="C67" s="143">
        <v>15</v>
      </c>
      <c r="D67" s="138">
        <v>0.16</v>
      </c>
    </row>
    <row r="69" spans="2:7" x14ac:dyDescent="0.25">
      <c r="B69" s="17" t="s">
        <v>183</v>
      </c>
      <c r="C69" s="40">
        <v>45412</v>
      </c>
      <c r="D69" s="139"/>
      <c r="E69" s="33"/>
      <c r="F69" s="39"/>
    </row>
    <row r="70" spans="2:7" x14ac:dyDescent="0.25">
      <c r="B70" s="17" t="s">
        <v>184</v>
      </c>
      <c r="C70" s="18" t="s">
        <v>185</v>
      </c>
      <c r="D70" s="17" t="s">
        <v>186</v>
      </c>
      <c r="E70" s="34" t="s">
        <v>187</v>
      </c>
      <c r="F70" s="32" t="s">
        <v>188</v>
      </c>
      <c r="G70" s="31"/>
    </row>
    <row r="71" spans="2:7" x14ac:dyDescent="0.25">
      <c r="B71" s="37" t="s">
        <v>161</v>
      </c>
      <c r="C71" s="38" t="s">
        <v>161</v>
      </c>
      <c r="D71" s="37" t="s">
        <v>161</v>
      </c>
      <c r="E71" s="36" t="s">
        <v>161</v>
      </c>
      <c r="F71" s="35" t="s">
        <v>161</v>
      </c>
    </row>
    <row r="74" spans="2:7" x14ac:dyDescent="0.25">
      <c r="B74" s="7" t="s">
        <v>189</v>
      </c>
    </row>
    <row r="75" spans="2:7" x14ac:dyDescent="0.25">
      <c r="B75" s="7"/>
    </row>
    <row r="76" spans="2:7" x14ac:dyDescent="0.25">
      <c r="B76" s="7" t="s">
        <v>190</v>
      </c>
    </row>
    <row r="77" spans="2:7" x14ac:dyDescent="0.25">
      <c r="B77" s="17" t="s">
        <v>191</v>
      </c>
      <c r="C77" s="18" t="s">
        <v>192</v>
      </c>
      <c r="D77" s="7"/>
    </row>
    <row r="78" spans="2:7" x14ac:dyDescent="0.25">
      <c r="B78" s="139" t="s">
        <v>161</v>
      </c>
      <c r="C78" s="9" t="s">
        <v>161</v>
      </c>
    </row>
    <row r="80" spans="2:7" x14ac:dyDescent="0.25">
      <c r="B80" s="17" t="s">
        <v>193</v>
      </c>
      <c r="C80" s="18" t="s">
        <v>192</v>
      </c>
    </row>
    <row r="81" spans="2:7" x14ac:dyDescent="0.25">
      <c r="B81" s="139" t="s">
        <v>161</v>
      </c>
      <c r="C81" s="9" t="s">
        <v>161</v>
      </c>
    </row>
    <row r="83" spans="2:7" x14ac:dyDescent="0.25">
      <c r="B83" s="17" t="s">
        <v>161</v>
      </c>
      <c r="C83" s="18" t="s">
        <v>161</v>
      </c>
    </row>
    <row r="84" spans="2:7" x14ac:dyDescent="0.25">
      <c r="B84" s="139" t="s">
        <v>161</v>
      </c>
      <c r="C84" s="9" t="s">
        <v>161</v>
      </c>
    </row>
    <row r="86" spans="2:7" x14ac:dyDescent="0.25">
      <c r="B86" s="34" t="s">
        <v>194</v>
      </c>
      <c r="C86" s="18" t="s">
        <v>195</v>
      </c>
    </row>
    <row r="87" spans="2:7" x14ac:dyDescent="0.25">
      <c r="B87" s="33" t="s">
        <v>161</v>
      </c>
      <c r="C87" s="9" t="s">
        <v>161</v>
      </c>
    </row>
    <row r="89" spans="2:7" x14ac:dyDescent="0.25">
      <c r="B89" s="17" t="s">
        <v>196</v>
      </c>
      <c r="C89" s="18" t="s">
        <v>161</v>
      </c>
    </row>
    <row r="91" spans="2:7" x14ac:dyDescent="0.25">
      <c r="B91" s="17" t="s">
        <v>197</v>
      </c>
      <c r="C91" s="40">
        <v>45412</v>
      </c>
      <c r="D91" s="139"/>
      <c r="E91" s="33"/>
      <c r="F91" s="39"/>
    </row>
    <row r="92" spans="2:7" x14ac:dyDescent="0.25">
      <c r="B92" s="17" t="s">
        <v>184</v>
      </c>
      <c r="C92" s="18" t="s">
        <v>185</v>
      </c>
      <c r="D92" s="17" t="s">
        <v>186</v>
      </c>
      <c r="E92" s="34" t="s">
        <v>187</v>
      </c>
      <c r="F92" s="32" t="s">
        <v>188</v>
      </c>
      <c r="G92" s="31"/>
    </row>
    <row r="93" spans="2:7" x14ac:dyDescent="0.25">
      <c r="B93" s="37" t="s">
        <v>161</v>
      </c>
      <c r="C93" s="38" t="s">
        <v>161</v>
      </c>
      <c r="D93" s="37" t="s">
        <v>161</v>
      </c>
      <c r="E93" s="36" t="s">
        <v>161</v>
      </c>
      <c r="F93" s="35" t="s">
        <v>161</v>
      </c>
    </row>
    <row r="94" spans="2:7" x14ac:dyDescent="0.25">
      <c r="B94" s="7" t="s">
        <v>189</v>
      </c>
    </row>
    <row r="95" spans="2:7" x14ac:dyDescent="0.25">
      <c r="B95" s="7"/>
    </row>
    <row r="96" spans="2:7" x14ac:dyDescent="0.25">
      <c r="B96" s="7" t="s">
        <v>190</v>
      </c>
    </row>
    <row r="97" spans="2:4" x14ac:dyDescent="0.25">
      <c r="B97" s="17" t="s">
        <v>191</v>
      </c>
      <c r="C97" s="18" t="s">
        <v>192</v>
      </c>
      <c r="D97" s="7"/>
    </row>
    <row r="98" spans="2:4" x14ac:dyDescent="0.25">
      <c r="B98" s="139" t="s">
        <v>161</v>
      </c>
      <c r="C98" s="9" t="s">
        <v>161</v>
      </c>
    </row>
    <row r="100" spans="2:4" x14ac:dyDescent="0.25">
      <c r="B100" s="17" t="s">
        <v>193</v>
      </c>
      <c r="C100" s="18" t="s">
        <v>192</v>
      </c>
    </row>
    <row r="101" spans="2:4" x14ac:dyDescent="0.25">
      <c r="B101" s="139" t="s">
        <v>161</v>
      </c>
      <c r="C101" s="9" t="s">
        <v>161</v>
      </c>
    </row>
    <row r="103" spans="2:4" x14ac:dyDescent="0.25">
      <c r="B103" s="17" t="s">
        <v>161</v>
      </c>
      <c r="C103" s="18" t="s">
        <v>161</v>
      </c>
    </row>
    <row r="104" spans="2:4" x14ac:dyDescent="0.25">
      <c r="B104" s="139" t="s">
        <v>161</v>
      </c>
      <c r="C104" s="9" t="s">
        <v>161</v>
      </c>
    </row>
    <row r="106" spans="2:4" x14ac:dyDescent="0.25">
      <c r="B106" s="34" t="s">
        <v>194</v>
      </c>
      <c r="C106" s="18" t="s">
        <v>195</v>
      </c>
    </row>
    <row r="107" spans="2:4" x14ac:dyDescent="0.25">
      <c r="B107" s="33" t="s">
        <v>161</v>
      </c>
      <c r="C107" s="9" t="s">
        <v>161</v>
      </c>
    </row>
    <row r="109" spans="2:4" x14ac:dyDescent="0.25">
      <c r="B109" s="17" t="s">
        <v>196</v>
      </c>
      <c r="C109" s="18" t="s">
        <v>161</v>
      </c>
    </row>
    <row r="112" spans="2:4" x14ac:dyDescent="0.25">
      <c r="B112" s="7" t="s">
        <v>198</v>
      </c>
    </row>
    <row r="114" spans="2:80" x14ac:dyDescent="0.25">
      <c r="B114" s="17" t="s">
        <v>184</v>
      </c>
      <c r="C114" s="18" t="s">
        <v>199</v>
      </c>
      <c r="D114" s="17" t="s">
        <v>200</v>
      </c>
      <c r="E114" s="17" t="s">
        <v>201</v>
      </c>
      <c r="F114" s="31"/>
    </row>
    <row r="115" spans="2:80" x14ac:dyDescent="0.25">
      <c r="B115" s="139" t="s">
        <v>161</v>
      </c>
      <c r="C115" s="9" t="s">
        <v>161</v>
      </c>
      <c r="D115" s="139" t="s">
        <v>161</v>
      </c>
      <c r="E115" s="139" t="s">
        <v>161</v>
      </c>
    </row>
    <row r="118" spans="2:80" x14ac:dyDescent="0.25">
      <c r="B118" s="7" t="s">
        <v>202</v>
      </c>
      <c r="C118" s="8" t="s">
        <v>161</v>
      </c>
      <c r="D118" s="7"/>
      <c r="E118" s="7"/>
      <c r="F118" s="31"/>
      <c r="G118" s="31"/>
      <c r="H118" s="31"/>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20" spans="2:80" x14ac:dyDescent="0.25">
      <c r="B120" s="7" t="s">
        <v>203</v>
      </c>
    </row>
    <row r="122" spans="2:80" x14ac:dyDescent="0.25">
      <c r="B122" s="17" t="s">
        <v>204</v>
      </c>
      <c r="C122" s="18" t="s">
        <v>192</v>
      </c>
      <c r="D122" s="7"/>
    </row>
    <row r="123" spans="2:80" x14ac:dyDescent="0.25">
      <c r="B123" s="139" t="s">
        <v>161</v>
      </c>
      <c r="C123" s="9" t="s">
        <v>161</v>
      </c>
    </row>
    <row r="126" spans="2:80" x14ac:dyDescent="0.25">
      <c r="B126" s="17" t="s">
        <v>205</v>
      </c>
      <c r="C126" s="18" t="s">
        <v>206</v>
      </c>
      <c r="D126" s="7"/>
    </row>
    <row r="127" spans="2:80" x14ac:dyDescent="0.25">
      <c r="B127" s="139" t="s">
        <v>161</v>
      </c>
      <c r="C127" s="9" t="s">
        <v>161</v>
      </c>
    </row>
    <row r="130" spans="2:80" x14ac:dyDescent="0.25">
      <c r="B130" s="7" t="s">
        <v>207</v>
      </c>
    </row>
    <row r="133" spans="2:80" x14ac:dyDescent="0.25">
      <c r="B133" s="7" t="s">
        <v>208</v>
      </c>
    </row>
    <row r="135" spans="2:80" x14ac:dyDescent="0.25">
      <c r="B135" s="17" t="s">
        <v>184</v>
      </c>
      <c r="C135" s="18" t="s">
        <v>209</v>
      </c>
      <c r="D135" s="17" t="s">
        <v>199</v>
      </c>
      <c r="E135" s="17" t="s">
        <v>200</v>
      </c>
      <c r="F135" s="32" t="s">
        <v>201</v>
      </c>
      <c r="G135" s="31"/>
    </row>
    <row r="136" spans="2:80" x14ac:dyDescent="0.25">
      <c r="B136" s="139" t="s">
        <v>161</v>
      </c>
      <c r="C136" s="9" t="s">
        <v>161</v>
      </c>
      <c r="D136" s="139" t="s">
        <v>161</v>
      </c>
      <c r="E136" s="139" t="s">
        <v>161</v>
      </c>
      <c r="F136" s="30" t="s">
        <v>161</v>
      </c>
    </row>
    <row r="139" spans="2:80" x14ac:dyDescent="0.25">
      <c r="B139" s="7" t="s">
        <v>202</v>
      </c>
      <c r="C139" s="8" t="s">
        <v>161</v>
      </c>
      <c r="D139" s="7"/>
      <c r="E139" s="7"/>
      <c r="F139" s="31"/>
      <c r="G139" s="31"/>
      <c r="H139" s="31"/>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1" spans="2:80" x14ac:dyDescent="0.25">
      <c r="B141" s="7" t="s">
        <v>203</v>
      </c>
    </row>
    <row r="143" spans="2:80" x14ac:dyDescent="0.25">
      <c r="B143" s="17" t="s">
        <v>204</v>
      </c>
      <c r="C143" s="18" t="s">
        <v>192</v>
      </c>
      <c r="D143" s="7"/>
    </row>
    <row r="144" spans="2:80" x14ac:dyDescent="0.25">
      <c r="B144" s="139" t="s">
        <v>161</v>
      </c>
      <c r="C144" s="9" t="s">
        <v>161</v>
      </c>
    </row>
    <row r="147" spans="2:7" x14ac:dyDescent="0.25">
      <c r="B147" s="17" t="s">
        <v>205</v>
      </c>
      <c r="C147" s="18" t="s">
        <v>206</v>
      </c>
      <c r="D147" s="7"/>
    </row>
    <row r="148" spans="2:7" x14ac:dyDescent="0.25">
      <c r="B148" s="139" t="s">
        <v>161</v>
      </c>
      <c r="C148" s="9" t="s">
        <v>161</v>
      </c>
    </row>
    <row r="151" spans="2:7" x14ac:dyDescent="0.25">
      <c r="B151" s="7" t="s">
        <v>207</v>
      </c>
    </row>
    <row r="154" spans="2:7" x14ac:dyDescent="0.25">
      <c r="B154" s="7" t="s">
        <v>210</v>
      </c>
    </row>
    <row r="155" spans="2:7" x14ac:dyDescent="0.25">
      <c r="B155" s="17" t="s">
        <v>184</v>
      </c>
      <c r="C155" s="18" t="s">
        <v>211</v>
      </c>
      <c r="D155" s="17" t="s">
        <v>212</v>
      </c>
      <c r="E155" s="17" t="s">
        <v>213</v>
      </c>
      <c r="F155" s="32" t="s">
        <v>214</v>
      </c>
      <c r="G155" s="31"/>
    </row>
    <row r="156" spans="2:7" x14ac:dyDescent="0.25">
      <c r="B156" s="139" t="s">
        <v>161</v>
      </c>
      <c r="C156" s="9" t="s">
        <v>161</v>
      </c>
      <c r="D156" s="139" t="s">
        <v>161</v>
      </c>
      <c r="E156" s="139" t="s">
        <v>161</v>
      </c>
      <c r="F156" s="30" t="s">
        <v>161</v>
      </c>
    </row>
    <row r="157" spans="2:7" x14ac:dyDescent="0.25">
      <c r="B157" s="2" t="s">
        <v>215</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0257AD94-DA66-4A5F-989A-33098C745DBC}"/>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472C-2A0F-42A7-BF63-E99095C1270E}">
  <dimension ref="A1:IV246"/>
  <sheetViews>
    <sheetView topLeftCell="A105"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18</v>
      </c>
      <c r="C1" s="212"/>
      <c r="D1" s="212"/>
      <c r="E1" s="212"/>
    </row>
    <row r="3" spans="1:5" x14ac:dyDescent="0.25">
      <c r="B3" s="1" t="s">
        <v>2376</v>
      </c>
      <c r="C3" s="213"/>
      <c r="D3" s="214"/>
    </row>
    <row r="4" spans="1:5" ht="30" x14ac:dyDescent="0.25">
      <c r="B4" s="142" t="s">
        <v>2375</v>
      </c>
      <c r="C4" s="213"/>
      <c r="D4" s="214"/>
    </row>
    <row r="5" spans="1:5" x14ac:dyDescent="0.25">
      <c r="B5" s="142"/>
      <c r="C5" s="213"/>
      <c r="D5" s="214"/>
    </row>
    <row r="6" spans="1:5" x14ac:dyDescent="0.25">
      <c r="B6" s="142" t="s">
        <v>130</v>
      </c>
      <c r="C6" s="213"/>
      <c r="D6" s="214"/>
    </row>
    <row r="7" spans="1:5" x14ac:dyDescent="0.25">
      <c r="B7" s="142" t="s">
        <v>1756</v>
      </c>
      <c r="C7" s="213"/>
      <c r="D7" s="214"/>
    </row>
    <row r="8" spans="1:5" x14ac:dyDescent="0.25">
      <c r="B8" s="142" t="s">
        <v>2374</v>
      </c>
      <c r="C8" s="213"/>
      <c r="D8" s="214"/>
    </row>
    <row r="9" spans="1:5" x14ac:dyDescent="0.25">
      <c r="B9" s="139" t="s">
        <v>133</v>
      </c>
      <c r="C9" s="3" t="s">
        <v>134</v>
      </c>
      <c r="D9" s="3" t="s">
        <v>135</v>
      </c>
    </row>
    <row r="10" spans="1:5" x14ac:dyDescent="0.25">
      <c r="C10" s="13"/>
    </row>
    <row r="11" spans="1:5" x14ac:dyDescent="0.25">
      <c r="B11" s="230"/>
      <c r="C11" s="230"/>
      <c r="D11" s="230"/>
      <c r="E11" s="230"/>
    </row>
    <row r="12" spans="1:5" x14ac:dyDescent="0.25">
      <c r="B12" s="228" t="s">
        <v>227</v>
      </c>
      <c r="C12" s="228"/>
      <c r="D12" s="228"/>
      <c r="E12" s="228"/>
    </row>
    <row r="13" spans="1:5" x14ac:dyDescent="0.25">
      <c r="B13" s="140" t="s">
        <v>228</v>
      </c>
      <c r="C13" s="229" t="s">
        <v>229</v>
      </c>
      <c r="D13" s="228" t="s">
        <v>230</v>
      </c>
      <c r="E13" s="228" t="s">
        <v>231</v>
      </c>
    </row>
    <row r="14" spans="1:5" x14ac:dyDescent="0.25">
      <c r="B14" s="140" t="s">
        <v>232</v>
      </c>
      <c r="C14" s="229"/>
      <c r="D14" s="228"/>
      <c r="E14" s="228"/>
    </row>
    <row r="15" spans="1:5" x14ac:dyDescent="0.25">
      <c r="B15" s="1" t="s">
        <v>233</v>
      </c>
      <c r="C15" s="14"/>
      <c r="D15" s="16" t="s">
        <v>234</v>
      </c>
      <c r="E15" s="16"/>
    </row>
    <row r="16" spans="1:5" x14ac:dyDescent="0.25">
      <c r="B16" s="1" t="s">
        <v>235</v>
      </c>
      <c r="C16" s="14"/>
      <c r="D16" s="16"/>
      <c r="E16" s="16"/>
    </row>
    <row r="17" spans="2:8" x14ac:dyDescent="0.25">
      <c r="B17" s="1" t="s">
        <v>236</v>
      </c>
      <c r="C17" s="14"/>
      <c r="D17" s="16"/>
      <c r="E17" s="16"/>
    </row>
    <row r="18" spans="2:8" x14ac:dyDescent="0.25">
      <c r="B18" s="17" t="s">
        <v>237</v>
      </c>
      <c r="C18" s="141"/>
      <c r="D18" s="140"/>
      <c r="E18"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2373</v>
      </c>
      <c r="C26" s="4">
        <v>7.19</v>
      </c>
      <c r="D26" s="2" t="s">
        <v>242</v>
      </c>
      <c r="E26" s="2" t="s">
        <v>2372</v>
      </c>
      <c r="F26" s="24">
        <v>12000000</v>
      </c>
      <c r="G26" s="24">
        <v>12074.54</v>
      </c>
      <c r="H26" s="24">
        <v>0.7</v>
      </c>
    </row>
    <row r="27" spans="2:8" x14ac:dyDescent="0.25">
      <c r="B27" s="2" t="s">
        <v>2371</v>
      </c>
      <c r="C27" s="4">
        <v>7.19</v>
      </c>
      <c r="D27" s="2" t="s">
        <v>242</v>
      </c>
      <c r="E27" s="2" t="s">
        <v>2370</v>
      </c>
      <c r="F27" s="24">
        <v>5000000</v>
      </c>
      <c r="G27" s="24">
        <v>5030.6899999999996</v>
      </c>
      <c r="H27" s="24">
        <v>0.28999999999999998</v>
      </c>
    </row>
    <row r="28" spans="2:8" x14ac:dyDescent="0.25">
      <c r="B28" s="2" t="s">
        <v>2369</v>
      </c>
      <c r="C28" s="4">
        <v>6.99</v>
      </c>
      <c r="D28" s="2" t="s">
        <v>242</v>
      </c>
      <c r="E28" s="2" t="s">
        <v>2368</v>
      </c>
      <c r="F28" s="24">
        <v>1634500</v>
      </c>
      <c r="G28" s="24">
        <v>1638.74</v>
      </c>
      <c r="H28" s="24">
        <v>0.09</v>
      </c>
    </row>
    <row r="29" spans="2:8" x14ac:dyDescent="0.25">
      <c r="B29" s="2" t="s">
        <v>2367</v>
      </c>
      <c r="C29" s="4">
        <v>7.17</v>
      </c>
      <c r="D29" s="2" t="s">
        <v>242</v>
      </c>
      <c r="E29" s="2" t="s">
        <v>2366</v>
      </c>
      <c r="F29" s="24">
        <v>1000000</v>
      </c>
      <c r="G29" s="24">
        <v>1005.88</v>
      </c>
      <c r="H29" s="24">
        <v>0.06</v>
      </c>
    </row>
    <row r="30" spans="2:8" x14ac:dyDescent="0.25">
      <c r="B30" s="2" t="s">
        <v>2365</v>
      </c>
      <c r="C30" s="4">
        <v>6.97</v>
      </c>
      <c r="D30" s="2" t="s">
        <v>242</v>
      </c>
      <c r="E30" s="2" t="s">
        <v>2364</v>
      </c>
      <c r="F30" s="24">
        <v>500000</v>
      </c>
      <c r="G30" s="24">
        <v>500.85</v>
      </c>
      <c r="H30" s="24">
        <v>0.03</v>
      </c>
    </row>
    <row r="31" spans="2:8" x14ac:dyDescent="0.25">
      <c r="B31" s="7" t="s">
        <v>244</v>
      </c>
      <c r="C31" s="8"/>
      <c r="D31" s="7"/>
      <c r="E31" s="7"/>
      <c r="F31" s="31"/>
      <c r="G31" s="31">
        <f>SUM(G22:G30)</f>
        <v>20250.7</v>
      </c>
      <c r="H31" s="31">
        <f>SUM(H22:H30)</f>
        <v>1.1700000000000002</v>
      </c>
    </row>
    <row r="32" spans="2:8" x14ac:dyDescent="0.25">
      <c r="B32" s="7" t="s">
        <v>245</v>
      </c>
    </row>
    <row r="33" spans="2:8" x14ac:dyDescent="0.25">
      <c r="B33" s="2" t="s">
        <v>2363</v>
      </c>
      <c r="C33" s="4">
        <v>7.56</v>
      </c>
      <c r="D33" s="2" t="s">
        <v>253</v>
      </c>
      <c r="E33" s="2" t="s">
        <v>2362</v>
      </c>
      <c r="F33" s="24">
        <v>16500</v>
      </c>
      <c r="G33" s="24">
        <v>78054.16</v>
      </c>
      <c r="H33" s="24">
        <v>4.5199999999999996</v>
      </c>
    </row>
    <row r="34" spans="2:8" x14ac:dyDescent="0.25">
      <c r="B34" s="2" t="s">
        <v>1709</v>
      </c>
      <c r="C34" s="4">
        <v>7.02</v>
      </c>
      <c r="D34" s="2" t="s">
        <v>242</v>
      </c>
      <c r="E34" s="2" t="s">
        <v>1708</v>
      </c>
      <c r="F34" s="24">
        <v>71000000</v>
      </c>
      <c r="G34" s="24">
        <v>69217.399999999994</v>
      </c>
      <c r="H34" s="24">
        <v>4</v>
      </c>
    </row>
    <row r="35" spans="2:8" x14ac:dyDescent="0.25">
      <c r="B35" s="2" t="s">
        <v>2361</v>
      </c>
      <c r="C35" s="4">
        <v>7.7</v>
      </c>
      <c r="D35" s="2" t="s">
        <v>253</v>
      </c>
      <c r="E35" s="2" t="s">
        <v>2360</v>
      </c>
      <c r="F35" s="24">
        <v>14000</v>
      </c>
      <c r="G35" s="24">
        <v>65742.25</v>
      </c>
      <c r="H35" s="24">
        <v>3.8</v>
      </c>
    </row>
    <row r="36" spans="2:8" x14ac:dyDescent="0.25">
      <c r="B36" s="2" t="s">
        <v>2359</v>
      </c>
      <c r="C36" s="4">
        <v>7.7</v>
      </c>
      <c r="D36" s="2" t="s">
        <v>253</v>
      </c>
      <c r="E36" s="2" t="s">
        <v>2358</v>
      </c>
      <c r="F36" s="24">
        <v>12500</v>
      </c>
      <c r="G36" s="24">
        <v>58501.38</v>
      </c>
      <c r="H36" s="24">
        <v>3.38</v>
      </c>
    </row>
    <row r="37" spans="2:8" x14ac:dyDescent="0.25">
      <c r="B37" s="2" t="s">
        <v>2357</v>
      </c>
      <c r="C37" s="4">
        <v>7.56</v>
      </c>
      <c r="D37" s="2" t="s">
        <v>253</v>
      </c>
      <c r="E37" s="2" t="s">
        <v>2356</v>
      </c>
      <c r="F37" s="24">
        <v>12000</v>
      </c>
      <c r="G37" s="24">
        <v>56700</v>
      </c>
      <c r="H37" s="24">
        <v>3.28</v>
      </c>
    </row>
    <row r="38" spans="2:8" x14ac:dyDescent="0.25">
      <c r="B38" s="2" t="s">
        <v>2355</v>
      </c>
      <c r="C38" s="4">
        <v>7.6</v>
      </c>
      <c r="D38" s="2" t="s">
        <v>253</v>
      </c>
      <c r="E38" s="2" t="s">
        <v>2354</v>
      </c>
      <c r="F38" s="24">
        <v>11000</v>
      </c>
      <c r="G38" s="24">
        <v>51818.36</v>
      </c>
      <c r="H38" s="24">
        <v>3</v>
      </c>
    </row>
    <row r="39" spans="2:8" x14ac:dyDescent="0.25">
      <c r="B39" s="2" t="s">
        <v>2353</v>
      </c>
      <c r="C39" s="4">
        <v>7.61</v>
      </c>
      <c r="D39" s="2" t="s">
        <v>253</v>
      </c>
      <c r="E39" s="2" t="s">
        <v>2352</v>
      </c>
      <c r="F39" s="24">
        <v>10500</v>
      </c>
      <c r="G39" s="24">
        <v>49584.68</v>
      </c>
      <c r="H39" s="24">
        <v>2.87</v>
      </c>
    </row>
    <row r="40" spans="2:8" x14ac:dyDescent="0.25">
      <c r="B40" s="2" t="s">
        <v>2351</v>
      </c>
      <c r="C40" s="4">
        <v>8.0399999999999991</v>
      </c>
      <c r="D40" s="2" t="s">
        <v>253</v>
      </c>
      <c r="E40" s="2" t="s">
        <v>1545</v>
      </c>
      <c r="F40" s="24">
        <v>10000</v>
      </c>
      <c r="G40" s="24">
        <v>47222.7</v>
      </c>
      <c r="H40" s="24">
        <v>2.73</v>
      </c>
    </row>
    <row r="41" spans="2:8" x14ac:dyDescent="0.25">
      <c r="B41" s="2" t="s">
        <v>2350</v>
      </c>
      <c r="C41" s="4">
        <v>7.54</v>
      </c>
      <c r="D41" s="2" t="s">
        <v>249</v>
      </c>
      <c r="E41" s="2" t="s">
        <v>2349</v>
      </c>
      <c r="F41" s="24">
        <v>10000</v>
      </c>
      <c r="G41" s="24">
        <v>46963.45</v>
      </c>
      <c r="H41" s="24">
        <v>2.72</v>
      </c>
    </row>
    <row r="42" spans="2:8" x14ac:dyDescent="0.25">
      <c r="B42" s="2" t="s">
        <v>2348</v>
      </c>
      <c r="C42" s="4">
        <v>7.67</v>
      </c>
      <c r="D42" s="2" t="s">
        <v>278</v>
      </c>
      <c r="E42" s="2" t="s">
        <v>2347</v>
      </c>
      <c r="F42" s="24">
        <v>10000</v>
      </c>
      <c r="G42" s="24">
        <v>46840.45</v>
      </c>
      <c r="H42" s="24">
        <v>2.71</v>
      </c>
    </row>
    <row r="43" spans="2:8" x14ac:dyDescent="0.25">
      <c r="B43" s="2" t="s">
        <v>2346</v>
      </c>
      <c r="C43" s="4">
        <v>7.58</v>
      </c>
      <c r="D43" s="2" t="s">
        <v>253</v>
      </c>
      <c r="E43" s="2" t="s">
        <v>2345</v>
      </c>
      <c r="F43" s="24">
        <v>9500</v>
      </c>
      <c r="G43" s="24">
        <v>45085.96</v>
      </c>
      <c r="H43" s="24">
        <v>2.61</v>
      </c>
    </row>
    <row r="44" spans="2:8" x14ac:dyDescent="0.25">
      <c r="B44" s="2" t="s">
        <v>2344</v>
      </c>
      <c r="C44" s="4">
        <v>7.63</v>
      </c>
      <c r="D44" s="2" t="s">
        <v>253</v>
      </c>
      <c r="E44" s="2" t="s">
        <v>2343</v>
      </c>
      <c r="F44" s="24">
        <v>9500</v>
      </c>
      <c r="G44" s="24">
        <v>45042.49</v>
      </c>
      <c r="H44" s="24">
        <v>2.61</v>
      </c>
    </row>
    <row r="45" spans="2:8" x14ac:dyDescent="0.25">
      <c r="B45" s="2" t="s">
        <v>2342</v>
      </c>
      <c r="C45" s="4">
        <v>7.63</v>
      </c>
      <c r="D45" s="2" t="s">
        <v>253</v>
      </c>
      <c r="E45" s="2" t="s">
        <v>2341</v>
      </c>
      <c r="F45" s="24">
        <v>9500</v>
      </c>
      <c r="G45" s="24">
        <v>44670.57</v>
      </c>
      <c r="H45" s="24">
        <v>2.58</v>
      </c>
    </row>
    <row r="46" spans="2:8" x14ac:dyDescent="0.25">
      <c r="B46" s="2" t="s">
        <v>2340</v>
      </c>
      <c r="C46" s="4">
        <v>7.63</v>
      </c>
      <c r="D46" s="2" t="s">
        <v>253</v>
      </c>
      <c r="E46" s="2" t="s">
        <v>2339</v>
      </c>
      <c r="F46" s="24">
        <v>9500</v>
      </c>
      <c r="G46" s="24">
        <v>44609.2</v>
      </c>
      <c r="H46" s="24">
        <v>2.58</v>
      </c>
    </row>
    <row r="47" spans="2:8" x14ac:dyDescent="0.25">
      <c r="B47" s="2" t="s">
        <v>2338</v>
      </c>
      <c r="C47" s="4">
        <v>7.06</v>
      </c>
      <c r="D47" s="2" t="s">
        <v>242</v>
      </c>
      <c r="E47" s="2" t="s">
        <v>2337</v>
      </c>
      <c r="F47" s="24">
        <v>41500000</v>
      </c>
      <c r="G47" s="24">
        <v>39411.26</v>
      </c>
      <c r="H47" s="24">
        <v>2.2799999999999998</v>
      </c>
    </row>
    <row r="48" spans="2:8" x14ac:dyDescent="0.25">
      <c r="B48" s="2" t="s">
        <v>2336</v>
      </c>
      <c r="C48" s="4">
        <v>7.58</v>
      </c>
      <c r="D48" s="2" t="s">
        <v>253</v>
      </c>
      <c r="E48" s="2" t="s">
        <v>2335</v>
      </c>
      <c r="F48" s="24">
        <v>8000</v>
      </c>
      <c r="G48" s="24">
        <v>37847.800000000003</v>
      </c>
      <c r="H48" s="24">
        <v>2.19</v>
      </c>
    </row>
    <row r="49" spans="2:8" x14ac:dyDescent="0.25">
      <c r="B49" s="2" t="s">
        <v>2334</v>
      </c>
      <c r="C49" s="4">
        <v>7.55</v>
      </c>
      <c r="D49" s="2" t="s">
        <v>253</v>
      </c>
      <c r="E49" s="2" t="s">
        <v>2333</v>
      </c>
      <c r="F49" s="24">
        <v>8000</v>
      </c>
      <c r="G49" s="24">
        <v>37604.28</v>
      </c>
      <c r="H49" s="24">
        <v>2.1800000000000002</v>
      </c>
    </row>
    <row r="50" spans="2:8" x14ac:dyDescent="0.25">
      <c r="B50" s="2" t="s">
        <v>2332</v>
      </c>
      <c r="C50" s="4">
        <v>7.76</v>
      </c>
      <c r="D50" s="2" t="s">
        <v>253</v>
      </c>
      <c r="E50" s="2" t="s">
        <v>2331</v>
      </c>
      <c r="F50" s="24">
        <v>7500</v>
      </c>
      <c r="G50" s="24">
        <v>35578.730000000003</v>
      </c>
      <c r="H50" s="24">
        <v>2.06</v>
      </c>
    </row>
    <row r="51" spans="2:8" x14ac:dyDescent="0.25">
      <c r="B51" s="2" t="s">
        <v>2330</v>
      </c>
      <c r="C51" s="4">
        <v>7.61</v>
      </c>
      <c r="D51" s="2" t="s">
        <v>253</v>
      </c>
      <c r="E51" s="2" t="s">
        <v>2329</v>
      </c>
      <c r="F51" s="24">
        <v>7500</v>
      </c>
      <c r="G51" s="24">
        <v>35571.75</v>
      </c>
      <c r="H51" s="24">
        <v>2.06</v>
      </c>
    </row>
    <row r="52" spans="2:8" x14ac:dyDescent="0.25">
      <c r="B52" s="2" t="s">
        <v>2328</v>
      </c>
      <c r="C52" s="4">
        <v>7.7</v>
      </c>
      <c r="D52" s="2" t="s">
        <v>278</v>
      </c>
      <c r="E52" s="2" t="s">
        <v>1544</v>
      </c>
      <c r="F52" s="24">
        <v>7000</v>
      </c>
      <c r="G52" s="24">
        <v>33988.99</v>
      </c>
      <c r="H52" s="24">
        <v>1.97</v>
      </c>
    </row>
    <row r="53" spans="2:8" x14ac:dyDescent="0.25">
      <c r="B53" s="2" t="s">
        <v>2327</v>
      </c>
      <c r="C53" s="4">
        <v>7.61</v>
      </c>
      <c r="D53" s="2" t="s">
        <v>253</v>
      </c>
      <c r="E53" s="2" t="s">
        <v>2326</v>
      </c>
      <c r="F53" s="24">
        <v>7000</v>
      </c>
      <c r="G53" s="24">
        <v>32926.78</v>
      </c>
      <c r="H53" s="24">
        <v>1.9</v>
      </c>
    </row>
    <row r="54" spans="2:8" x14ac:dyDescent="0.25">
      <c r="B54" s="2" t="s">
        <v>2325</v>
      </c>
      <c r="C54" s="4">
        <v>7.6</v>
      </c>
      <c r="D54" s="2" t="s">
        <v>278</v>
      </c>
      <c r="E54" s="2" t="s">
        <v>2324</v>
      </c>
      <c r="F54" s="24">
        <v>7000</v>
      </c>
      <c r="G54" s="24">
        <v>32757.48</v>
      </c>
      <c r="H54" s="24">
        <v>1.89</v>
      </c>
    </row>
    <row r="55" spans="2:8" x14ac:dyDescent="0.25">
      <c r="B55" s="2" t="s">
        <v>2323</v>
      </c>
      <c r="C55" s="4">
        <v>7.6</v>
      </c>
      <c r="D55" s="2" t="s">
        <v>253</v>
      </c>
      <c r="E55" s="2" t="s">
        <v>2322</v>
      </c>
      <c r="F55" s="24">
        <v>6500</v>
      </c>
      <c r="G55" s="24">
        <v>30535.34</v>
      </c>
      <c r="H55" s="24">
        <v>1.77</v>
      </c>
    </row>
    <row r="56" spans="2:8" x14ac:dyDescent="0.25">
      <c r="B56" s="2" t="s">
        <v>1667</v>
      </c>
      <c r="C56" s="4">
        <v>7.01</v>
      </c>
      <c r="D56" s="2" t="s">
        <v>242</v>
      </c>
      <c r="E56" s="2" t="s">
        <v>1666</v>
      </c>
      <c r="F56" s="24">
        <v>31000000</v>
      </c>
      <c r="G56" s="24">
        <v>30261.89</v>
      </c>
      <c r="H56" s="24">
        <v>1.75</v>
      </c>
    </row>
    <row r="57" spans="2:8" x14ac:dyDescent="0.25">
      <c r="B57" s="2" t="s">
        <v>2321</v>
      </c>
      <c r="C57" s="4">
        <v>7.54</v>
      </c>
      <c r="D57" s="2" t="s">
        <v>253</v>
      </c>
      <c r="E57" s="2" t="s">
        <v>2320</v>
      </c>
      <c r="F57" s="24">
        <v>6000</v>
      </c>
      <c r="G57" s="24">
        <v>28582.77</v>
      </c>
      <c r="H57" s="24">
        <v>1.65</v>
      </c>
    </row>
    <row r="58" spans="2:8" x14ac:dyDescent="0.25">
      <c r="B58" s="2" t="s">
        <v>2319</v>
      </c>
      <c r="C58" s="4">
        <v>7.87</v>
      </c>
      <c r="D58" s="2" t="s">
        <v>278</v>
      </c>
      <c r="E58" s="2" t="s">
        <v>2318</v>
      </c>
      <c r="F58" s="24">
        <v>6000</v>
      </c>
      <c r="G58" s="24">
        <v>28104.48</v>
      </c>
      <c r="H58" s="24">
        <v>1.63</v>
      </c>
    </row>
    <row r="59" spans="2:8" x14ac:dyDescent="0.25">
      <c r="B59" s="2" t="s">
        <v>2317</v>
      </c>
      <c r="C59" s="4">
        <v>8.2100000000000009</v>
      </c>
      <c r="D59" s="2" t="s">
        <v>253</v>
      </c>
      <c r="E59" s="2" t="s">
        <v>2316</v>
      </c>
      <c r="F59" s="24">
        <v>6000</v>
      </c>
      <c r="G59" s="24">
        <v>28062.18</v>
      </c>
      <c r="H59" s="24">
        <v>1.62</v>
      </c>
    </row>
    <row r="60" spans="2:8" x14ac:dyDescent="0.25">
      <c r="B60" s="2" t="s">
        <v>1683</v>
      </c>
      <c r="C60" s="4">
        <v>8.9700000000000006</v>
      </c>
      <c r="D60" s="2" t="s">
        <v>253</v>
      </c>
      <c r="E60" s="2" t="s">
        <v>1682</v>
      </c>
      <c r="F60" s="24">
        <v>5700</v>
      </c>
      <c r="G60" s="24">
        <v>27585.32</v>
      </c>
      <c r="H60" s="24">
        <v>1.6</v>
      </c>
    </row>
    <row r="61" spans="2:8" x14ac:dyDescent="0.25">
      <c r="B61" s="2" t="s">
        <v>2315</v>
      </c>
      <c r="C61" s="4">
        <v>8.0399999999999991</v>
      </c>
      <c r="D61" s="2" t="s">
        <v>253</v>
      </c>
      <c r="E61" s="2" t="s">
        <v>2314</v>
      </c>
      <c r="F61" s="24">
        <v>5000</v>
      </c>
      <c r="G61" s="24">
        <v>23581.9</v>
      </c>
      <c r="H61" s="24">
        <v>1.36</v>
      </c>
    </row>
    <row r="62" spans="2:8" x14ac:dyDescent="0.25">
      <c r="B62" s="2" t="s">
        <v>2313</v>
      </c>
      <c r="C62" s="4">
        <v>7.6</v>
      </c>
      <c r="D62" s="2" t="s">
        <v>253</v>
      </c>
      <c r="E62" s="2" t="s">
        <v>2312</v>
      </c>
      <c r="F62" s="24">
        <v>5000</v>
      </c>
      <c r="G62" s="24">
        <v>23549.53</v>
      </c>
      <c r="H62" s="24">
        <v>1.36</v>
      </c>
    </row>
    <row r="63" spans="2:8" x14ac:dyDescent="0.25">
      <c r="B63" s="2" t="s">
        <v>2311</v>
      </c>
      <c r="C63" s="4">
        <v>7.54</v>
      </c>
      <c r="D63" s="2" t="s">
        <v>249</v>
      </c>
      <c r="E63" s="2" t="s">
        <v>2310</v>
      </c>
      <c r="F63" s="24">
        <v>5000</v>
      </c>
      <c r="G63" s="24">
        <v>23522.799999999999</v>
      </c>
      <c r="H63" s="24">
        <v>1.36</v>
      </c>
    </row>
    <row r="64" spans="2:8" x14ac:dyDescent="0.25">
      <c r="B64" s="2" t="s">
        <v>2309</v>
      </c>
      <c r="C64" s="4">
        <v>8.77</v>
      </c>
      <c r="D64" s="2" t="s">
        <v>253</v>
      </c>
      <c r="E64" s="2" t="s">
        <v>2308</v>
      </c>
      <c r="F64" s="24">
        <v>5000</v>
      </c>
      <c r="G64" s="24">
        <v>23451.33</v>
      </c>
      <c r="H64" s="24">
        <v>1.36</v>
      </c>
    </row>
    <row r="65" spans="2:8" x14ac:dyDescent="0.25">
      <c r="B65" s="2" t="s">
        <v>2307</v>
      </c>
      <c r="C65" s="4">
        <v>7.01</v>
      </c>
      <c r="D65" s="2" t="s">
        <v>242</v>
      </c>
      <c r="E65" s="2" t="s">
        <v>2306</v>
      </c>
      <c r="F65" s="24">
        <v>22000000</v>
      </c>
      <c r="G65" s="24">
        <v>21504.41</v>
      </c>
      <c r="H65" s="24">
        <v>1.24</v>
      </c>
    </row>
    <row r="66" spans="2:8" x14ac:dyDescent="0.25">
      <c r="B66" s="2" t="s">
        <v>1810</v>
      </c>
      <c r="C66" s="4">
        <v>7.53</v>
      </c>
      <c r="D66" s="2" t="s">
        <v>253</v>
      </c>
      <c r="E66" s="2" t="s">
        <v>1809</v>
      </c>
      <c r="F66" s="24">
        <v>4500</v>
      </c>
      <c r="G66" s="24">
        <v>21329.53</v>
      </c>
      <c r="H66" s="24">
        <v>1.23</v>
      </c>
    </row>
    <row r="67" spans="2:8" x14ac:dyDescent="0.25">
      <c r="B67" s="2" t="s">
        <v>2305</v>
      </c>
      <c r="C67" s="4">
        <v>7.04</v>
      </c>
      <c r="D67" s="2" t="s">
        <v>242</v>
      </c>
      <c r="E67" s="2" t="s">
        <v>2304</v>
      </c>
      <c r="F67" s="24">
        <v>22500000</v>
      </c>
      <c r="G67" s="24">
        <v>21315.47</v>
      </c>
      <c r="H67" s="24">
        <v>1.23</v>
      </c>
    </row>
    <row r="68" spans="2:8" x14ac:dyDescent="0.25">
      <c r="B68" s="2" t="s">
        <v>2303</v>
      </c>
      <c r="C68" s="4">
        <v>7.53</v>
      </c>
      <c r="D68" s="2" t="s">
        <v>249</v>
      </c>
      <c r="E68" s="2" t="s">
        <v>2302</v>
      </c>
      <c r="F68" s="24">
        <v>4500</v>
      </c>
      <c r="G68" s="24">
        <v>21188.63</v>
      </c>
      <c r="H68" s="24">
        <v>1.23</v>
      </c>
    </row>
    <row r="69" spans="2:8" x14ac:dyDescent="0.25">
      <c r="B69" s="2" t="s">
        <v>1689</v>
      </c>
      <c r="C69" s="4">
        <v>7.4</v>
      </c>
      <c r="D69" s="2" t="s">
        <v>253</v>
      </c>
      <c r="E69" s="2" t="s">
        <v>1688</v>
      </c>
      <c r="F69" s="24">
        <v>4000</v>
      </c>
      <c r="G69" s="24">
        <v>19448</v>
      </c>
      <c r="H69" s="24">
        <v>1.1200000000000001</v>
      </c>
    </row>
    <row r="70" spans="2:8" x14ac:dyDescent="0.25">
      <c r="B70" s="2" t="s">
        <v>2301</v>
      </c>
      <c r="C70" s="4">
        <v>8.07</v>
      </c>
      <c r="D70" s="2" t="s">
        <v>253</v>
      </c>
      <c r="E70" s="2" t="s">
        <v>2300</v>
      </c>
      <c r="F70" s="24">
        <v>4000</v>
      </c>
      <c r="G70" s="24">
        <v>18799.52</v>
      </c>
      <c r="H70" s="24">
        <v>1.0900000000000001</v>
      </c>
    </row>
    <row r="71" spans="2:8" x14ac:dyDescent="0.25">
      <c r="B71" s="2" t="s">
        <v>2299</v>
      </c>
      <c r="C71" s="4">
        <v>8.0399999999999991</v>
      </c>
      <c r="D71" s="2" t="s">
        <v>253</v>
      </c>
      <c r="E71" s="2" t="s">
        <v>2298</v>
      </c>
      <c r="F71" s="24">
        <v>4000</v>
      </c>
      <c r="G71" s="24">
        <v>18749.02</v>
      </c>
      <c r="H71" s="24">
        <v>1.08</v>
      </c>
    </row>
    <row r="72" spans="2:8" x14ac:dyDescent="0.25">
      <c r="B72" s="2" t="s">
        <v>2297</v>
      </c>
      <c r="C72" s="4">
        <v>8.75</v>
      </c>
      <c r="D72" s="2" t="s">
        <v>253</v>
      </c>
      <c r="E72" s="2" t="s">
        <v>2296</v>
      </c>
      <c r="F72" s="24">
        <v>4000</v>
      </c>
      <c r="G72" s="24">
        <v>18716.759999999998</v>
      </c>
      <c r="H72" s="24">
        <v>1.08</v>
      </c>
    </row>
    <row r="73" spans="2:8" x14ac:dyDescent="0.25">
      <c r="B73" s="2" t="s">
        <v>2295</v>
      </c>
      <c r="C73" s="4">
        <v>7.04</v>
      </c>
      <c r="D73" s="2" t="s">
        <v>242</v>
      </c>
      <c r="E73" s="2" t="s">
        <v>2294</v>
      </c>
      <c r="F73" s="24">
        <v>17000000</v>
      </c>
      <c r="G73" s="24">
        <v>15982.31</v>
      </c>
      <c r="H73" s="24">
        <v>0.92</v>
      </c>
    </row>
    <row r="74" spans="2:8" x14ac:dyDescent="0.25">
      <c r="B74" s="2" t="s">
        <v>2293</v>
      </c>
      <c r="C74" s="4">
        <v>8.2899999999999991</v>
      </c>
      <c r="D74" s="2" t="s">
        <v>253</v>
      </c>
      <c r="E74" s="2" t="s">
        <v>2292</v>
      </c>
      <c r="F74" s="24">
        <v>3100</v>
      </c>
      <c r="G74" s="24">
        <v>14567.54</v>
      </c>
      <c r="H74" s="24">
        <v>0.84</v>
      </c>
    </row>
    <row r="75" spans="2:8" x14ac:dyDescent="0.25">
      <c r="B75" s="2" t="s">
        <v>2291</v>
      </c>
      <c r="C75" s="4">
        <v>6.95</v>
      </c>
      <c r="D75" s="2" t="s">
        <v>242</v>
      </c>
      <c r="E75" s="2" t="s">
        <v>2290</v>
      </c>
      <c r="F75" s="24">
        <v>14500000</v>
      </c>
      <c r="G75" s="24">
        <v>14363.25</v>
      </c>
      <c r="H75" s="24">
        <v>0.83</v>
      </c>
    </row>
    <row r="76" spans="2:8" x14ac:dyDescent="0.25">
      <c r="B76" s="2" t="s">
        <v>2289</v>
      </c>
      <c r="C76" s="4">
        <v>8.34</v>
      </c>
      <c r="D76" s="2" t="s">
        <v>253</v>
      </c>
      <c r="E76" s="2" t="s">
        <v>2288</v>
      </c>
      <c r="F76" s="24">
        <v>3000</v>
      </c>
      <c r="G76" s="24">
        <v>14122.31</v>
      </c>
      <c r="H76" s="24">
        <v>0.82</v>
      </c>
    </row>
    <row r="77" spans="2:8" x14ac:dyDescent="0.25">
      <c r="B77" s="2" t="s">
        <v>2287</v>
      </c>
      <c r="C77" s="4">
        <v>7.67</v>
      </c>
      <c r="D77" s="2" t="s">
        <v>253</v>
      </c>
      <c r="E77" s="2" t="s">
        <v>2286</v>
      </c>
      <c r="F77" s="24">
        <v>3000</v>
      </c>
      <c r="G77" s="24">
        <v>14071.52</v>
      </c>
      <c r="H77" s="24">
        <v>0.81</v>
      </c>
    </row>
    <row r="78" spans="2:8" x14ac:dyDescent="0.25">
      <c r="B78" s="2" t="s">
        <v>2285</v>
      </c>
      <c r="C78" s="4">
        <v>7.92</v>
      </c>
      <c r="D78" s="2" t="s">
        <v>253</v>
      </c>
      <c r="E78" s="2" t="s">
        <v>2284</v>
      </c>
      <c r="F78" s="24">
        <v>2800</v>
      </c>
      <c r="G78" s="24">
        <v>13409.7</v>
      </c>
      <c r="H78" s="24">
        <v>0.78</v>
      </c>
    </row>
    <row r="79" spans="2:8" x14ac:dyDescent="0.25">
      <c r="B79" s="2" t="s">
        <v>2283</v>
      </c>
      <c r="C79" s="4">
        <v>7.6</v>
      </c>
      <c r="D79" s="2" t="s">
        <v>253</v>
      </c>
      <c r="E79" s="2" t="s">
        <v>2282</v>
      </c>
      <c r="F79" s="24">
        <v>2700</v>
      </c>
      <c r="G79" s="24">
        <v>12761.59</v>
      </c>
      <c r="H79" s="24">
        <v>0.74</v>
      </c>
    </row>
    <row r="80" spans="2:8" x14ac:dyDescent="0.25">
      <c r="B80" s="2" t="s">
        <v>1711</v>
      </c>
      <c r="C80" s="4">
        <v>7.54</v>
      </c>
      <c r="D80" s="2" t="s">
        <v>253</v>
      </c>
      <c r="E80" s="2" t="s">
        <v>1710</v>
      </c>
      <c r="F80" s="24">
        <v>2600</v>
      </c>
      <c r="G80" s="24">
        <v>12437.28</v>
      </c>
      <c r="H80" s="24">
        <v>0.72</v>
      </c>
    </row>
    <row r="81" spans="2:8" x14ac:dyDescent="0.25">
      <c r="B81" s="2" t="s">
        <v>2281</v>
      </c>
      <c r="C81" s="4">
        <v>9.4700000000000006</v>
      </c>
      <c r="D81" s="2" t="s">
        <v>253</v>
      </c>
      <c r="E81" s="2" t="s">
        <v>2280</v>
      </c>
      <c r="F81" s="24">
        <v>2500</v>
      </c>
      <c r="G81" s="24">
        <v>11933.69</v>
      </c>
      <c r="H81" s="24">
        <v>0.69</v>
      </c>
    </row>
    <row r="82" spans="2:8" x14ac:dyDescent="0.25">
      <c r="B82" s="2" t="s">
        <v>2279</v>
      </c>
      <c r="C82" s="4">
        <v>9.4700000000000006</v>
      </c>
      <c r="D82" s="2" t="s">
        <v>253</v>
      </c>
      <c r="E82" s="2" t="s">
        <v>2278</v>
      </c>
      <c r="F82" s="24">
        <v>2500</v>
      </c>
      <c r="G82" s="24">
        <v>11848.63</v>
      </c>
      <c r="H82" s="24">
        <v>0.69</v>
      </c>
    </row>
    <row r="83" spans="2:8" x14ac:dyDescent="0.25">
      <c r="B83" s="2" t="s">
        <v>2277</v>
      </c>
      <c r="C83" s="4">
        <v>8.9600000000000009</v>
      </c>
      <c r="D83" s="2" t="s">
        <v>253</v>
      </c>
      <c r="E83" s="2" t="s">
        <v>2276</v>
      </c>
      <c r="F83" s="24">
        <v>2500</v>
      </c>
      <c r="G83" s="24">
        <v>11733.81</v>
      </c>
      <c r="H83" s="24">
        <v>0.68</v>
      </c>
    </row>
    <row r="84" spans="2:8" x14ac:dyDescent="0.25">
      <c r="B84" s="2" t="s">
        <v>2275</v>
      </c>
      <c r="C84" s="4">
        <v>6.95</v>
      </c>
      <c r="D84" s="2" t="s">
        <v>242</v>
      </c>
      <c r="E84" s="2" t="s">
        <v>2274</v>
      </c>
      <c r="F84" s="24">
        <v>10000000</v>
      </c>
      <c r="G84" s="24">
        <v>9892.6299999999992</v>
      </c>
      <c r="H84" s="24">
        <v>0.56999999999999995</v>
      </c>
    </row>
    <row r="85" spans="2:8" x14ac:dyDescent="0.25">
      <c r="B85" s="2" t="s">
        <v>1497</v>
      </c>
      <c r="C85" s="4">
        <v>6.98</v>
      </c>
      <c r="D85" s="2" t="s">
        <v>242</v>
      </c>
      <c r="E85" s="2" t="s">
        <v>1498</v>
      </c>
      <c r="F85" s="24">
        <v>10000000</v>
      </c>
      <c r="G85" s="24">
        <v>9827.07</v>
      </c>
      <c r="H85" s="24">
        <v>0.56999999999999995</v>
      </c>
    </row>
    <row r="86" spans="2:8" x14ac:dyDescent="0.25">
      <c r="B86" s="2" t="s">
        <v>2273</v>
      </c>
      <c r="C86" s="4">
        <v>7.02</v>
      </c>
      <c r="D86" s="2" t="s">
        <v>242</v>
      </c>
      <c r="E86" s="2" t="s">
        <v>2272</v>
      </c>
      <c r="F86" s="24">
        <v>10000000</v>
      </c>
      <c r="G86" s="24">
        <v>9597.6</v>
      </c>
      <c r="H86" s="24">
        <v>0.56000000000000005</v>
      </c>
    </row>
    <row r="87" spans="2:8" x14ac:dyDescent="0.25">
      <c r="B87" s="2" t="s">
        <v>2271</v>
      </c>
      <c r="C87" s="4">
        <v>7.92</v>
      </c>
      <c r="D87" s="2" t="s">
        <v>253</v>
      </c>
      <c r="E87" s="2" t="s">
        <v>2270</v>
      </c>
      <c r="F87" s="24">
        <v>2000</v>
      </c>
      <c r="G87" s="24">
        <v>9578.36</v>
      </c>
      <c r="H87" s="24">
        <v>0.55000000000000004</v>
      </c>
    </row>
    <row r="88" spans="2:8" x14ac:dyDescent="0.25">
      <c r="B88" s="2" t="s">
        <v>2269</v>
      </c>
      <c r="C88" s="4">
        <v>8.09</v>
      </c>
      <c r="D88" s="2" t="s">
        <v>253</v>
      </c>
      <c r="E88" s="2" t="s">
        <v>2268</v>
      </c>
      <c r="F88" s="24">
        <v>2000</v>
      </c>
      <c r="G88" s="24">
        <v>9501.07</v>
      </c>
      <c r="H88" s="24">
        <v>0.55000000000000004</v>
      </c>
    </row>
    <row r="89" spans="2:8" x14ac:dyDescent="0.25">
      <c r="B89" s="2" t="s">
        <v>2267</v>
      </c>
      <c r="C89" s="4">
        <v>8.48</v>
      </c>
      <c r="D89" s="2" t="s">
        <v>253</v>
      </c>
      <c r="E89" s="2" t="s">
        <v>2266</v>
      </c>
      <c r="F89" s="24">
        <v>2000</v>
      </c>
      <c r="G89" s="24">
        <v>9478.1200000000008</v>
      </c>
      <c r="H89" s="24">
        <v>0.55000000000000004</v>
      </c>
    </row>
    <row r="90" spans="2:8" x14ac:dyDescent="0.25">
      <c r="B90" s="2" t="s">
        <v>2265</v>
      </c>
      <c r="C90" s="4">
        <v>7.53</v>
      </c>
      <c r="D90" s="2" t="s">
        <v>249</v>
      </c>
      <c r="E90" s="2" t="s">
        <v>2264</v>
      </c>
      <c r="F90" s="24">
        <v>2000</v>
      </c>
      <c r="G90" s="24">
        <v>9426.33</v>
      </c>
      <c r="H90" s="24">
        <v>0.55000000000000004</v>
      </c>
    </row>
    <row r="91" spans="2:8" x14ac:dyDescent="0.25">
      <c r="B91" s="2" t="s">
        <v>2263</v>
      </c>
      <c r="C91" s="4">
        <v>7.63</v>
      </c>
      <c r="D91" s="2" t="s">
        <v>253</v>
      </c>
      <c r="E91" s="2" t="s">
        <v>2262</v>
      </c>
      <c r="F91" s="24">
        <v>2000</v>
      </c>
      <c r="G91" s="24">
        <v>9408.0300000000007</v>
      </c>
      <c r="H91" s="24">
        <v>0.54</v>
      </c>
    </row>
    <row r="92" spans="2:8" x14ac:dyDescent="0.25">
      <c r="B92" s="2" t="s">
        <v>2261</v>
      </c>
      <c r="C92" s="4">
        <v>7.56</v>
      </c>
      <c r="D92" s="2" t="s">
        <v>253</v>
      </c>
      <c r="E92" s="2" t="s">
        <v>2260</v>
      </c>
      <c r="F92" s="24">
        <v>2000</v>
      </c>
      <c r="G92" s="24">
        <v>9389.35</v>
      </c>
      <c r="H92" s="24">
        <v>0.54</v>
      </c>
    </row>
    <row r="93" spans="2:8" x14ac:dyDescent="0.25">
      <c r="B93" s="2" t="s">
        <v>2259</v>
      </c>
      <c r="C93" s="4">
        <v>7.63</v>
      </c>
      <c r="D93" s="2" t="s">
        <v>253</v>
      </c>
      <c r="E93" s="2" t="s">
        <v>2258</v>
      </c>
      <c r="F93" s="24">
        <v>2000</v>
      </c>
      <c r="G93" s="24">
        <v>9382.2000000000007</v>
      </c>
      <c r="H93" s="24">
        <v>0.54</v>
      </c>
    </row>
    <row r="94" spans="2:8" x14ac:dyDescent="0.25">
      <c r="B94" s="2" t="s">
        <v>2257</v>
      </c>
      <c r="C94" s="4">
        <v>7.55</v>
      </c>
      <c r="D94" s="2" t="s">
        <v>253</v>
      </c>
      <c r="E94" s="2" t="s">
        <v>2256</v>
      </c>
      <c r="F94" s="24">
        <v>2000</v>
      </c>
      <c r="G94" s="24">
        <v>9371.91</v>
      </c>
      <c r="H94" s="24">
        <v>0.54</v>
      </c>
    </row>
    <row r="95" spans="2:8" x14ac:dyDescent="0.25">
      <c r="B95" s="2" t="s">
        <v>2255</v>
      </c>
      <c r="C95" s="4">
        <v>8.48</v>
      </c>
      <c r="D95" s="2" t="s">
        <v>253</v>
      </c>
      <c r="E95" s="2" t="s">
        <v>2254</v>
      </c>
      <c r="F95" s="24">
        <v>2000</v>
      </c>
      <c r="G95" s="24">
        <v>9346.76</v>
      </c>
      <c r="H95" s="24">
        <v>0.54</v>
      </c>
    </row>
    <row r="96" spans="2:8" x14ac:dyDescent="0.25">
      <c r="B96" s="2" t="s">
        <v>2253</v>
      </c>
      <c r="C96" s="4">
        <v>8.2200000000000006</v>
      </c>
      <c r="D96" s="2" t="s">
        <v>253</v>
      </c>
      <c r="E96" s="2" t="s">
        <v>2252</v>
      </c>
      <c r="F96" s="24">
        <v>1500</v>
      </c>
      <c r="G96" s="24">
        <v>7159.98</v>
      </c>
      <c r="H96" s="24">
        <v>0.41</v>
      </c>
    </row>
    <row r="97" spans="2:8" x14ac:dyDescent="0.25">
      <c r="B97" s="2" t="s">
        <v>2251</v>
      </c>
      <c r="C97" s="4">
        <v>8.9600000000000009</v>
      </c>
      <c r="D97" s="2" t="s">
        <v>253</v>
      </c>
      <c r="E97" s="2" t="s">
        <v>2250</v>
      </c>
      <c r="F97" s="24">
        <v>1350</v>
      </c>
      <c r="G97" s="24">
        <v>6326.05</v>
      </c>
      <c r="H97" s="24">
        <v>0.37</v>
      </c>
    </row>
    <row r="98" spans="2:8" x14ac:dyDescent="0.25">
      <c r="B98" s="2" t="s">
        <v>2249</v>
      </c>
      <c r="C98" s="4">
        <v>7.54</v>
      </c>
      <c r="D98" s="2" t="s">
        <v>253</v>
      </c>
      <c r="E98" s="2" t="s">
        <v>2248</v>
      </c>
      <c r="F98" s="24">
        <v>1000</v>
      </c>
      <c r="G98" s="24">
        <v>4737.71</v>
      </c>
      <c r="H98" s="24">
        <v>0.27</v>
      </c>
    </row>
    <row r="99" spans="2:8" x14ac:dyDescent="0.25">
      <c r="B99" s="2" t="s">
        <v>1707</v>
      </c>
      <c r="C99" s="4">
        <v>7.63</v>
      </c>
      <c r="D99" s="2" t="s">
        <v>253</v>
      </c>
      <c r="E99" s="2" t="s">
        <v>1706</v>
      </c>
      <c r="F99" s="24">
        <v>1000</v>
      </c>
      <c r="G99" s="24">
        <v>4721.66</v>
      </c>
      <c r="H99" s="24">
        <v>0.27</v>
      </c>
    </row>
    <row r="100" spans="2:8" x14ac:dyDescent="0.25">
      <c r="B100" s="2" t="s">
        <v>2247</v>
      </c>
      <c r="C100" s="4">
        <v>8.1199999999999992</v>
      </c>
      <c r="D100" s="2" t="s">
        <v>253</v>
      </c>
      <c r="E100" s="2" t="s">
        <v>2246</v>
      </c>
      <c r="F100" s="24">
        <v>1000</v>
      </c>
      <c r="G100" s="24">
        <v>4679.47</v>
      </c>
      <c r="H100" s="24">
        <v>0.27</v>
      </c>
    </row>
    <row r="101" spans="2:8" x14ac:dyDescent="0.25">
      <c r="B101" s="2" t="s">
        <v>2245</v>
      </c>
      <c r="C101" s="4">
        <v>7.55</v>
      </c>
      <c r="D101" s="2" t="s">
        <v>253</v>
      </c>
      <c r="E101" s="2" t="s">
        <v>2244</v>
      </c>
      <c r="F101" s="24">
        <v>500</v>
      </c>
      <c r="G101" s="24">
        <v>2363.13</v>
      </c>
      <c r="H101" s="24">
        <v>0.14000000000000001</v>
      </c>
    </row>
    <row r="102" spans="2:8" x14ac:dyDescent="0.25">
      <c r="B102" s="2" t="s">
        <v>2243</v>
      </c>
      <c r="C102" s="4">
        <v>7.03</v>
      </c>
      <c r="D102" s="2" t="s">
        <v>242</v>
      </c>
      <c r="E102" s="2" t="s">
        <v>2242</v>
      </c>
      <c r="F102" s="24">
        <v>500000</v>
      </c>
      <c r="G102" s="24">
        <v>484.79</v>
      </c>
      <c r="H102" s="24">
        <v>0.03</v>
      </c>
    </row>
    <row r="103" spans="2:8" x14ac:dyDescent="0.25">
      <c r="B103" s="7" t="s">
        <v>308</v>
      </c>
      <c r="C103" s="8"/>
      <c r="D103" s="7"/>
      <c r="E103" s="7"/>
      <c r="F103" s="31"/>
      <c r="G103" s="31">
        <f>SUM(G32:G102)</f>
        <v>1755932.85</v>
      </c>
      <c r="H103" s="31">
        <f>SUM(H32:H102)</f>
        <v>101.56</v>
      </c>
    </row>
    <row r="104" spans="2:8" x14ac:dyDescent="0.25">
      <c r="B104" s="7" t="s">
        <v>309</v>
      </c>
    </row>
    <row r="105" spans="2:8" x14ac:dyDescent="0.25">
      <c r="B105" s="2" t="s">
        <v>310</v>
      </c>
      <c r="C105" s="4" t="s">
        <v>142</v>
      </c>
      <c r="E105" s="2" t="s">
        <v>311</v>
      </c>
      <c r="F105" s="24">
        <v>39333.608</v>
      </c>
      <c r="G105" s="24">
        <v>4017.16</v>
      </c>
      <c r="H105" s="24">
        <v>0.23</v>
      </c>
    </row>
    <row r="106" spans="2:8" x14ac:dyDescent="0.25">
      <c r="B106" s="7" t="s">
        <v>312</v>
      </c>
      <c r="C106" s="8"/>
      <c r="D106" s="7"/>
      <c r="E106" s="7"/>
      <c r="F106" s="31"/>
      <c r="G106" s="31">
        <f>SUM(G104:G105)</f>
        <v>4017.16</v>
      </c>
      <c r="H106" s="31">
        <f>SUM(H104:H105)</f>
        <v>0.23</v>
      </c>
    </row>
    <row r="107" spans="2:8" x14ac:dyDescent="0.25">
      <c r="B107" s="7" t="s">
        <v>313</v>
      </c>
      <c r="C107" s="8"/>
      <c r="D107" s="7"/>
      <c r="E107" s="7"/>
      <c r="F107" s="31"/>
      <c r="G107" s="31">
        <v>206.96</v>
      </c>
      <c r="H107" s="31">
        <v>0.01</v>
      </c>
    </row>
    <row r="108" spans="2:8" x14ac:dyDescent="0.25">
      <c r="B108" s="7" t="s">
        <v>147</v>
      </c>
      <c r="C108" s="8"/>
      <c r="D108" s="7"/>
      <c r="E108" s="7"/>
      <c r="F108" s="31"/>
      <c r="G108" s="31">
        <v>1780407.67</v>
      </c>
      <c r="H108" s="31">
        <v>102.97</v>
      </c>
    </row>
    <row r="109" spans="2:8" x14ac:dyDescent="0.25">
      <c r="B109" s="7" t="s">
        <v>154</v>
      </c>
      <c r="C109" s="8"/>
      <c r="D109" s="7"/>
      <c r="E109" s="7"/>
      <c r="F109" s="31"/>
      <c r="G109" s="31">
        <v>-51656.34940682006</v>
      </c>
      <c r="H109" s="31">
        <v>-2.9699999999999989</v>
      </c>
    </row>
    <row r="110" spans="2:8" x14ac:dyDescent="0.25">
      <c r="B110" s="7" t="s">
        <v>155</v>
      </c>
      <c r="C110" s="8"/>
      <c r="D110" s="7"/>
      <c r="E110" s="7"/>
      <c r="F110" s="31"/>
      <c r="G110" s="31">
        <v>1728751.3205931799</v>
      </c>
      <c r="H110" s="31">
        <v>100</v>
      </c>
    </row>
    <row r="111" spans="2:8" x14ac:dyDescent="0.25">
      <c r="B111" s="2" t="s">
        <v>156</v>
      </c>
    </row>
    <row r="112" spans="2:8" x14ac:dyDescent="0.25">
      <c r="B112" s="2" t="s">
        <v>157</v>
      </c>
    </row>
    <row r="113" spans="2:3" x14ac:dyDescent="0.25">
      <c r="B113" s="2" t="s">
        <v>158</v>
      </c>
      <c r="C113" s="4" t="s">
        <v>159</v>
      </c>
    </row>
    <row r="114" spans="2:3" x14ac:dyDescent="0.25">
      <c r="B114" s="7"/>
    </row>
    <row r="115" spans="2:3" ht="30" x14ac:dyDescent="0.25">
      <c r="B115" s="45" t="s">
        <v>160</v>
      </c>
      <c r="C115" s="4" t="s">
        <v>161</v>
      </c>
    </row>
    <row r="116" spans="2:3" x14ac:dyDescent="0.25">
      <c r="B116" s="7"/>
    </row>
    <row r="117" spans="2:3" x14ac:dyDescent="0.25">
      <c r="B117" s="7" t="s">
        <v>162</v>
      </c>
      <c r="C117" s="4" t="s">
        <v>161</v>
      </c>
    </row>
    <row r="118" spans="2:3" x14ac:dyDescent="0.25">
      <c r="B118" s="7" t="s">
        <v>164</v>
      </c>
      <c r="C118" s="4" t="s">
        <v>165</v>
      </c>
    </row>
    <row r="119" spans="2:3" x14ac:dyDescent="0.25">
      <c r="B119" s="7" t="s">
        <v>2241</v>
      </c>
      <c r="C119" s="8"/>
    </row>
    <row r="120" spans="2:3" x14ac:dyDescent="0.25">
      <c r="B120" s="7" t="s">
        <v>2240</v>
      </c>
      <c r="C120" s="8"/>
    </row>
    <row r="121" spans="2:3" x14ac:dyDescent="0.25">
      <c r="B121" s="7" t="s">
        <v>2239</v>
      </c>
      <c r="C121" s="8"/>
    </row>
    <row r="122" spans="2:3" x14ac:dyDescent="0.25">
      <c r="B122" s="7" t="s">
        <v>2238</v>
      </c>
      <c r="C122" s="8"/>
    </row>
    <row r="123" spans="2:3" x14ac:dyDescent="0.25">
      <c r="B123" s="7" t="s">
        <v>2237</v>
      </c>
      <c r="C123" s="8"/>
    </row>
    <row r="124" spans="2:3" x14ac:dyDescent="0.25">
      <c r="B124" s="7" t="s">
        <v>2236</v>
      </c>
      <c r="C124" s="8"/>
    </row>
    <row r="125" spans="2:3" x14ac:dyDescent="0.25">
      <c r="B125" s="7" t="s">
        <v>2235</v>
      </c>
      <c r="C125" s="8"/>
    </row>
    <row r="126" spans="2:3" x14ac:dyDescent="0.25">
      <c r="B126" s="7" t="s">
        <v>2234</v>
      </c>
      <c r="C126" s="8"/>
    </row>
    <row r="127" spans="2:3" x14ac:dyDescent="0.25">
      <c r="B127" s="7" t="s">
        <v>2233</v>
      </c>
      <c r="C127" s="8"/>
    </row>
    <row r="128" spans="2:3" x14ac:dyDescent="0.25">
      <c r="B128" s="44" t="s">
        <v>1581</v>
      </c>
    </row>
    <row r="130" spans="2:8" x14ac:dyDescent="0.25">
      <c r="B130" s="139"/>
      <c r="C130" s="9" t="s">
        <v>171</v>
      </c>
    </row>
    <row r="131" spans="2:8" x14ac:dyDescent="0.25">
      <c r="B131" s="139" t="s">
        <v>172</v>
      </c>
      <c r="C131" s="10" t="s">
        <v>18</v>
      </c>
    </row>
    <row r="132" spans="2:8" x14ac:dyDescent="0.25">
      <c r="B132" s="139" t="s">
        <v>173</v>
      </c>
      <c r="C132" s="9"/>
    </row>
    <row r="133" spans="2:8" x14ac:dyDescent="0.25">
      <c r="B133" s="139"/>
      <c r="C133" s="9"/>
    </row>
    <row r="134" spans="2:8" x14ac:dyDescent="0.25">
      <c r="B134" s="139" t="s">
        <v>174</v>
      </c>
      <c r="C134" s="43">
        <v>7.6700000000000004E-2</v>
      </c>
    </row>
    <row r="135" spans="2:8" x14ac:dyDescent="0.25">
      <c r="B135" s="139"/>
      <c r="C135" s="94"/>
    </row>
    <row r="136" spans="2:8" x14ac:dyDescent="0.25">
      <c r="B136" s="139" t="s">
        <v>175</v>
      </c>
      <c r="C136" s="94" t="s">
        <v>2232</v>
      </c>
    </row>
    <row r="137" spans="2:8" x14ac:dyDescent="0.25">
      <c r="B137" s="139" t="s">
        <v>176</v>
      </c>
      <c r="C137" s="94" t="s">
        <v>2231</v>
      </c>
    </row>
    <row r="138" spans="2:8" x14ac:dyDescent="0.25">
      <c r="B138" s="139"/>
      <c r="C138" s="9"/>
    </row>
    <row r="139" spans="2:8" x14ac:dyDescent="0.25">
      <c r="B139" s="139" t="s">
        <v>177</v>
      </c>
      <c r="C139" s="9" t="s">
        <v>159</v>
      </c>
    </row>
    <row r="140" spans="2:8" x14ac:dyDescent="0.25">
      <c r="B140" s="215" t="s">
        <v>178</v>
      </c>
      <c r="C140" s="215"/>
    </row>
    <row r="143" spans="2:8" s="41" customFormat="1" x14ac:dyDescent="0.25">
      <c r="B143" s="223" t="s">
        <v>2230</v>
      </c>
      <c r="C143" s="223"/>
      <c r="D143" s="223"/>
      <c r="E143" s="223"/>
      <c r="F143" s="42"/>
      <c r="G143" s="42"/>
      <c r="H143" s="42"/>
    </row>
    <row r="145" spans="1:256" x14ac:dyDescent="0.25">
      <c r="B145" s="139" t="s">
        <v>179</v>
      </c>
      <c r="C145" s="9"/>
      <c r="D145" s="139"/>
    </row>
    <row r="146" spans="1:256" ht="30" x14ac:dyDescent="0.25">
      <c r="B146" s="11" t="s">
        <v>180</v>
      </c>
      <c r="C146" s="10" t="s">
        <v>181</v>
      </c>
      <c r="D146" s="11" t="s">
        <v>182</v>
      </c>
    </row>
    <row r="147" spans="1:256" x14ac:dyDescent="0.25">
      <c r="A147" s="41"/>
      <c r="B147" s="90" t="s">
        <v>1511</v>
      </c>
      <c r="C147" s="89">
        <v>1093.7937865379999</v>
      </c>
      <c r="D147" s="93">
        <v>9.42</v>
      </c>
      <c r="E147" s="41"/>
      <c r="F147" s="42"/>
      <c r="G147" s="42"/>
      <c r="H147" s="42"/>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c r="DR147" s="41"/>
      <c r="DS147" s="41"/>
      <c r="DT147" s="41"/>
      <c r="DU147" s="41"/>
      <c r="DV147" s="41"/>
      <c r="DW147" s="41"/>
      <c r="DX147" s="41"/>
      <c r="DY147" s="41"/>
      <c r="DZ147" s="41"/>
      <c r="EA147" s="41"/>
      <c r="EB147" s="41"/>
      <c r="EC147" s="41"/>
      <c r="ED147" s="41"/>
      <c r="EE147" s="41"/>
      <c r="EF147" s="41"/>
      <c r="EG147" s="41"/>
      <c r="EH147" s="41"/>
      <c r="EI147" s="41"/>
      <c r="EJ147" s="41"/>
      <c r="EK147" s="41"/>
      <c r="EL147" s="41"/>
      <c r="EM147" s="41"/>
      <c r="EN147" s="41"/>
      <c r="EO147" s="41"/>
      <c r="EP147" s="41"/>
      <c r="EQ147" s="41"/>
      <c r="ER147" s="41"/>
      <c r="ES147" s="41"/>
      <c r="ET147" s="41"/>
      <c r="EU147" s="41"/>
      <c r="EV147" s="41"/>
      <c r="EW147" s="41"/>
      <c r="EX147" s="41"/>
      <c r="EY147" s="41"/>
      <c r="EZ147" s="41"/>
      <c r="FA147" s="41"/>
      <c r="FB147" s="41"/>
      <c r="FC147" s="41"/>
      <c r="FD147" s="41"/>
      <c r="FE147" s="41"/>
      <c r="FF147" s="41"/>
      <c r="FG147" s="41"/>
      <c r="FH147" s="41"/>
      <c r="FI147" s="41"/>
      <c r="FJ147" s="41"/>
      <c r="FK147" s="41"/>
      <c r="FL147" s="41"/>
      <c r="FM147" s="41"/>
      <c r="FN147" s="41"/>
      <c r="FO147" s="41"/>
      <c r="FP147" s="41"/>
      <c r="FQ147" s="41"/>
      <c r="FR147" s="41"/>
      <c r="FS147" s="41"/>
      <c r="FT147" s="41"/>
      <c r="FU147" s="41"/>
      <c r="FV147" s="41"/>
      <c r="FW147" s="41"/>
      <c r="FX147" s="41"/>
      <c r="FY147" s="41"/>
      <c r="FZ147" s="41"/>
      <c r="GA147" s="41"/>
      <c r="GB147" s="41"/>
      <c r="GC147" s="41"/>
      <c r="GD147" s="41"/>
      <c r="GE147" s="41"/>
      <c r="GF147" s="41"/>
      <c r="GG147" s="41"/>
      <c r="GH147" s="41"/>
      <c r="GI147" s="41"/>
      <c r="GJ147" s="41"/>
      <c r="GK147" s="41"/>
      <c r="GL147" s="41"/>
      <c r="GM147" s="41"/>
      <c r="GN147" s="41"/>
      <c r="GO147" s="41"/>
      <c r="GP147" s="41"/>
      <c r="GQ147" s="41"/>
      <c r="GR147" s="41"/>
      <c r="GS147" s="41"/>
      <c r="GT147" s="41"/>
      <c r="GU147" s="41"/>
      <c r="GV147" s="41"/>
      <c r="GW147" s="41"/>
      <c r="GX147" s="41"/>
      <c r="GY147" s="41"/>
      <c r="GZ147" s="41"/>
      <c r="HA147" s="41"/>
      <c r="HB147" s="41"/>
      <c r="HC147" s="41"/>
      <c r="HD147" s="41"/>
      <c r="HE147" s="41"/>
      <c r="HF147" s="41"/>
      <c r="HG147" s="41"/>
      <c r="HH147" s="41"/>
      <c r="HI147" s="41"/>
      <c r="HJ147" s="41"/>
      <c r="HK147" s="41"/>
      <c r="HL147" s="41"/>
      <c r="HM147" s="41"/>
      <c r="HN147" s="41"/>
      <c r="HO147" s="41"/>
      <c r="HP147" s="41"/>
      <c r="HQ147" s="41"/>
      <c r="HR147" s="41"/>
      <c r="HS147" s="41"/>
      <c r="HT147" s="41"/>
      <c r="HU147" s="41"/>
      <c r="HV147" s="41"/>
      <c r="HW147" s="41"/>
      <c r="HX147" s="41"/>
      <c r="HY147" s="41"/>
      <c r="HZ147" s="41"/>
      <c r="IA147" s="41"/>
      <c r="IB147" s="41"/>
      <c r="IC147" s="41"/>
      <c r="ID147" s="41"/>
      <c r="IE147" s="41"/>
      <c r="IF147" s="41"/>
      <c r="IG147" s="41"/>
      <c r="IH147" s="41"/>
      <c r="II147" s="41"/>
      <c r="IJ147" s="41"/>
      <c r="IK147" s="41"/>
      <c r="IL147" s="41"/>
      <c r="IM147" s="41"/>
      <c r="IN147" s="41"/>
      <c r="IO147" s="41"/>
      <c r="IP147" s="41"/>
      <c r="IQ147" s="41"/>
      <c r="IR147" s="41"/>
      <c r="IS147" s="41"/>
      <c r="IT147" s="41"/>
      <c r="IU147" s="41"/>
      <c r="IV147" s="41"/>
    </row>
    <row r="148" spans="1:256" x14ac:dyDescent="0.25">
      <c r="A148" s="41"/>
      <c r="B148" s="90" t="s">
        <v>2229</v>
      </c>
      <c r="C148" s="89">
        <v>2.9998498530000002</v>
      </c>
      <c r="D148" s="93">
        <v>0.34</v>
      </c>
      <c r="E148" s="41"/>
      <c r="F148" s="42"/>
      <c r="G148" s="42"/>
      <c r="H148" s="42"/>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c r="DR148" s="41"/>
      <c r="DS148" s="41"/>
      <c r="DT148" s="41"/>
      <c r="DU148" s="41"/>
      <c r="DV148" s="41"/>
      <c r="DW148" s="41"/>
      <c r="DX148" s="41"/>
      <c r="DY148" s="41"/>
      <c r="DZ148" s="41"/>
      <c r="EA148" s="41"/>
      <c r="EB148" s="41"/>
      <c r="EC148" s="41"/>
      <c r="ED148" s="41"/>
      <c r="EE148" s="41"/>
      <c r="EF148" s="41"/>
      <c r="EG148" s="41"/>
      <c r="EH148" s="41"/>
      <c r="EI148" s="41"/>
      <c r="EJ148" s="41"/>
      <c r="EK148" s="41"/>
      <c r="EL148" s="41"/>
      <c r="EM148" s="41"/>
      <c r="EN148" s="41"/>
      <c r="EO148" s="41"/>
      <c r="EP148" s="41"/>
      <c r="EQ148" s="41"/>
      <c r="ER148" s="41"/>
      <c r="ES148" s="41"/>
      <c r="ET148" s="41"/>
      <c r="EU148" s="41"/>
      <c r="EV148" s="41"/>
      <c r="EW148" s="41"/>
      <c r="EX148" s="41"/>
      <c r="EY148" s="41"/>
      <c r="EZ148" s="41"/>
      <c r="FA148" s="41"/>
      <c r="FB148" s="41"/>
      <c r="FC148" s="41"/>
      <c r="FD148" s="41"/>
      <c r="FE148" s="41"/>
      <c r="FF148" s="41"/>
      <c r="FG148" s="41"/>
      <c r="FH148" s="41"/>
      <c r="FI148" s="41"/>
      <c r="FJ148" s="41"/>
      <c r="FK148" s="41"/>
      <c r="FL148" s="41"/>
      <c r="FM148" s="41"/>
      <c r="FN148" s="41"/>
      <c r="FO148" s="41"/>
      <c r="FP148" s="41"/>
      <c r="FQ148" s="41"/>
      <c r="FR148" s="41"/>
      <c r="FS148" s="41"/>
      <c r="FT148" s="41"/>
      <c r="FU148" s="41"/>
      <c r="FV148" s="41"/>
      <c r="FW148" s="41"/>
      <c r="FX148" s="41"/>
      <c r="FY148" s="41"/>
      <c r="FZ148" s="41"/>
      <c r="GA148" s="41"/>
      <c r="GB148" s="41"/>
      <c r="GC148" s="41"/>
      <c r="GD148" s="41"/>
      <c r="GE148" s="41"/>
      <c r="GF148" s="41"/>
      <c r="GG148" s="41"/>
      <c r="GH148" s="41"/>
      <c r="GI148" s="41"/>
      <c r="GJ148" s="41"/>
      <c r="GK148" s="41"/>
      <c r="GL148" s="41"/>
      <c r="GM148" s="41"/>
      <c r="GN148" s="41"/>
      <c r="GO148" s="41"/>
      <c r="GP148" s="41"/>
      <c r="GQ148" s="41"/>
      <c r="GR148" s="41"/>
      <c r="GS148" s="41"/>
      <c r="GT148" s="41"/>
      <c r="GU148" s="41"/>
      <c r="GV148" s="41"/>
      <c r="GW148" s="41"/>
      <c r="GX148" s="41"/>
      <c r="GY148" s="41"/>
      <c r="GZ148" s="41"/>
      <c r="HA148" s="41"/>
      <c r="HB148" s="41"/>
      <c r="HC148" s="41"/>
      <c r="HD148" s="41"/>
      <c r="HE148" s="41"/>
      <c r="HF148" s="41"/>
      <c r="HG148" s="41"/>
      <c r="HH148" s="41"/>
      <c r="HI148" s="41"/>
      <c r="HJ148" s="41"/>
      <c r="HK148" s="41"/>
      <c r="HL148" s="41"/>
      <c r="HM148" s="41"/>
      <c r="HN148" s="41"/>
      <c r="HO148" s="41"/>
      <c r="HP148" s="41"/>
      <c r="HQ148" s="41"/>
      <c r="HR148" s="41"/>
      <c r="HS148" s="41"/>
      <c r="HT148" s="41"/>
      <c r="HU148" s="41"/>
      <c r="HV148" s="41"/>
      <c r="HW148" s="41"/>
      <c r="HX148" s="41"/>
      <c r="HY148" s="41"/>
      <c r="HZ148" s="41"/>
      <c r="IA148" s="41"/>
      <c r="IB148" s="41"/>
      <c r="IC148" s="41"/>
      <c r="ID148" s="41"/>
      <c r="IE148" s="41"/>
      <c r="IF148" s="41"/>
      <c r="IG148" s="41"/>
      <c r="IH148" s="41"/>
      <c r="II148" s="41"/>
      <c r="IJ148" s="41"/>
      <c r="IK148" s="41"/>
      <c r="IL148" s="41"/>
      <c r="IM148" s="41"/>
      <c r="IN148" s="41"/>
      <c r="IO148" s="41"/>
      <c r="IP148" s="41"/>
      <c r="IQ148" s="41"/>
      <c r="IR148" s="41"/>
      <c r="IS148" s="41"/>
      <c r="IT148" s="41"/>
      <c r="IU148" s="41"/>
      <c r="IV148" s="41"/>
    </row>
    <row r="149" spans="1:256" x14ac:dyDescent="0.25">
      <c r="A149" s="41"/>
      <c r="B149" s="90" t="s">
        <v>1290</v>
      </c>
      <c r="C149" s="89">
        <v>6.6518965510000001</v>
      </c>
      <c r="D149" s="93">
        <v>4.7</v>
      </c>
      <c r="E149" s="41"/>
      <c r="F149" s="42"/>
      <c r="G149" s="42"/>
      <c r="H149" s="42"/>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c r="DR149" s="41"/>
      <c r="DS149" s="41"/>
      <c r="DT149" s="41"/>
      <c r="DU149" s="41"/>
      <c r="DV149" s="41"/>
      <c r="DW149" s="41"/>
      <c r="DX149" s="41"/>
      <c r="DY149" s="41"/>
      <c r="DZ149" s="41"/>
      <c r="EA149" s="41"/>
      <c r="EB149" s="41"/>
      <c r="EC149" s="41"/>
      <c r="ED149" s="41"/>
      <c r="EE149" s="41"/>
      <c r="EF149" s="41"/>
      <c r="EG149" s="41"/>
      <c r="EH149" s="41"/>
      <c r="EI149" s="41"/>
      <c r="EJ149" s="41"/>
      <c r="EK149" s="41"/>
      <c r="EL149" s="41"/>
      <c r="EM149" s="41"/>
      <c r="EN149" s="41"/>
      <c r="EO149" s="41"/>
      <c r="EP149" s="41"/>
      <c r="EQ149" s="41"/>
      <c r="ER149" s="41"/>
      <c r="ES149" s="41"/>
      <c r="ET149" s="41"/>
      <c r="EU149" s="41"/>
      <c r="EV149" s="41"/>
      <c r="EW149" s="41"/>
      <c r="EX149" s="41"/>
      <c r="EY149" s="41"/>
      <c r="EZ149" s="41"/>
      <c r="FA149" s="41"/>
      <c r="FB149" s="41"/>
      <c r="FC149" s="41"/>
      <c r="FD149" s="41"/>
      <c r="FE149" s="41"/>
      <c r="FF149" s="41"/>
      <c r="FG149" s="41"/>
      <c r="FH149" s="41"/>
      <c r="FI149" s="41"/>
      <c r="FJ149" s="41"/>
      <c r="FK149" s="41"/>
      <c r="FL149" s="41"/>
      <c r="FM149" s="41"/>
      <c r="FN149" s="41"/>
      <c r="FO149" s="41"/>
      <c r="FP149" s="41"/>
      <c r="FQ149" s="41"/>
      <c r="FR149" s="41"/>
      <c r="FS149" s="41"/>
      <c r="FT149" s="41"/>
      <c r="FU149" s="41"/>
      <c r="FV149" s="41"/>
      <c r="FW149" s="41"/>
      <c r="FX149" s="41"/>
      <c r="FY149" s="41"/>
      <c r="FZ149" s="41"/>
      <c r="GA149" s="41"/>
      <c r="GB149" s="41"/>
      <c r="GC149" s="41"/>
      <c r="GD149" s="41"/>
      <c r="GE149" s="41"/>
      <c r="GF149" s="41"/>
      <c r="GG149" s="41"/>
      <c r="GH149" s="41"/>
      <c r="GI149" s="41"/>
      <c r="GJ149" s="41"/>
      <c r="GK149" s="41"/>
      <c r="GL149" s="41"/>
      <c r="GM149" s="41"/>
      <c r="GN149" s="41"/>
      <c r="GO149" s="41"/>
      <c r="GP149" s="41"/>
      <c r="GQ149" s="41"/>
      <c r="GR149" s="41"/>
      <c r="GS149" s="41"/>
      <c r="GT149" s="41"/>
      <c r="GU149" s="41"/>
      <c r="GV149" s="41"/>
      <c r="GW149" s="41"/>
      <c r="GX149" s="41"/>
      <c r="GY149" s="41"/>
      <c r="GZ149" s="41"/>
      <c r="HA149" s="41"/>
      <c r="HB149" s="41"/>
      <c r="HC149" s="41"/>
      <c r="HD149" s="41"/>
      <c r="HE149" s="41"/>
      <c r="HF149" s="41"/>
      <c r="HG149" s="41"/>
      <c r="HH149" s="41"/>
      <c r="HI149" s="41"/>
      <c r="HJ149" s="41"/>
      <c r="HK149" s="41"/>
      <c r="HL149" s="41"/>
      <c r="HM149" s="41"/>
      <c r="HN149" s="41"/>
      <c r="HO149" s="41"/>
      <c r="HP149" s="41"/>
      <c r="HQ149" s="41"/>
      <c r="HR149" s="41"/>
      <c r="HS149" s="41"/>
      <c r="HT149" s="41"/>
      <c r="HU149" s="41"/>
      <c r="HV149" s="41"/>
      <c r="HW149" s="41"/>
      <c r="HX149" s="41"/>
      <c r="HY149" s="41"/>
      <c r="HZ149" s="41"/>
      <c r="IA149" s="41"/>
      <c r="IB149" s="41"/>
      <c r="IC149" s="41"/>
      <c r="ID149" s="41"/>
      <c r="IE149" s="41"/>
      <c r="IF149" s="41"/>
      <c r="IG149" s="41"/>
      <c r="IH149" s="41"/>
      <c r="II149" s="41"/>
      <c r="IJ149" s="41"/>
      <c r="IK149" s="41"/>
      <c r="IL149" s="41"/>
      <c r="IM149" s="41"/>
      <c r="IN149" s="41"/>
      <c r="IO149" s="41"/>
      <c r="IP149" s="41"/>
      <c r="IQ149" s="41"/>
      <c r="IR149" s="41"/>
      <c r="IS149" s="41"/>
      <c r="IT149" s="41"/>
      <c r="IU149" s="41"/>
      <c r="IV149" s="41"/>
    </row>
    <row r="151" spans="1:256" x14ac:dyDescent="0.25">
      <c r="B151" s="17" t="s">
        <v>183</v>
      </c>
      <c r="C151" s="40">
        <v>45412</v>
      </c>
      <c r="D151" s="139"/>
      <c r="E151" s="33"/>
      <c r="F151" s="39"/>
    </row>
    <row r="152" spans="1:256" x14ac:dyDescent="0.25">
      <c r="B152" s="17" t="s">
        <v>184</v>
      </c>
      <c r="C152" s="18" t="s">
        <v>185</v>
      </c>
      <c r="D152" s="17" t="s">
        <v>186</v>
      </c>
      <c r="E152" s="34" t="s">
        <v>187</v>
      </c>
      <c r="F152" s="32" t="s">
        <v>188</v>
      </c>
      <c r="G152" s="31"/>
    </row>
    <row r="153" spans="1:256" x14ac:dyDescent="0.25">
      <c r="B153" s="37" t="s">
        <v>161</v>
      </c>
      <c r="C153" s="38" t="s">
        <v>161</v>
      </c>
      <c r="D153" s="37" t="s">
        <v>161</v>
      </c>
      <c r="E153" s="36" t="s">
        <v>161</v>
      </c>
      <c r="F153" s="35" t="s">
        <v>161</v>
      </c>
    </row>
    <row r="156" spans="1:256" x14ac:dyDescent="0.25">
      <c r="B156" s="7" t="s">
        <v>189</v>
      </c>
    </row>
    <row r="157" spans="1:256" x14ac:dyDescent="0.25">
      <c r="B157" s="7"/>
    </row>
    <row r="158" spans="1:256" x14ac:dyDescent="0.25">
      <c r="B158" s="7" t="s">
        <v>190</v>
      </c>
    </row>
    <row r="159" spans="1:256" x14ac:dyDescent="0.25">
      <c r="B159" s="17" t="s">
        <v>191</v>
      </c>
      <c r="C159" s="18" t="s">
        <v>192</v>
      </c>
      <c r="D159" s="7"/>
    </row>
    <row r="160" spans="1:256" x14ac:dyDescent="0.25">
      <c r="B160" s="139" t="s">
        <v>161</v>
      </c>
      <c r="C160" s="9" t="s">
        <v>161</v>
      </c>
    </row>
    <row r="162" spans="2:7" x14ac:dyDescent="0.25">
      <c r="B162" s="17" t="s">
        <v>193</v>
      </c>
      <c r="C162" s="18" t="s">
        <v>192</v>
      </c>
    </row>
    <row r="163" spans="2:7" x14ac:dyDescent="0.25">
      <c r="B163" s="139" t="s">
        <v>161</v>
      </c>
      <c r="C163" s="9" t="s">
        <v>161</v>
      </c>
    </row>
    <row r="165" spans="2:7" x14ac:dyDescent="0.25">
      <c r="B165" s="17" t="s">
        <v>161</v>
      </c>
      <c r="C165" s="18" t="s">
        <v>161</v>
      </c>
    </row>
    <row r="166" spans="2:7" x14ac:dyDescent="0.25">
      <c r="B166" s="139" t="s">
        <v>161</v>
      </c>
      <c r="C166" s="9" t="s">
        <v>161</v>
      </c>
    </row>
    <row r="168" spans="2:7" x14ac:dyDescent="0.25">
      <c r="B168" s="34" t="s">
        <v>194</v>
      </c>
      <c r="C168" s="18" t="s">
        <v>195</v>
      </c>
    </row>
    <row r="169" spans="2:7" x14ac:dyDescent="0.25">
      <c r="B169" s="33" t="s">
        <v>161</v>
      </c>
      <c r="C169" s="9" t="s">
        <v>161</v>
      </c>
    </row>
    <row r="171" spans="2:7" x14ac:dyDescent="0.25">
      <c r="B171" s="17" t="s">
        <v>196</v>
      </c>
      <c r="C171" s="18" t="s">
        <v>161</v>
      </c>
    </row>
    <row r="173" spans="2:7" x14ac:dyDescent="0.25">
      <c r="B173" s="17" t="s">
        <v>197</v>
      </c>
      <c r="C173" s="40">
        <v>45412</v>
      </c>
      <c r="D173" s="139"/>
      <c r="E173" s="33"/>
      <c r="F173" s="39"/>
    </row>
    <row r="174" spans="2:7" x14ac:dyDescent="0.25">
      <c r="B174" s="17" t="s">
        <v>184</v>
      </c>
      <c r="C174" s="18" t="s">
        <v>185</v>
      </c>
      <c r="D174" s="17" t="s">
        <v>186</v>
      </c>
      <c r="E174" s="34" t="s">
        <v>187</v>
      </c>
      <c r="F174" s="32" t="s">
        <v>188</v>
      </c>
      <c r="G174" s="31"/>
    </row>
    <row r="175" spans="2:7" x14ac:dyDescent="0.25">
      <c r="B175" s="37" t="s">
        <v>161</v>
      </c>
      <c r="C175" s="38" t="s">
        <v>161</v>
      </c>
      <c r="D175" s="37" t="s">
        <v>161</v>
      </c>
      <c r="E175" s="36" t="s">
        <v>161</v>
      </c>
      <c r="F175" s="35" t="s">
        <v>161</v>
      </c>
    </row>
    <row r="176" spans="2:7" x14ac:dyDescent="0.25">
      <c r="B176" s="7" t="s">
        <v>189</v>
      </c>
    </row>
    <row r="177" spans="2:4" x14ac:dyDescent="0.25">
      <c r="B177" s="7"/>
    </row>
    <row r="178" spans="2:4" x14ac:dyDescent="0.25">
      <c r="B178" s="7" t="s">
        <v>190</v>
      </c>
    </row>
    <row r="179" spans="2:4" x14ac:dyDescent="0.25">
      <c r="B179" s="17" t="s">
        <v>191</v>
      </c>
      <c r="C179" s="18" t="s">
        <v>192</v>
      </c>
      <c r="D179" s="7"/>
    </row>
    <row r="180" spans="2:4" x14ac:dyDescent="0.25">
      <c r="B180" s="139" t="s">
        <v>161</v>
      </c>
      <c r="C180" s="9" t="s">
        <v>161</v>
      </c>
    </row>
    <row r="182" spans="2:4" x14ac:dyDescent="0.25">
      <c r="B182" s="17" t="s">
        <v>193</v>
      </c>
      <c r="C182" s="18" t="s">
        <v>192</v>
      </c>
    </row>
    <row r="183" spans="2:4" x14ac:dyDescent="0.25">
      <c r="B183" s="139" t="s">
        <v>161</v>
      </c>
      <c r="C183" s="9" t="s">
        <v>161</v>
      </c>
    </row>
    <row r="185" spans="2:4" x14ac:dyDescent="0.25">
      <c r="B185" s="17" t="s">
        <v>161</v>
      </c>
      <c r="C185" s="18" t="s">
        <v>161</v>
      </c>
    </row>
    <row r="186" spans="2:4" x14ac:dyDescent="0.25">
      <c r="B186" s="139" t="s">
        <v>161</v>
      </c>
      <c r="C186" s="9" t="s">
        <v>161</v>
      </c>
    </row>
    <row r="188" spans="2:4" x14ac:dyDescent="0.25">
      <c r="B188" s="34" t="s">
        <v>194</v>
      </c>
      <c r="C188" s="18" t="s">
        <v>195</v>
      </c>
    </row>
    <row r="189" spans="2:4" x14ac:dyDescent="0.25">
      <c r="B189" s="33" t="s">
        <v>161</v>
      </c>
      <c r="C189" s="9" t="s">
        <v>161</v>
      </c>
    </row>
    <row r="191" spans="2:4" x14ac:dyDescent="0.25">
      <c r="B191" s="17" t="s">
        <v>196</v>
      </c>
      <c r="C191" s="18" t="s">
        <v>161</v>
      </c>
    </row>
    <row r="194" spans="2:80" x14ac:dyDescent="0.25">
      <c r="B194" s="7" t="s">
        <v>198</v>
      </c>
    </row>
    <row r="196" spans="2:80" x14ac:dyDescent="0.25">
      <c r="B196" s="17" t="s">
        <v>184</v>
      </c>
      <c r="C196" s="18" t="s">
        <v>199</v>
      </c>
      <c r="D196" s="17" t="s">
        <v>200</v>
      </c>
      <c r="E196" s="17" t="s">
        <v>201</v>
      </c>
      <c r="F196" s="31"/>
    </row>
    <row r="197" spans="2:80" x14ac:dyDescent="0.25">
      <c r="B197" s="139" t="s">
        <v>161</v>
      </c>
      <c r="C197" s="9" t="s">
        <v>161</v>
      </c>
      <c r="D197" s="139" t="s">
        <v>161</v>
      </c>
      <c r="E197" s="139" t="s">
        <v>161</v>
      </c>
    </row>
    <row r="200" spans="2:80" x14ac:dyDescent="0.25">
      <c r="B200" s="7" t="s">
        <v>202</v>
      </c>
      <c r="C200" s="8" t="s">
        <v>161</v>
      </c>
      <c r="D200" s="7"/>
      <c r="E200" s="7"/>
      <c r="F200" s="31"/>
      <c r="G200" s="31"/>
      <c r="H200" s="31"/>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row>
    <row r="202" spans="2:80" x14ac:dyDescent="0.25">
      <c r="B202" s="7" t="s">
        <v>203</v>
      </c>
    </row>
    <row r="204" spans="2:80" x14ac:dyDescent="0.25">
      <c r="B204" s="17" t="s">
        <v>204</v>
      </c>
      <c r="C204" s="18" t="s">
        <v>192</v>
      </c>
      <c r="D204" s="7"/>
    </row>
    <row r="205" spans="2:80" x14ac:dyDescent="0.25">
      <c r="B205" s="139" t="s">
        <v>161</v>
      </c>
      <c r="C205" s="9" t="s">
        <v>161</v>
      </c>
    </row>
    <row r="208" spans="2:80" x14ac:dyDescent="0.25">
      <c r="B208" s="17" t="s">
        <v>205</v>
      </c>
      <c r="C208" s="18" t="s">
        <v>206</v>
      </c>
      <c r="D208" s="7"/>
    </row>
    <row r="209" spans="2:80" x14ac:dyDescent="0.25">
      <c r="B209" s="139" t="s">
        <v>161</v>
      </c>
      <c r="C209" s="9" t="s">
        <v>161</v>
      </c>
    </row>
    <row r="212" spans="2:80" x14ac:dyDescent="0.25">
      <c r="B212" s="7" t="s">
        <v>207</v>
      </c>
    </row>
    <row r="215" spans="2:80" x14ac:dyDescent="0.25">
      <c r="B215" s="7" t="s">
        <v>208</v>
      </c>
    </row>
    <row r="217" spans="2:80" x14ac:dyDescent="0.25">
      <c r="B217" s="17" t="s">
        <v>184</v>
      </c>
      <c r="C217" s="18" t="s">
        <v>209</v>
      </c>
      <c r="D217" s="17" t="s">
        <v>199</v>
      </c>
      <c r="E217" s="17" t="s">
        <v>200</v>
      </c>
      <c r="F217" s="32" t="s">
        <v>201</v>
      </c>
      <c r="G217" s="31"/>
    </row>
    <row r="218" spans="2:80" x14ac:dyDescent="0.25">
      <c r="B218" s="139" t="s">
        <v>161</v>
      </c>
      <c r="C218" s="9" t="s">
        <v>161</v>
      </c>
      <c r="D218" s="139" t="s">
        <v>161</v>
      </c>
      <c r="E218" s="139" t="s">
        <v>161</v>
      </c>
      <c r="F218" s="30" t="s">
        <v>161</v>
      </c>
    </row>
    <row r="221" spans="2:80" x14ac:dyDescent="0.25">
      <c r="B221" s="7" t="s">
        <v>202</v>
      </c>
      <c r="C221" s="8" t="s">
        <v>161</v>
      </c>
      <c r="D221" s="7"/>
      <c r="E221" s="7"/>
      <c r="F221" s="31"/>
      <c r="G221" s="31"/>
      <c r="H221" s="31"/>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row>
    <row r="223" spans="2:80" x14ac:dyDescent="0.25">
      <c r="B223" s="7" t="s">
        <v>203</v>
      </c>
    </row>
    <row r="225" spans="2:7" x14ac:dyDescent="0.25">
      <c r="B225" s="17" t="s">
        <v>204</v>
      </c>
      <c r="C225" s="18" t="s">
        <v>192</v>
      </c>
      <c r="D225" s="7"/>
    </row>
    <row r="226" spans="2:7" x14ac:dyDescent="0.25">
      <c r="B226" s="139" t="s">
        <v>161</v>
      </c>
      <c r="C226" s="9" t="s">
        <v>161</v>
      </c>
    </row>
    <row r="229" spans="2:7" x14ac:dyDescent="0.25">
      <c r="B229" s="17" t="s">
        <v>205</v>
      </c>
      <c r="C229" s="18" t="s">
        <v>206</v>
      </c>
      <c r="D229" s="7"/>
    </row>
    <row r="230" spans="2:7" x14ac:dyDescent="0.25">
      <c r="B230" s="139" t="s">
        <v>161</v>
      </c>
      <c r="C230" s="9" t="s">
        <v>161</v>
      </c>
    </row>
    <row r="233" spans="2:7" x14ac:dyDescent="0.25">
      <c r="B233" s="7" t="s">
        <v>207</v>
      </c>
    </row>
    <row r="236" spans="2:7" x14ac:dyDescent="0.25">
      <c r="B236" s="7" t="s">
        <v>210</v>
      </c>
    </row>
    <row r="237" spans="2:7" x14ac:dyDescent="0.25">
      <c r="B237" s="17" t="s">
        <v>184</v>
      </c>
      <c r="C237" s="18" t="s">
        <v>211</v>
      </c>
      <c r="D237" s="17" t="s">
        <v>212</v>
      </c>
      <c r="E237" s="17" t="s">
        <v>213</v>
      </c>
      <c r="F237" s="32" t="s">
        <v>214</v>
      </c>
      <c r="G237" s="31"/>
    </row>
    <row r="238" spans="2:7" x14ac:dyDescent="0.25">
      <c r="B238" s="139" t="s">
        <v>161</v>
      </c>
      <c r="C238" s="9" t="s">
        <v>161</v>
      </c>
      <c r="D238" s="139" t="s">
        <v>161</v>
      </c>
      <c r="E238" s="139" t="s">
        <v>161</v>
      </c>
      <c r="F238" s="30" t="s">
        <v>161</v>
      </c>
    </row>
    <row r="239" spans="2:7" x14ac:dyDescent="0.25">
      <c r="B239" s="2" t="s">
        <v>215</v>
      </c>
    </row>
    <row r="242" spans="2:8" s="41" customFormat="1" x14ac:dyDescent="0.25">
      <c r="B242" s="92" t="s">
        <v>1929</v>
      </c>
      <c r="C242" s="42"/>
      <c r="D242" s="42"/>
      <c r="E242" s="42"/>
      <c r="F242" s="72"/>
      <c r="G242" s="72"/>
      <c r="H242" s="42"/>
    </row>
    <row r="243" spans="2:8" s="41" customFormat="1" ht="60" x14ac:dyDescent="0.25">
      <c r="B243" s="80" t="s">
        <v>1928</v>
      </c>
      <c r="C243" s="81" t="s">
        <v>1927</v>
      </c>
      <c r="D243" s="80" t="s">
        <v>1926</v>
      </c>
      <c r="E243" s="80" t="s">
        <v>1925</v>
      </c>
      <c r="F243" s="79" t="s">
        <v>1924</v>
      </c>
      <c r="G243" s="72"/>
      <c r="H243" s="42"/>
    </row>
    <row r="244" spans="2:8" s="41" customFormat="1" x14ac:dyDescent="0.25">
      <c r="B244" s="77" t="s">
        <v>2228</v>
      </c>
      <c r="C244" s="76" t="s">
        <v>2227</v>
      </c>
      <c r="D244" s="75" t="s">
        <v>1915</v>
      </c>
      <c r="E244" s="75" t="s">
        <v>1914</v>
      </c>
      <c r="F244" s="78">
        <v>5000</v>
      </c>
      <c r="G244" s="72" t="s">
        <v>1921</v>
      </c>
      <c r="H244" s="42"/>
    </row>
    <row r="245" spans="2:8" s="41" customFormat="1" x14ac:dyDescent="0.25">
      <c r="B245" s="73"/>
      <c r="C245" s="53"/>
      <c r="D245" s="73"/>
      <c r="E245" s="73"/>
      <c r="F245" s="72"/>
      <c r="G245" s="72"/>
      <c r="H245" s="42"/>
    </row>
    <row r="246" spans="2:8" s="41" customFormat="1" x14ac:dyDescent="0.25">
      <c r="B246" s="73" t="s">
        <v>2226</v>
      </c>
      <c r="C246" s="53"/>
      <c r="D246" s="73"/>
      <c r="E246" s="73"/>
      <c r="F246" s="72"/>
      <c r="G246" s="72"/>
      <c r="H246" s="42"/>
    </row>
  </sheetData>
  <mergeCells count="10">
    <mergeCell ref="B143:E143"/>
    <mergeCell ref="B140:C140"/>
    <mergeCell ref="B1:E1"/>
    <mergeCell ref="C3:C8"/>
    <mergeCell ref="D3:D8"/>
    <mergeCell ref="B11:E11"/>
    <mergeCell ref="B12:E12"/>
    <mergeCell ref="C13:C14"/>
    <mergeCell ref="D13:D14"/>
    <mergeCell ref="E13:E14"/>
  </mergeCells>
  <hyperlinks>
    <hyperlink ref="A1" location="Index!A1" display="Index" xr:uid="{5E6440F9-D7E0-4537-87A0-48AE59AD2DB2}"/>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563B8-FE70-4C85-92C9-35F168469381}">
  <dimension ref="A1:CB173"/>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16</v>
      </c>
      <c r="C1" s="212"/>
      <c r="D1" s="212"/>
      <c r="E1" s="212"/>
    </row>
    <row r="3" spans="1:5" x14ac:dyDescent="0.25">
      <c r="B3" s="1" t="s">
        <v>2406</v>
      </c>
      <c r="C3" s="213"/>
      <c r="D3" s="214"/>
    </row>
    <row r="4" spans="1:5" ht="30" x14ac:dyDescent="0.25">
      <c r="B4" s="142" t="s">
        <v>2405</v>
      </c>
      <c r="C4" s="213"/>
      <c r="D4" s="214"/>
    </row>
    <row r="5" spans="1:5" x14ac:dyDescent="0.25">
      <c r="B5" s="142" t="s">
        <v>130</v>
      </c>
      <c r="C5" s="213"/>
      <c r="D5" s="214"/>
    </row>
    <row r="6" spans="1:5" x14ac:dyDescent="0.25">
      <c r="B6" s="142" t="s">
        <v>2404</v>
      </c>
      <c r="C6" s="213"/>
      <c r="D6" s="214"/>
    </row>
    <row r="7" spans="1:5" x14ac:dyDescent="0.25">
      <c r="B7" s="142" t="s">
        <v>2403</v>
      </c>
      <c r="C7" s="213"/>
      <c r="D7" s="214"/>
    </row>
    <row r="8" spans="1:5" x14ac:dyDescent="0.25">
      <c r="B8" s="139" t="s">
        <v>133</v>
      </c>
      <c r="C8" s="3" t="s">
        <v>134</v>
      </c>
      <c r="D8" s="3" t="s">
        <v>135</v>
      </c>
    </row>
    <row r="9" spans="1:5" x14ac:dyDescent="0.25">
      <c r="C9" s="13"/>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c r="E15" s="16"/>
    </row>
    <row r="16" spans="1:5" x14ac:dyDescent="0.25">
      <c r="B16" s="1" t="s">
        <v>236</v>
      </c>
      <c r="C16" s="14" t="s">
        <v>2191</v>
      </c>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2008</v>
      </c>
      <c r="C26" s="4">
        <v>7.2</v>
      </c>
      <c r="D26" s="2" t="s">
        <v>242</v>
      </c>
      <c r="E26" s="2" t="s">
        <v>2007</v>
      </c>
      <c r="F26" s="24">
        <v>12500000</v>
      </c>
      <c r="G26" s="24">
        <v>12449.35</v>
      </c>
      <c r="H26" s="24">
        <v>16.29</v>
      </c>
    </row>
    <row r="27" spans="2:8" x14ac:dyDescent="0.25">
      <c r="B27" s="2" t="s">
        <v>1002</v>
      </c>
      <c r="C27" s="4">
        <v>7.22</v>
      </c>
      <c r="D27" s="2" t="s">
        <v>242</v>
      </c>
      <c r="E27" s="2" t="s">
        <v>1003</v>
      </c>
      <c r="F27" s="24">
        <v>10000000</v>
      </c>
      <c r="G27" s="24">
        <v>10026.68</v>
      </c>
      <c r="H27" s="24">
        <v>13.12</v>
      </c>
    </row>
    <row r="28" spans="2:8" x14ac:dyDescent="0.25">
      <c r="B28" s="2" t="s">
        <v>1004</v>
      </c>
      <c r="C28" s="4">
        <v>7.2</v>
      </c>
      <c r="D28" s="2" t="s">
        <v>242</v>
      </c>
      <c r="E28" s="2" t="s">
        <v>1005</v>
      </c>
      <c r="F28" s="24">
        <v>10000000</v>
      </c>
      <c r="G28" s="24">
        <v>9988.35</v>
      </c>
      <c r="H28" s="24">
        <v>13.07</v>
      </c>
    </row>
    <row r="29" spans="2:8" x14ac:dyDescent="0.25">
      <c r="B29" s="2" t="s">
        <v>2402</v>
      </c>
      <c r="C29" s="4">
        <v>7.2</v>
      </c>
      <c r="D29" s="2" t="s">
        <v>242</v>
      </c>
      <c r="E29" s="2" t="s">
        <v>2401</v>
      </c>
      <c r="F29" s="24">
        <v>7500000</v>
      </c>
      <c r="G29" s="24">
        <v>7548.47</v>
      </c>
      <c r="H29" s="24">
        <v>9.8800000000000008</v>
      </c>
    </row>
    <row r="30" spans="2:8" x14ac:dyDescent="0.25">
      <c r="B30" s="2" t="s">
        <v>2400</v>
      </c>
      <c r="C30" s="4">
        <v>7.52</v>
      </c>
      <c r="D30" s="2" t="s">
        <v>242</v>
      </c>
      <c r="E30" s="2" t="s">
        <v>2399</v>
      </c>
      <c r="F30" s="24">
        <v>3500000</v>
      </c>
      <c r="G30" s="24">
        <v>3478.99</v>
      </c>
      <c r="H30" s="24">
        <v>4.55</v>
      </c>
    </row>
    <row r="31" spans="2:8" x14ac:dyDescent="0.25">
      <c r="B31" s="2" t="s">
        <v>1006</v>
      </c>
      <c r="C31" s="4">
        <v>7.5</v>
      </c>
      <c r="D31" s="2" t="s">
        <v>242</v>
      </c>
      <c r="E31" s="2" t="s">
        <v>1007</v>
      </c>
      <c r="F31" s="24">
        <v>3000000</v>
      </c>
      <c r="G31" s="24">
        <v>2993.49</v>
      </c>
      <c r="H31" s="24">
        <v>3.92</v>
      </c>
    </row>
    <row r="32" spans="2:8" x14ac:dyDescent="0.25">
      <c r="B32" s="2" t="s">
        <v>1173</v>
      </c>
      <c r="C32" s="4">
        <v>7.49</v>
      </c>
      <c r="D32" s="2" t="s">
        <v>242</v>
      </c>
      <c r="E32" s="2" t="s">
        <v>1174</v>
      </c>
      <c r="F32" s="24">
        <v>2000000</v>
      </c>
      <c r="G32" s="24">
        <v>1993.21</v>
      </c>
      <c r="H32" s="24">
        <v>2.61</v>
      </c>
    </row>
    <row r="33" spans="2:8" x14ac:dyDescent="0.25">
      <c r="B33" s="2" t="s">
        <v>2398</v>
      </c>
      <c r="C33" s="4">
        <v>7.47</v>
      </c>
      <c r="D33" s="2" t="s">
        <v>242</v>
      </c>
      <c r="E33" s="2" t="s">
        <v>2397</v>
      </c>
      <c r="F33" s="24">
        <v>1960800</v>
      </c>
      <c r="G33" s="24">
        <v>1963.31</v>
      </c>
      <c r="H33" s="24">
        <v>2.57</v>
      </c>
    </row>
    <row r="34" spans="2:8" x14ac:dyDescent="0.25">
      <c r="B34" s="2" t="s">
        <v>1426</v>
      </c>
      <c r="C34" s="4">
        <v>7.49</v>
      </c>
      <c r="D34" s="2" t="s">
        <v>242</v>
      </c>
      <c r="E34" s="2" t="s">
        <v>1427</v>
      </c>
      <c r="F34" s="24">
        <v>1500000</v>
      </c>
      <c r="G34" s="24">
        <v>1495.22</v>
      </c>
      <c r="H34" s="24">
        <v>1.96</v>
      </c>
    </row>
    <row r="35" spans="2:8" x14ac:dyDescent="0.25">
      <c r="B35" s="2" t="s">
        <v>2396</v>
      </c>
      <c r="C35" s="4">
        <v>7.53</v>
      </c>
      <c r="D35" s="2" t="s">
        <v>242</v>
      </c>
      <c r="E35" s="2" t="s">
        <v>2395</v>
      </c>
      <c r="F35" s="24">
        <v>1500000</v>
      </c>
      <c r="G35" s="24">
        <v>1494.58</v>
      </c>
      <c r="H35" s="24">
        <v>1.96</v>
      </c>
    </row>
    <row r="36" spans="2:8" x14ac:dyDescent="0.25">
      <c r="B36" s="2" t="s">
        <v>2394</v>
      </c>
      <c r="C36" s="4">
        <v>7.5</v>
      </c>
      <c r="D36" s="2" t="s">
        <v>242</v>
      </c>
      <c r="E36" s="2" t="s">
        <v>2393</v>
      </c>
      <c r="F36" s="24">
        <v>1000000</v>
      </c>
      <c r="G36" s="24">
        <v>998.25</v>
      </c>
      <c r="H36" s="24">
        <v>1.31</v>
      </c>
    </row>
    <row r="37" spans="2:8" x14ac:dyDescent="0.25">
      <c r="B37" s="7" t="s">
        <v>244</v>
      </c>
      <c r="C37" s="8"/>
      <c r="D37" s="7"/>
      <c r="E37" s="7"/>
      <c r="F37" s="31"/>
      <c r="G37" s="31">
        <f>SUM(G22:G36)</f>
        <v>54429.899999999994</v>
      </c>
      <c r="H37" s="31">
        <f>SUM(H22:H36)</f>
        <v>71.239999999999981</v>
      </c>
    </row>
    <row r="38" spans="2:8" x14ac:dyDescent="0.25">
      <c r="B38" s="7" t="s">
        <v>245</v>
      </c>
    </row>
    <row r="39" spans="2:8" x14ac:dyDescent="0.25">
      <c r="B39" s="2" t="s">
        <v>2392</v>
      </c>
      <c r="C39" s="4">
        <v>6.65</v>
      </c>
      <c r="D39" s="2" t="s">
        <v>242</v>
      </c>
      <c r="E39" s="2" t="s">
        <v>2103</v>
      </c>
      <c r="F39" s="24">
        <v>7500000</v>
      </c>
      <c r="G39" s="24">
        <v>7489.09</v>
      </c>
      <c r="H39" s="24">
        <v>9.8000000000000007</v>
      </c>
    </row>
    <row r="40" spans="2:8" x14ac:dyDescent="0.25">
      <c r="B40" s="7" t="s">
        <v>308</v>
      </c>
      <c r="C40" s="8"/>
      <c r="D40" s="7"/>
      <c r="E40" s="7"/>
      <c r="F40" s="31"/>
      <c r="G40" s="31">
        <f>SUM(G38:G39)</f>
        <v>7489.09</v>
      </c>
      <c r="H40" s="31">
        <f>SUM(H38:H39)</f>
        <v>9.8000000000000007</v>
      </c>
    </row>
    <row r="41" spans="2:8" x14ac:dyDescent="0.25">
      <c r="B41" s="7" t="s">
        <v>313</v>
      </c>
      <c r="C41" s="8"/>
      <c r="D41" s="7"/>
      <c r="E41" s="7"/>
      <c r="F41" s="31"/>
      <c r="G41" s="31">
        <v>10939</v>
      </c>
      <c r="H41" s="31">
        <v>14.31</v>
      </c>
    </row>
    <row r="42" spans="2:8" x14ac:dyDescent="0.25">
      <c r="B42" s="7" t="s">
        <v>1501</v>
      </c>
      <c r="C42" s="8"/>
      <c r="D42" s="7"/>
      <c r="E42" s="7"/>
      <c r="F42" s="31"/>
      <c r="G42" s="31">
        <v>3554.74</v>
      </c>
      <c r="H42" s="31">
        <v>4.6500000000000004</v>
      </c>
    </row>
    <row r="43" spans="2:8" x14ac:dyDescent="0.25">
      <c r="B43" s="7" t="s">
        <v>147</v>
      </c>
      <c r="C43" s="8"/>
      <c r="D43" s="7"/>
      <c r="E43" s="7"/>
      <c r="F43" s="31"/>
      <c r="G43" s="31">
        <v>76412.73</v>
      </c>
      <c r="H43" s="31">
        <v>100</v>
      </c>
    </row>
    <row r="44" spans="2:8" x14ac:dyDescent="0.25">
      <c r="B44" s="7" t="s">
        <v>326</v>
      </c>
      <c r="C44" s="8"/>
      <c r="D44" s="7"/>
      <c r="E44" s="7"/>
      <c r="F44" s="31"/>
      <c r="G44" s="31">
        <v>7.481859630001054</v>
      </c>
      <c r="H44" s="31">
        <v>0</v>
      </c>
    </row>
    <row r="45" spans="2:8" x14ac:dyDescent="0.25">
      <c r="B45" s="7" t="s">
        <v>155</v>
      </c>
      <c r="C45" s="8"/>
      <c r="D45" s="7"/>
      <c r="E45" s="7"/>
      <c r="F45" s="31"/>
      <c r="G45" s="31">
        <v>76420.211859629999</v>
      </c>
      <c r="H45" s="31">
        <v>100</v>
      </c>
    </row>
    <row r="46" spans="2:8" x14ac:dyDescent="0.25">
      <c r="B46" s="2" t="s">
        <v>156</v>
      </c>
    </row>
    <row r="47" spans="2:8" x14ac:dyDescent="0.25">
      <c r="B47" s="2" t="s">
        <v>157</v>
      </c>
    </row>
    <row r="48" spans="2:8" x14ac:dyDescent="0.25">
      <c r="B48" s="2" t="s">
        <v>158</v>
      </c>
      <c r="C48" s="4" t="s">
        <v>159</v>
      </c>
    </row>
    <row r="49" spans="2:3" x14ac:dyDescent="0.25">
      <c r="B49" s="7"/>
    </row>
    <row r="50" spans="2:3" ht="30" x14ac:dyDescent="0.25">
      <c r="B50" s="45" t="s">
        <v>160</v>
      </c>
      <c r="C50" s="4" t="s">
        <v>161</v>
      </c>
    </row>
    <row r="51" spans="2:3" x14ac:dyDescent="0.25">
      <c r="B51" s="7"/>
    </row>
    <row r="52" spans="2:3" x14ac:dyDescent="0.25">
      <c r="B52" s="7" t="s">
        <v>162</v>
      </c>
      <c r="C52" s="4" t="s">
        <v>161</v>
      </c>
    </row>
    <row r="53" spans="2:3" x14ac:dyDescent="0.25">
      <c r="B53" s="7" t="s">
        <v>164</v>
      </c>
      <c r="C53" s="4" t="s">
        <v>165</v>
      </c>
    </row>
    <row r="54" spans="2:3" x14ac:dyDescent="0.25">
      <c r="B54" s="7" t="s">
        <v>2391</v>
      </c>
      <c r="C54" s="8"/>
    </row>
    <row r="55" spans="2:3" x14ac:dyDescent="0.25">
      <c r="B55" s="7" t="s">
        <v>2390</v>
      </c>
      <c r="C55" s="8"/>
    </row>
    <row r="56" spans="2:3" x14ac:dyDescent="0.25">
      <c r="B56" s="7" t="s">
        <v>2389</v>
      </c>
      <c r="C56" s="8"/>
    </row>
    <row r="57" spans="2:3" x14ac:dyDescent="0.25">
      <c r="B57" s="7" t="s">
        <v>2388</v>
      </c>
      <c r="C57" s="8"/>
    </row>
    <row r="58" spans="2:3" x14ac:dyDescent="0.25">
      <c r="B58" s="7" t="s">
        <v>2387</v>
      </c>
      <c r="C58" s="8"/>
    </row>
    <row r="59" spans="2:3" x14ac:dyDescent="0.25">
      <c r="B59" s="7" t="s">
        <v>2386</v>
      </c>
      <c r="C59" s="8"/>
    </row>
    <row r="60" spans="2:3" x14ac:dyDescent="0.25">
      <c r="B60" s="7" t="s">
        <v>2385</v>
      </c>
      <c r="C60" s="8"/>
    </row>
    <row r="61" spans="2:3" x14ac:dyDescent="0.25">
      <c r="B61" s="7" t="s">
        <v>2384</v>
      </c>
      <c r="C61" s="8"/>
    </row>
    <row r="62" spans="2:3" x14ac:dyDescent="0.25">
      <c r="B62" s="7" t="s">
        <v>2383</v>
      </c>
      <c r="C62" s="8"/>
    </row>
    <row r="63" spans="2:3" x14ac:dyDescent="0.25">
      <c r="B63" s="7" t="s">
        <v>2382</v>
      </c>
      <c r="C63" s="8"/>
    </row>
    <row r="64" spans="2:3" x14ac:dyDescent="0.25">
      <c r="B64" s="7" t="s">
        <v>2381</v>
      </c>
      <c r="C64" s="8"/>
    </row>
    <row r="65" spans="2:3" x14ac:dyDescent="0.25">
      <c r="B65" s="7" t="s">
        <v>2380</v>
      </c>
      <c r="C65" s="8"/>
    </row>
    <row r="66" spans="2:3" x14ac:dyDescent="0.25">
      <c r="B66" s="7" t="s">
        <v>2379</v>
      </c>
      <c r="C66" s="8"/>
    </row>
    <row r="67" spans="2:3" x14ac:dyDescent="0.25">
      <c r="B67" s="2" t="s">
        <v>170</v>
      </c>
    </row>
    <row r="69" spans="2:3" x14ac:dyDescent="0.25">
      <c r="B69" s="139"/>
      <c r="C69" s="9" t="s">
        <v>171</v>
      </c>
    </row>
    <row r="70" spans="2:3" x14ac:dyDescent="0.25">
      <c r="B70" s="139" t="s">
        <v>172</v>
      </c>
      <c r="C70" s="10" t="s">
        <v>16</v>
      </c>
    </row>
    <row r="71" spans="2:3" x14ac:dyDescent="0.25">
      <c r="B71" s="139" t="s">
        <v>173</v>
      </c>
      <c r="C71" s="9"/>
    </row>
    <row r="72" spans="2:3" x14ac:dyDescent="0.25">
      <c r="B72" s="139"/>
      <c r="C72" s="9"/>
    </row>
    <row r="73" spans="2:3" x14ac:dyDescent="0.25">
      <c r="B73" s="139" t="s">
        <v>174</v>
      </c>
      <c r="C73" s="43">
        <v>7.1999999999999995E-2</v>
      </c>
    </row>
    <row r="74" spans="2:3" x14ac:dyDescent="0.25">
      <c r="B74" s="139"/>
      <c r="C74" s="9"/>
    </row>
    <row r="75" spans="2:3" x14ac:dyDescent="0.25">
      <c r="B75" s="139" t="s">
        <v>175</v>
      </c>
      <c r="C75" s="9" t="s">
        <v>2378</v>
      </c>
    </row>
    <row r="76" spans="2:3" x14ac:dyDescent="0.25">
      <c r="B76" s="139" t="s">
        <v>176</v>
      </c>
      <c r="C76" s="9" t="s">
        <v>2377</v>
      </c>
    </row>
    <row r="77" spans="2:3" x14ac:dyDescent="0.25">
      <c r="B77" s="139"/>
      <c r="C77" s="9"/>
    </row>
    <row r="78" spans="2:3" x14ac:dyDescent="0.25">
      <c r="B78" s="139" t="s">
        <v>177</v>
      </c>
      <c r="C78" s="9" t="s">
        <v>159</v>
      </c>
    </row>
    <row r="79" spans="2:3" x14ac:dyDescent="0.25">
      <c r="B79" s="215" t="s">
        <v>178</v>
      </c>
      <c r="C79" s="215"/>
    </row>
    <row r="81" spans="2:7" x14ac:dyDescent="0.25">
      <c r="B81" s="139" t="s">
        <v>179</v>
      </c>
      <c r="C81" s="9"/>
      <c r="D81" s="139"/>
    </row>
    <row r="82" spans="2:7" ht="30" x14ac:dyDescent="0.25">
      <c r="B82" s="11" t="s">
        <v>180</v>
      </c>
      <c r="C82" s="10" t="s">
        <v>181</v>
      </c>
      <c r="D82" s="11" t="s">
        <v>182</v>
      </c>
    </row>
    <row r="83" spans="2:7" x14ac:dyDescent="0.25">
      <c r="B83" s="139" t="s">
        <v>161</v>
      </c>
      <c r="C83" s="9" t="s">
        <v>161</v>
      </c>
      <c r="D83" s="139" t="s">
        <v>161</v>
      </c>
    </row>
    <row r="85" spans="2:7" x14ac:dyDescent="0.25">
      <c r="B85" s="17" t="s">
        <v>183</v>
      </c>
      <c r="C85" s="40">
        <v>45412</v>
      </c>
      <c r="D85" s="139"/>
      <c r="E85" s="33"/>
      <c r="F85" s="39"/>
    </row>
    <row r="86" spans="2:7" x14ac:dyDescent="0.25">
      <c r="B86" s="17" t="s">
        <v>184</v>
      </c>
      <c r="C86" s="18" t="s">
        <v>185</v>
      </c>
      <c r="D86" s="17" t="s">
        <v>186</v>
      </c>
      <c r="E86" s="34" t="s">
        <v>187</v>
      </c>
      <c r="F86" s="32" t="s">
        <v>188</v>
      </c>
      <c r="G86" s="31"/>
    </row>
    <row r="87" spans="2:7" x14ac:dyDescent="0.25">
      <c r="B87" s="37" t="s">
        <v>161</v>
      </c>
      <c r="C87" s="38" t="s">
        <v>161</v>
      </c>
      <c r="D87" s="37" t="s">
        <v>161</v>
      </c>
      <c r="E87" s="36" t="s">
        <v>161</v>
      </c>
      <c r="F87" s="35" t="s">
        <v>161</v>
      </c>
    </row>
    <row r="90" spans="2:7" x14ac:dyDescent="0.25">
      <c r="B90" s="7" t="s">
        <v>189</v>
      </c>
    </row>
    <row r="91" spans="2:7" x14ac:dyDescent="0.25">
      <c r="B91" s="7"/>
    </row>
    <row r="92" spans="2:7" x14ac:dyDescent="0.25">
      <c r="B92" s="7" t="s">
        <v>190</v>
      </c>
    </row>
    <row r="93" spans="2:7" x14ac:dyDescent="0.25">
      <c r="B93" s="17" t="s">
        <v>191</v>
      </c>
      <c r="C93" s="18" t="s">
        <v>192</v>
      </c>
      <c r="D93" s="7"/>
    </row>
    <row r="94" spans="2:7" x14ac:dyDescent="0.25">
      <c r="B94" s="139" t="s">
        <v>161</v>
      </c>
      <c r="C94" s="9" t="s">
        <v>161</v>
      </c>
    </row>
    <row r="96" spans="2:7" x14ac:dyDescent="0.25">
      <c r="B96" s="17" t="s">
        <v>193</v>
      </c>
      <c r="C96" s="18" t="s">
        <v>192</v>
      </c>
    </row>
    <row r="97" spans="2:7" x14ac:dyDescent="0.25">
      <c r="B97" s="139" t="s">
        <v>161</v>
      </c>
      <c r="C97" s="9" t="s">
        <v>161</v>
      </c>
    </row>
    <row r="99" spans="2:7" x14ac:dyDescent="0.25">
      <c r="B99" s="17" t="s">
        <v>161</v>
      </c>
      <c r="C99" s="18" t="s">
        <v>161</v>
      </c>
    </row>
    <row r="100" spans="2:7" x14ac:dyDescent="0.25">
      <c r="B100" s="139" t="s">
        <v>161</v>
      </c>
      <c r="C100" s="9" t="s">
        <v>161</v>
      </c>
    </row>
    <row r="102" spans="2:7" x14ac:dyDescent="0.25">
      <c r="B102" s="34" t="s">
        <v>194</v>
      </c>
      <c r="C102" s="18" t="s">
        <v>195</v>
      </c>
    </row>
    <row r="103" spans="2:7" x14ac:dyDescent="0.25">
      <c r="B103" s="33" t="s">
        <v>161</v>
      </c>
      <c r="C103" s="9" t="s">
        <v>161</v>
      </c>
    </row>
    <row r="105" spans="2:7" x14ac:dyDescent="0.25">
      <c r="B105" s="17" t="s">
        <v>196</v>
      </c>
      <c r="C105" s="18" t="s">
        <v>161</v>
      </c>
    </row>
    <row r="107" spans="2:7" x14ac:dyDescent="0.25">
      <c r="B107" s="17" t="s">
        <v>197</v>
      </c>
      <c r="C107" s="40">
        <v>45412</v>
      </c>
      <c r="D107" s="139"/>
      <c r="E107" s="33"/>
      <c r="F107" s="39"/>
    </row>
    <row r="108" spans="2:7" x14ac:dyDescent="0.25">
      <c r="B108" s="17" t="s">
        <v>184</v>
      </c>
      <c r="C108" s="18" t="s">
        <v>185</v>
      </c>
      <c r="D108" s="17" t="s">
        <v>186</v>
      </c>
      <c r="E108" s="34" t="s">
        <v>187</v>
      </c>
      <c r="F108" s="32" t="s">
        <v>188</v>
      </c>
      <c r="G108" s="31"/>
    </row>
    <row r="109" spans="2:7" x14ac:dyDescent="0.25">
      <c r="B109" s="37" t="s">
        <v>161</v>
      </c>
      <c r="C109" s="38" t="s">
        <v>161</v>
      </c>
      <c r="D109" s="37" t="s">
        <v>161</v>
      </c>
      <c r="E109" s="36" t="s">
        <v>161</v>
      </c>
      <c r="F109" s="35" t="s">
        <v>161</v>
      </c>
    </row>
    <row r="110" spans="2:7" x14ac:dyDescent="0.25">
      <c r="B110" s="7" t="s">
        <v>189</v>
      </c>
    </row>
    <row r="111" spans="2:7" x14ac:dyDescent="0.25">
      <c r="B111" s="7"/>
    </row>
    <row r="112" spans="2:7" x14ac:dyDescent="0.25">
      <c r="B112" s="7" t="s">
        <v>190</v>
      </c>
    </row>
    <row r="113" spans="2:4" x14ac:dyDescent="0.25">
      <c r="B113" s="17" t="s">
        <v>191</v>
      </c>
      <c r="C113" s="18" t="s">
        <v>192</v>
      </c>
      <c r="D113" s="7"/>
    </row>
    <row r="114" spans="2:4" x14ac:dyDescent="0.25">
      <c r="B114" s="139" t="s">
        <v>161</v>
      </c>
      <c r="C114" s="9" t="s">
        <v>161</v>
      </c>
    </row>
    <row r="116" spans="2:4" x14ac:dyDescent="0.25">
      <c r="B116" s="17" t="s">
        <v>193</v>
      </c>
      <c r="C116" s="18" t="s">
        <v>192</v>
      </c>
    </row>
    <row r="117" spans="2:4" x14ac:dyDescent="0.25">
      <c r="B117" s="139" t="s">
        <v>161</v>
      </c>
      <c r="C117" s="9" t="s">
        <v>161</v>
      </c>
    </row>
    <row r="119" spans="2:4" x14ac:dyDescent="0.25">
      <c r="B119" s="17" t="s">
        <v>161</v>
      </c>
      <c r="C119" s="18" t="s">
        <v>161</v>
      </c>
    </row>
    <row r="120" spans="2:4" x14ac:dyDescent="0.25">
      <c r="B120" s="139" t="s">
        <v>161</v>
      </c>
      <c r="C120" s="9" t="s">
        <v>161</v>
      </c>
    </row>
    <row r="122" spans="2:4" x14ac:dyDescent="0.25">
      <c r="B122" s="34" t="s">
        <v>194</v>
      </c>
      <c r="C122" s="18" t="s">
        <v>195</v>
      </c>
    </row>
    <row r="123" spans="2:4" x14ac:dyDescent="0.25">
      <c r="B123" s="33" t="s">
        <v>161</v>
      </c>
      <c r="C123" s="9" t="s">
        <v>161</v>
      </c>
    </row>
    <row r="125" spans="2:4" x14ac:dyDescent="0.25">
      <c r="B125" s="17" t="s">
        <v>196</v>
      </c>
      <c r="C125" s="18" t="s">
        <v>161</v>
      </c>
    </row>
    <row r="128" spans="2:4" x14ac:dyDescent="0.25">
      <c r="B128" s="7" t="s">
        <v>198</v>
      </c>
    </row>
    <row r="130" spans="2:80" x14ac:dyDescent="0.25">
      <c r="B130" s="17" t="s">
        <v>184</v>
      </c>
      <c r="C130" s="18" t="s">
        <v>199</v>
      </c>
      <c r="D130" s="17" t="s">
        <v>200</v>
      </c>
      <c r="E130" s="17" t="s">
        <v>201</v>
      </c>
      <c r="F130" s="31"/>
    </row>
    <row r="131" spans="2:80" x14ac:dyDescent="0.25">
      <c r="B131" s="139" t="s">
        <v>161</v>
      </c>
      <c r="C131" s="9" t="s">
        <v>161</v>
      </c>
      <c r="D131" s="139" t="s">
        <v>161</v>
      </c>
      <c r="E131" s="139" t="s">
        <v>161</v>
      </c>
    </row>
    <row r="134" spans="2:80" x14ac:dyDescent="0.25">
      <c r="B134" s="7" t="s">
        <v>202</v>
      </c>
      <c r="C134" s="8" t="s">
        <v>161</v>
      </c>
      <c r="D134" s="7"/>
      <c r="E134" s="7"/>
      <c r="F134" s="31"/>
      <c r="G134" s="31"/>
      <c r="H134" s="31"/>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6" spans="2:80" x14ac:dyDescent="0.25">
      <c r="B136" s="7" t="s">
        <v>203</v>
      </c>
    </row>
    <row r="138" spans="2:80" x14ac:dyDescent="0.25">
      <c r="B138" s="17" t="s">
        <v>204</v>
      </c>
      <c r="C138" s="18" t="s">
        <v>192</v>
      </c>
      <c r="D138" s="7"/>
    </row>
    <row r="139" spans="2:80" x14ac:dyDescent="0.25">
      <c r="B139" s="139" t="s">
        <v>161</v>
      </c>
      <c r="C139" s="9" t="s">
        <v>161</v>
      </c>
    </row>
    <row r="142" spans="2:80" x14ac:dyDescent="0.25">
      <c r="B142" s="17" t="s">
        <v>205</v>
      </c>
      <c r="C142" s="18" t="s">
        <v>206</v>
      </c>
      <c r="D142" s="7"/>
    </row>
    <row r="143" spans="2:80" x14ac:dyDescent="0.25">
      <c r="B143" s="139" t="s">
        <v>161</v>
      </c>
      <c r="C143" s="9" t="s">
        <v>161</v>
      </c>
    </row>
    <row r="146" spans="2:80" x14ac:dyDescent="0.25">
      <c r="B146" s="7" t="s">
        <v>207</v>
      </c>
    </row>
    <row r="149" spans="2:80" x14ac:dyDescent="0.25">
      <c r="B149" s="7" t="s">
        <v>208</v>
      </c>
    </row>
    <row r="151" spans="2:80" x14ac:dyDescent="0.25">
      <c r="B151" s="17" t="s">
        <v>184</v>
      </c>
      <c r="C151" s="18" t="s">
        <v>209</v>
      </c>
      <c r="D151" s="17" t="s">
        <v>199</v>
      </c>
      <c r="E151" s="17" t="s">
        <v>200</v>
      </c>
      <c r="F151" s="32" t="s">
        <v>201</v>
      </c>
      <c r="G151" s="31"/>
    </row>
    <row r="152" spans="2:80" x14ac:dyDescent="0.25">
      <c r="B152" s="139" t="s">
        <v>161</v>
      </c>
      <c r="C152" s="9" t="s">
        <v>161</v>
      </c>
      <c r="D152" s="139" t="s">
        <v>161</v>
      </c>
      <c r="E152" s="139" t="s">
        <v>161</v>
      </c>
      <c r="F152" s="30" t="s">
        <v>161</v>
      </c>
    </row>
    <row r="155" spans="2:80" x14ac:dyDescent="0.25">
      <c r="B155" s="7" t="s">
        <v>202</v>
      </c>
      <c r="C155" s="8" t="s">
        <v>161</v>
      </c>
      <c r="D155" s="7"/>
      <c r="E155" s="7"/>
      <c r="F155" s="31"/>
      <c r="G155" s="31"/>
      <c r="H155" s="31"/>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7" spans="2:80" x14ac:dyDescent="0.25">
      <c r="B157" s="7" t="s">
        <v>203</v>
      </c>
    </row>
    <row r="159" spans="2:80" x14ac:dyDescent="0.25">
      <c r="B159" s="17" t="s">
        <v>204</v>
      </c>
      <c r="C159" s="18" t="s">
        <v>192</v>
      </c>
      <c r="D159" s="7"/>
    </row>
    <row r="160" spans="2:80" x14ac:dyDescent="0.25">
      <c r="B160" s="139" t="s">
        <v>161</v>
      </c>
      <c r="C160" s="9" t="s">
        <v>161</v>
      </c>
    </row>
    <row r="163" spans="2:7" x14ac:dyDescent="0.25">
      <c r="B163" s="17" t="s">
        <v>205</v>
      </c>
      <c r="C163" s="18" t="s">
        <v>206</v>
      </c>
      <c r="D163" s="7"/>
    </row>
    <row r="164" spans="2:7" x14ac:dyDescent="0.25">
      <c r="B164" s="139" t="s">
        <v>161</v>
      </c>
      <c r="C164" s="9" t="s">
        <v>161</v>
      </c>
    </row>
    <row r="167" spans="2:7" x14ac:dyDescent="0.25">
      <c r="B167" s="7" t="s">
        <v>207</v>
      </c>
    </row>
    <row r="170" spans="2:7" x14ac:dyDescent="0.25">
      <c r="B170" s="7" t="s">
        <v>210</v>
      </c>
    </row>
    <row r="171" spans="2:7" x14ac:dyDescent="0.25">
      <c r="B171" s="17" t="s">
        <v>184</v>
      </c>
      <c r="C171" s="18" t="s">
        <v>211</v>
      </c>
      <c r="D171" s="17" t="s">
        <v>212</v>
      </c>
      <c r="E171" s="17" t="s">
        <v>213</v>
      </c>
      <c r="F171" s="32" t="s">
        <v>214</v>
      </c>
      <c r="G171" s="31"/>
    </row>
    <row r="172" spans="2:7" x14ac:dyDescent="0.25">
      <c r="B172" s="139" t="s">
        <v>161</v>
      </c>
      <c r="C172" s="9" t="s">
        <v>161</v>
      </c>
      <c r="D172" s="139" t="s">
        <v>161</v>
      </c>
      <c r="E172" s="139" t="s">
        <v>161</v>
      </c>
      <c r="F172" s="30" t="s">
        <v>161</v>
      </c>
    </row>
    <row r="173" spans="2:7" x14ac:dyDescent="0.25">
      <c r="B173" s="2" t="s">
        <v>215</v>
      </c>
    </row>
  </sheetData>
  <mergeCells count="9">
    <mergeCell ref="B79:C79"/>
    <mergeCell ref="B1:E1"/>
    <mergeCell ref="C3:C7"/>
    <mergeCell ref="D3:D7"/>
    <mergeCell ref="B10:E10"/>
    <mergeCell ref="B11:E11"/>
    <mergeCell ref="C12:C13"/>
    <mergeCell ref="D12:D13"/>
    <mergeCell ref="E12:E13"/>
  </mergeCells>
  <hyperlinks>
    <hyperlink ref="A1" location="Index!A1" display="Index" xr:uid="{43CC7836-7631-44BE-B0EA-1B8E38A28EF6}"/>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6614-29C6-410A-8363-B08C47759130}">
  <dimension ref="A1:CB203"/>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14</v>
      </c>
      <c r="C1" s="212"/>
      <c r="D1" s="212"/>
      <c r="E1" s="212"/>
    </row>
    <row r="3" spans="1:5" x14ac:dyDescent="0.25">
      <c r="B3" s="1" t="s">
        <v>2451</v>
      </c>
      <c r="C3" s="213"/>
      <c r="D3" s="214"/>
    </row>
    <row r="4" spans="1:5" ht="45" x14ac:dyDescent="0.25">
      <c r="B4" s="142" t="s">
        <v>2450</v>
      </c>
      <c r="C4" s="213"/>
      <c r="D4" s="214"/>
    </row>
    <row r="5" spans="1:5" x14ac:dyDescent="0.25">
      <c r="B5" s="142" t="s">
        <v>2449</v>
      </c>
      <c r="C5" s="213"/>
      <c r="D5" s="214"/>
    </row>
    <row r="6" spans="1:5" ht="30" x14ac:dyDescent="0.25">
      <c r="B6" s="142" t="s">
        <v>2448</v>
      </c>
      <c r="C6" s="213"/>
      <c r="D6" s="214"/>
    </row>
    <row r="7" spans="1:5" x14ac:dyDescent="0.25">
      <c r="B7" s="139" t="s">
        <v>133</v>
      </c>
      <c r="C7" s="3" t="s">
        <v>134</v>
      </c>
      <c r="D7" s="3" t="s">
        <v>135</v>
      </c>
    </row>
    <row r="8" spans="1:5" x14ac:dyDescent="0.25">
      <c r="C8" s="68"/>
      <c r="D8" s="68"/>
    </row>
    <row r="9" spans="1:5" x14ac:dyDescent="0.25">
      <c r="C9" s="13"/>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c r="E15" s="16"/>
    </row>
    <row r="16" spans="1:5" x14ac:dyDescent="0.25">
      <c r="B16" s="1" t="s">
        <v>236</v>
      </c>
      <c r="C16" s="14"/>
      <c r="D16" s="16" t="s">
        <v>2014</v>
      </c>
      <c r="E16" s="16"/>
    </row>
    <row r="17" spans="2:8" x14ac:dyDescent="0.25">
      <c r="B17" s="17" t="s">
        <v>237</v>
      </c>
      <c r="C17" s="14"/>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2415</v>
      </c>
      <c r="C26" s="4">
        <v>7.29</v>
      </c>
      <c r="D26" s="2" t="s">
        <v>242</v>
      </c>
      <c r="E26" s="2" t="s">
        <v>2447</v>
      </c>
      <c r="F26" s="24">
        <v>2000000</v>
      </c>
      <c r="G26" s="24">
        <v>1967.59</v>
      </c>
      <c r="H26" s="24">
        <v>8.9499999999999993</v>
      </c>
    </row>
    <row r="27" spans="2:8" x14ac:dyDescent="0.25">
      <c r="B27" s="2" t="s">
        <v>1426</v>
      </c>
      <c r="C27" s="4">
        <v>7.49</v>
      </c>
      <c r="D27" s="2" t="s">
        <v>242</v>
      </c>
      <c r="E27" s="2" t="s">
        <v>1427</v>
      </c>
      <c r="F27" s="24">
        <v>1500000</v>
      </c>
      <c r="G27" s="24">
        <v>1495.22</v>
      </c>
      <c r="H27" s="24">
        <v>6.8</v>
      </c>
    </row>
    <row r="28" spans="2:8" x14ac:dyDescent="0.25">
      <c r="B28" s="2" t="s">
        <v>2446</v>
      </c>
      <c r="C28" s="4">
        <v>7.37</v>
      </c>
      <c r="D28" s="2" t="s">
        <v>242</v>
      </c>
      <c r="E28" s="2" t="s">
        <v>2445</v>
      </c>
      <c r="F28" s="24">
        <v>500000</v>
      </c>
      <c r="G28" s="24">
        <v>510.74</v>
      </c>
      <c r="H28" s="24">
        <v>2.3199999999999998</v>
      </c>
    </row>
    <row r="29" spans="2:8" x14ac:dyDescent="0.25">
      <c r="B29" s="2" t="s">
        <v>1173</v>
      </c>
      <c r="C29" s="4">
        <v>7.49</v>
      </c>
      <c r="D29" s="2" t="s">
        <v>242</v>
      </c>
      <c r="E29" s="2" t="s">
        <v>1174</v>
      </c>
      <c r="F29" s="24">
        <v>500000</v>
      </c>
      <c r="G29" s="24">
        <v>498.3</v>
      </c>
      <c r="H29" s="24">
        <v>2.27</v>
      </c>
    </row>
    <row r="30" spans="2:8" x14ac:dyDescent="0.25">
      <c r="B30" s="7" t="s">
        <v>244</v>
      </c>
      <c r="C30" s="8"/>
      <c r="D30" s="7"/>
      <c r="E30" s="7"/>
      <c r="F30" s="31"/>
      <c r="G30" s="31">
        <f>SUM(G22:G29)</f>
        <v>4471.8500000000004</v>
      </c>
      <c r="H30" s="31">
        <f>SUM(H22:H29)</f>
        <v>20.34</v>
      </c>
    </row>
    <row r="31" spans="2:8" x14ac:dyDescent="0.25">
      <c r="B31" s="7" t="s">
        <v>602</v>
      </c>
    </row>
    <row r="32" spans="2:8" x14ac:dyDescent="0.25">
      <c r="B32" s="2" t="s">
        <v>1840</v>
      </c>
      <c r="C32" s="4">
        <v>7.94</v>
      </c>
      <c r="D32" s="2" t="s">
        <v>603</v>
      </c>
      <c r="E32" s="2" t="s">
        <v>1208</v>
      </c>
      <c r="F32" s="24">
        <v>250</v>
      </c>
      <c r="G32" s="24">
        <v>2493.6</v>
      </c>
      <c r="H32" s="24">
        <v>11.34</v>
      </c>
    </row>
    <row r="33" spans="2:8" x14ac:dyDescent="0.25">
      <c r="B33" s="2" t="s">
        <v>1461</v>
      </c>
      <c r="C33" s="4">
        <v>7.81</v>
      </c>
      <c r="D33" s="2" t="s">
        <v>603</v>
      </c>
      <c r="E33" s="2" t="s">
        <v>1462</v>
      </c>
      <c r="F33" s="24">
        <v>250</v>
      </c>
      <c r="G33" s="24">
        <v>2486.7399999999998</v>
      </c>
      <c r="H33" s="24">
        <v>11.31</v>
      </c>
    </row>
    <row r="34" spans="2:8" x14ac:dyDescent="0.25">
      <c r="B34" s="2" t="s">
        <v>1844</v>
      </c>
      <c r="C34" s="4">
        <v>7.55</v>
      </c>
      <c r="D34" s="2" t="s">
        <v>603</v>
      </c>
      <c r="E34" s="2" t="s">
        <v>1843</v>
      </c>
      <c r="F34" s="24">
        <v>200</v>
      </c>
      <c r="G34" s="24">
        <v>1998.29</v>
      </c>
      <c r="H34" s="24">
        <v>9.09</v>
      </c>
    </row>
    <row r="35" spans="2:8" x14ac:dyDescent="0.25">
      <c r="B35" s="2" t="s">
        <v>1818</v>
      </c>
      <c r="C35" s="4">
        <v>7.98</v>
      </c>
      <c r="D35" s="2" t="s">
        <v>603</v>
      </c>
      <c r="E35" s="2" t="s">
        <v>1817</v>
      </c>
      <c r="F35" s="24">
        <v>150</v>
      </c>
      <c r="G35" s="24">
        <v>1499.75</v>
      </c>
      <c r="H35" s="24">
        <v>6.82</v>
      </c>
    </row>
    <row r="36" spans="2:8" x14ac:dyDescent="0.25">
      <c r="B36" s="2" t="s">
        <v>2444</v>
      </c>
      <c r="C36" s="4">
        <v>8.4</v>
      </c>
      <c r="D36" s="2" t="s">
        <v>614</v>
      </c>
      <c r="E36" s="2" t="s">
        <v>2443</v>
      </c>
      <c r="F36" s="24">
        <v>150</v>
      </c>
      <c r="G36" s="24">
        <v>1498.74</v>
      </c>
      <c r="H36" s="24">
        <v>6.82</v>
      </c>
    </row>
    <row r="37" spans="2:8" x14ac:dyDescent="0.25">
      <c r="B37" s="2" t="s">
        <v>1489</v>
      </c>
      <c r="C37" s="4">
        <v>7.82</v>
      </c>
      <c r="D37" s="2" t="s">
        <v>603</v>
      </c>
      <c r="E37" s="2" t="s">
        <v>1490</v>
      </c>
      <c r="F37" s="24">
        <v>150</v>
      </c>
      <c r="G37" s="24">
        <v>1491.5</v>
      </c>
      <c r="H37" s="24">
        <v>6.78</v>
      </c>
    </row>
    <row r="38" spans="2:8" x14ac:dyDescent="0.25">
      <c r="B38" s="2" t="s">
        <v>2442</v>
      </c>
      <c r="C38" s="4">
        <v>8.2200000000000006</v>
      </c>
      <c r="D38" s="2" t="s">
        <v>603</v>
      </c>
      <c r="E38" s="2" t="s">
        <v>2441</v>
      </c>
      <c r="F38" s="24">
        <v>150</v>
      </c>
      <c r="G38" s="24">
        <v>1465.33</v>
      </c>
      <c r="H38" s="24">
        <v>6.66</v>
      </c>
    </row>
    <row r="39" spans="2:8" x14ac:dyDescent="0.25">
      <c r="B39" s="2" t="s">
        <v>1746</v>
      </c>
      <c r="C39" s="4">
        <v>7.85</v>
      </c>
      <c r="D39" s="2" t="s">
        <v>603</v>
      </c>
      <c r="E39" s="2" t="s">
        <v>610</v>
      </c>
      <c r="F39" s="24">
        <v>150</v>
      </c>
      <c r="G39" s="24">
        <v>1294.92</v>
      </c>
      <c r="H39" s="24">
        <v>5.89</v>
      </c>
    </row>
    <row r="40" spans="2:8" x14ac:dyDescent="0.25">
      <c r="B40" s="2" t="s">
        <v>1029</v>
      </c>
      <c r="C40" s="4">
        <v>8.43</v>
      </c>
      <c r="D40" s="2" t="s">
        <v>616</v>
      </c>
      <c r="E40" s="2" t="s">
        <v>1030</v>
      </c>
      <c r="F40" s="24">
        <v>1000</v>
      </c>
      <c r="G40" s="24">
        <v>976.49</v>
      </c>
      <c r="H40" s="24">
        <v>4.4400000000000004</v>
      </c>
    </row>
    <row r="41" spans="2:8" x14ac:dyDescent="0.25">
      <c r="B41" s="2" t="s">
        <v>2440</v>
      </c>
      <c r="C41" s="4">
        <v>7.99</v>
      </c>
      <c r="D41" s="2" t="s">
        <v>603</v>
      </c>
      <c r="E41" s="2" t="s">
        <v>2439</v>
      </c>
      <c r="F41" s="24">
        <v>100</v>
      </c>
      <c r="G41" s="24">
        <v>963.78</v>
      </c>
      <c r="H41" s="24">
        <v>4.38</v>
      </c>
    </row>
    <row r="42" spans="2:8" x14ac:dyDescent="0.25">
      <c r="B42" s="2" t="s">
        <v>2438</v>
      </c>
      <c r="C42" s="4">
        <v>7.71</v>
      </c>
      <c r="D42" s="2" t="s">
        <v>603</v>
      </c>
      <c r="E42" s="2" t="s">
        <v>2437</v>
      </c>
      <c r="F42" s="24">
        <v>50</v>
      </c>
      <c r="G42" s="24">
        <v>483.13</v>
      </c>
      <c r="H42" s="24">
        <v>2.2000000000000002</v>
      </c>
    </row>
    <row r="43" spans="2:8" x14ac:dyDescent="0.25">
      <c r="B43" s="7" t="s">
        <v>620</v>
      </c>
      <c r="C43" s="8"/>
      <c r="D43" s="7"/>
      <c r="E43" s="7"/>
      <c r="F43" s="31"/>
      <c r="G43" s="31">
        <f>SUM(G31:G42)</f>
        <v>16652.27</v>
      </c>
      <c r="H43" s="31">
        <f>SUM(H31:H42)</f>
        <v>75.73</v>
      </c>
    </row>
    <row r="44" spans="2:8" x14ac:dyDescent="0.25">
      <c r="B44" s="7" t="s">
        <v>309</v>
      </c>
    </row>
    <row r="45" spans="2:8" x14ac:dyDescent="0.25">
      <c r="B45" s="2" t="s">
        <v>310</v>
      </c>
      <c r="C45" s="4" t="s">
        <v>142</v>
      </c>
      <c r="E45" s="2" t="s">
        <v>311</v>
      </c>
      <c r="F45" s="24">
        <v>696.06500000000005</v>
      </c>
      <c r="G45" s="24">
        <v>71.09</v>
      </c>
      <c r="H45" s="24">
        <v>0.32</v>
      </c>
    </row>
    <row r="46" spans="2:8" x14ac:dyDescent="0.25">
      <c r="B46" s="7" t="s">
        <v>312</v>
      </c>
      <c r="C46" s="8"/>
      <c r="D46" s="7"/>
      <c r="E46" s="7"/>
      <c r="F46" s="31"/>
      <c r="G46" s="31">
        <f>SUM(G44:G45)</f>
        <v>71.09</v>
      </c>
      <c r="H46" s="31">
        <f>SUM(H44:H45)</f>
        <v>0.32</v>
      </c>
    </row>
    <row r="47" spans="2:8" x14ac:dyDescent="0.25">
      <c r="B47" s="7" t="s">
        <v>1620</v>
      </c>
      <c r="C47" s="8"/>
      <c r="D47" s="7"/>
      <c r="E47" s="7"/>
      <c r="F47" s="31"/>
      <c r="G47" s="31">
        <v>119.98</v>
      </c>
      <c r="H47" s="31">
        <v>0.55000000000000004</v>
      </c>
    </row>
    <row r="48" spans="2:8" x14ac:dyDescent="0.25">
      <c r="B48" s="7" t="s">
        <v>147</v>
      </c>
      <c r="C48" s="8"/>
      <c r="D48" s="7"/>
      <c r="E48" s="7"/>
      <c r="F48" s="31"/>
      <c r="G48" s="31">
        <f>G47+G46+G43+G30</f>
        <v>21315.190000000002</v>
      </c>
      <c r="H48" s="31">
        <f>H47+H46+H43+H30</f>
        <v>96.940000000000012</v>
      </c>
    </row>
    <row r="49" spans="2:8" x14ac:dyDescent="0.25">
      <c r="B49" s="7" t="s">
        <v>154</v>
      </c>
      <c r="C49" s="8"/>
      <c r="D49" s="7"/>
      <c r="E49" s="7"/>
      <c r="F49" s="31"/>
      <c r="G49" s="31">
        <f>G50-G48</f>
        <v>676.25227929999892</v>
      </c>
      <c r="H49" s="31">
        <f>H50-H48</f>
        <v>3.0599999999999881</v>
      </c>
    </row>
    <row r="50" spans="2:8" x14ac:dyDescent="0.25">
      <c r="B50" s="7" t="s">
        <v>155</v>
      </c>
      <c r="C50" s="8"/>
      <c r="D50" s="7"/>
      <c r="E50" s="7"/>
      <c r="F50" s="31"/>
      <c r="G50" s="31">
        <v>21991.442279300001</v>
      </c>
      <c r="H50" s="31">
        <v>100</v>
      </c>
    </row>
    <row r="51" spans="2:8" x14ac:dyDescent="0.25">
      <c r="B51" s="2" t="s">
        <v>156</v>
      </c>
    </row>
    <row r="52" spans="2:8" x14ac:dyDescent="0.25">
      <c r="B52" s="2" t="s">
        <v>157</v>
      </c>
    </row>
    <row r="53" spans="2:8" x14ac:dyDescent="0.25">
      <c r="B53" s="2" t="s">
        <v>158</v>
      </c>
      <c r="C53" s="4" t="s">
        <v>159</v>
      </c>
    </row>
    <row r="54" spans="2:8" x14ac:dyDescent="0.25">
      <c r="B54" s="7" t="s">
        <v>2436</v>
      </c>
    </row>
    <row r="55" spans="2:8" ht="30" x14ac:dyDescent="0.25">
      <c r="B55" s="45" t="s">
        <v>160</v>
      </c>
      <c r="C55" s="4" t="s">
        <v>161</v>
      </c>
    </row>
    <row r="56" spans="2:8" x14ac:dyDescent="0.25">
      <c r="B56" s="7"/>
    </row>
    <row r="57" spans="2:8" x14ac:dyDescent="0.25">
      <c r="B57" s="7" t="s">
        <v>162</v>
      </c>
      <c r="C57" s="4" t="s">
        <v>161</v>
      </c>
    </row>
    <row r="58" spans="2:8" x14ac:dyDescent="0.25">
      <c r="B58" s="7" t="s">
        <v>164</v>
      </c>
      <c r="C58" s="4" t="s">
        <v>165</v>
      </c>
    </row>
    <row r="59" spans="2:8" x14ac:dyDescent="0.25">
      <c r="B59" s="7" t="s">
        <v>2435</v>
      </c>
      <c r="C59" s="8"/>
    </row>
    <row r="60" spans="2:8" x14ac:dyDescent="0.25">
      <c r="B60" s="7" t="s">
        <v>2434</v>
      </c>
      <c r="C60" s="8"/>
    </row>
    <row r="61" spans="2:8" x14ac:dyDescent="0.25">
      <c r="B61" s="7" t="s">
        <v>2433</v>
      </c>
      <c r="C61" s="8"/>
    </row>
    <row r="62" spans="2:8" x14ac:dyDescent="0.25">
      <c r="B62" s="7" t="s">
        <v>2432</v>
      </c>
      <c r="C62" s="8"/>
    </row>
    <row r="63" spans="2:8" x14ac:dyDescent="0.25">
      <c r="B63" s="7" t="s">
        <v>2431</v>
      </c>
      <c r="C63" s="8"/>
    </row>
    <row r="64" spans="2:8" x14ac:dyDescent="0.25">
      <c r="B64" s="7" t="s">
        <v>2430</v>
      </c>
      <c r="C64" s="8"/>
    </row>
    <row r="65" spans="2:3" x14ac:dyDescent="0.25">
      <c r="B65" s="7" t="s">
        <v>2429</v>
      </c>
      <c r="C65" s="8"/>
    </row>
    <row r="66" spans="2:3" x14ac:dyDescent="0.25">
      <c r="B66" s="7" t="s">
        <v>2428</v>
      </c>
      <c r="C66" s="8"/>
    </row>
    <row r="67" spans="2:3" x14ac:dyDescent="0.25">
      <c r="B67" s="7" t="s">
        <v>2427</v>
      </c>
      <c r="C67" s="8"/>
    </row>
    <row r="68" spans="2:3" x14ac:dyDescent="0.25">
      <c r="B68" s="7" t="s">
        <v>2426</v>
      </c>
      <c r="C68" s="8"/>
    </row>
    <row r="69" spans="2:3" x14ac:dyDescent="0.25">
      <c r="B69" s="7" t="s">
        <v>2425</v>
      </c>
      <c r="C69" s="8"/>
    </row>
    <row r="70" spans="2:3" x14ac:dyDescent="0.25">
      <c r="B70" s="7" t="s">
        <v>2424</v>
      </c>
      <c r="C70" s="8"/>
    </row>
    <row r="71" spans="2:3" x14ac:dyDescent="0.25">
      <c r="B71" s="7" t="s">
        <v>2423</v>
      </c>
      <c r="C71" s="8"/>
    </row>
    <row r="72" spans="2:3" x14ac:dyDescent="0.25">
      <c r="B72" s="7" t="s">
        <v>2422</v>
      </c>
      <c r="C72" s="8"/>
    </row>
    <row r="73" spans="2:3" x14ac:dyDescent="0.25">
      <c r="B73" s="7" t="s">
        <v>2421</v>
      </c>
      <c r="C73" s="8"/>
    </row>
    <row r="74" spans="2:3" x14ac:dyDescent="0.25">
      <c r="B74" s="7" t="s">
        <v>2420</v>
      </c>
      <c r="C74" s="8"/>
    </row>
    <row r="75" spans="2:3" x14ac:dyDescent="0.25">
      <c r="B75" s="7" t="s">
        <v>2419</v>
      </c>
      <c r="C75" s="8"/>
    </row>
    <row r="76" spans="2:3" x14ac:dyDescent="0.25">
      <c r="B76" s="2" t="s">
        <v>170</v>
      </c>
    </row>
    <row r="78" spans="2:3" x14ac:dyDescent="0.25">
      <c r="B78" s="139"/>
      <c r="C78" s="9" t="s">
        <v>171</v>
      </c>
    </row>
    <row r="79" spans="2:3" x14ac:dyDescent="0.25">
      <c r="B79" s="139" t="s">
        <v>172</v>
      </c>
      <c r="C79" s="10" t="s">
        <v>14</v>
      </c>
    </row>
    <row r="80" spans="2:3" x14ac:dyDescent="0.25">
      <c r="B80" s="139" t="s">
        <v>173</v>
      </c>
      <c r="C80" s="9"/>
    </row>
    <row r="81" spans="2:8" x14ac:dyDescent="0.25">
      <c r="B81" s="139"/>
      <c r="C81" s="9"/>
    </row>
    <row r="82" spans="2:8" x14ac:dyDescent="0.25">
      <c r="B82" s="139" t="s">
        <v>174</v>
      </c>
      <c r="C82" s="43">
        <v>7.8399999999999997E-2</v>
      </c>
    </row>
    <row r="83" spans="2:8" x14ac:dyDescent="0.25">
      <c r="B83" s="139"/>
      <c r="C83" s="9"/>
    </row>
    <row r="84" spans="2:8" x14ac:dyDescent="0.25">
      <c r="B84" s="139" t="s">
        <v>175</v>
      </c>
      <c r="C84" s="9" t="s">
        <v>2418</v>
      </c>
    </row>
    <row r="85" spans="2:8" x14ac:dyDescent="0.25">
      <c r="B85" s="139" t="s">
        <v>176</v>
      </c>
      <c r="C85" s="9" t="s">
        <v>2417</v>
      </c>
    </row>
    <row r="86" spans="2:8" x14ac:dyDescent="0.25">
      <c r="B86" s="139"/>
      <c r="C86" s="9"/>
    </row>
    <row r="87" spans="2:8" x14ac:dyDescent="0.25">
      <c r="B87" s="139" t="s">
        <v>177</v>
      </c>
      <c r="C87" s="9" t="s">
        <v>159</v>
      </c>
    </row>
    <row r="88" spans="2:8" x14ac:dyDescent="0.25">
      <c r="B88" s="215" t="s">
        <v>178</v>
      </c>
      <c r="C88" s="215"/>
    </row>
    <row r="90" spans="2:8" x14ac:dyDescent="0.25">
      <c r="B90" s="139" t="s">
        <v>179</v>
      </c>
      <c r="C90" s="9"/>
      <c r="D90" s="139"/>
    </row>
    <row r="91" spans="2:8" ht="30" x14ac:dyDescent="0.25">
      <c r="B91" s="11" t="s">
        <v>180</v>
      </c>
      <c r="C91" s="10" t="s">
        <v>181</v>
      </c>
      <c r="D91" s="11" t="s">
        <v>182</v>
      </c>
    </row>
    <row r="92" spans="2:8" x14ac:dyDescent="0.25">
      <c r="B92" s="139" t="s">
        <v>161</v>
      </c>
      <c r="C92" s="9" t="s">
        <v>161</v>
      </c>
      <c r="D92" s="139" t="s">
        <v>161</v>
      </c>
    </row>
    <row r="94" spans="2:8" s="41" customFormat="1" x14ac:dyDescent="0.25">
      <c r="B94" s="223" t="s">
        <v>1649</v>
      </c>
      <c r="C94" s="223"/>
      <c r="D94" s="223"/>
      <c r="E94" s="223"/>
      <c r="F94" s="223"/>
      <c r="G94" s="42"/>
      <c r="H94" s="42"/>
    </row>
    <row r="95" spans="2:8" s="41" customFormat="1" x14ac:dyDescent="0.25">
      <c r="B95" s="223"/>
      <c r="C95" s="223"/>
      <c r="D95" s="223"/>
      <c r="E95" s="223"/>
      <c r="F95" s="223"/>
      <c r="G95" s="42"/>
      <c r="H95" s="42"/>
    </row>
    <row r="96" spans="2:8" s="41" customFormat="1" x14ac:dyDescent="0.25">
      <c r="B96" s="223"/>
      <c r="C96" s="223"/>
      <c r="D96" s="223"/>
      <c r="E96" s="223"/>
      <c r="F96" s="223"/>
      <c r="G96" s="42"/>
      <c r="H96" s="42"/>
    </row>
    <row r="97" spans="2:8" s="41" customFormat="1" x14ac:dyDescent="0.25">
      <c r="B97" s="223"/>
      <c r="C97" s="223"/>
      <c r="D97" s="223"/>
      <c r="E97" s="223"/>
      <c r="F97" s="223"/>
      <c r="G97" s="42"/>
      <c r="H97" s="42"/>
    </row>
    <row r="98" spans="2:8" s="41" customFormat="1" x14ac:dyDescent="0.25">
      <c r="B98" s="223"/>
      <c r="C98" s="223"/>
      <c r="D98" s="223"/>
      <c r="E98" s="223"/>
      <c r="F98" s="223"/>
      <c r="G98" s="42"/>
      <c r="H98" s="42"/>
    </row>
    <row r="99" spans="2:8" s="41" customFormat="1" x14ac:dyDescent="0.25">
      <c r="F99" s="42"/>
      <c r="G99" s="42"/>
      <c r="H99" s="42"/>
    </row>
    <row r="100" spans="2:8" s="41" customFormat="1" x14ac:dyDescent="0.25">
      <c r="B100" s="231" t="s">
        <v>1648</v>
      </c>
      <c r="C100" s="231"/>
      <c r="D100" s="231"/>
      <c r="E100" s="231"/>
      <c r="F100" s="231"/>
      <c r="G100" s="42"/>
      <c r="H100" s="42"/>
    </row>
    <row r="101" spans="2:8" s="41" customFormat="1" x14ac:dyDescent="0.25">
      <c r="F101" s="42"/>
      <c r="G101" s="42"/>
      <c r="H101" s="42"/>
    </row>
    <row r="102" spans="2:8" s="41" customFormat="1" x14ac:dyDescent="0.25">
      <c r="B102" s="223" t="s">
        <v>2416</v>
      </c>
      <c r="C102" s="223"/>
      <c r="D102" s="223"/>
      <c r="E102" s="223"/>
      <c r="F102" s="223"/>
      <c r="G102" s="42"/>
      <c r="H102" s="42"/>
    </row>
    <row r="104" spans="2:8" x14ac:dyDescent="0.25">
      <c r="B104" s="17" t="s">
        <v>183</v>
      </c>
      <c r="C104" s="40">
        <v>45412</v>
      </c>
      <c r="D104" s="139"/>
      <c r="E104" s="33"/>
      <c r="F104" s="39"/>
    </row>
    <row r="105" spans="2:8" x14ac:dyDescent="0.25">
      <c r="B105" s="17" t="s">
        <v>184</v>
      </c>
      <c r="C105" s="18" t="s">
        <v>185</v>
      </c>
      <c r="D105" s="17" t="s">
        <v>186</v>
      </c>
      <c r="E105" s="34" t="s">
        <v>187</v>
      </c>
      <c r="F105" s="32" t="s">
        <v>188</v>
      </c>
      <c r="G105" s="31"/>
    </row>
    <row r="106" spans="2:8" x14ac:dyDescent="0.25">
      <c r="B106" s="37" t="s">
        <v>161</v>
      </c>
      <c r="C106" s="38" t="s">
        <v>161</v>
      </c>
      <c r="D106" s="37" t="s">
        <v>161</v>
      </c>
      <c r="E106" s="36" t="s">
        <v>161</v>
      </c>
      <c r="F106" s="35" t="s">
        <v>161</v>
      </c>
    </row>
    <row r="109" spans="2:8" x14ac:dyDescent="0.25">
      <c r="B109" s="7" t="s">
        <v>189</v>
      </c>
    </row>
    <row r="110" spans="2:8" x14ac:dyDescent="0.25">
      <c r="B110" s="7"/>
    </row>
    <row r="111" spans="2:8" x14ac:dyDescent="0.25">
      <c r="B111" s="7" t="s">
        <v>190</v>
      </c>
    </row>
    <row r="112" spans="2:8" x14ac:dyDescent="0.25">
      <c r="B112" s="17" t="s">
        <v>191</v>
      </c>
      <c r="C112" s="18" t="s">
        <v>192</v>
      </c>
      <c r="D112" s="7"/>
    </row>
    <row r="113" spans="2:7" x14ac:dyDescent="0.25">
      <c r="B113" s="139" t="s">
        <v>161</v>
      </c>
      <c r="C113" s="9" t="s">
        <v>161</v>
      </c>
    </row>
    <row r="115" spans="2:7" x14ac:dyDescent="0.25">
      <c r="B115" s="17" t="s">
        <v>193</v>
      </c>
      <c r="C115" s="18" t="s">
        <v>192</v>
      </c>
    </row>
    <row r="116" spans="2:7" x14ac:dyDescent="0.25">
      <c r="B116" s="139" t="s">
        <v>161</v>
      </c>
      <c r="C116" s="9" t="s">
        <v>161</v>
      </c>
    </row>
    <row r="118" spans="2:7" x14ac:dyDescent="0.25">
      <c r="B118" s="17" t="s">
        <v>161</v>
      </c>
      <c r="C118" s="18" t="s">
        <v>161</v>
      </c>
    </row>
    <row r="119" spans="2:7" x14ac:dyDescent="0.25">
      <c r="B119" s="139" t="s">
        <v>161</v>
      </c>
      <c r="C119" s="9" t="s">
        <v>161</v>
      </c>
    </row>
    <row r="121" spans="2:7" x14ac:dyDescent="0.25">
      <c r="B121" s="34" t="s">
        <v>194</v>
      </c>
      <c r="C121" s="18" t="s">
        <v>195</v>
      </c>
    </row>
    <row r="122" spans="2:7" x14ac:dyDescent="0.25">
      <c r="B122" s="33" t="s">
        <v>161</v>
      </c>
      <c r="C122" s="9" t="s">
        <v>161</v>
      </c>
    </row>
    <row r="124" spans="2:7" x14ac:dyDescent="0.25">
      <c r="B124" s="17" t="s">
        <v>196</v>
      </c>
      <c r="C124" s="18" t="s">
        <v>161</v>
      </c>
    </row>
    <row r="126" spans="2:7" x14ac:dyDescent="0.25">
      <c r="B126" s="17" t="s">
        <v>197</v>
      </c>
      <c r="C126" s="40">
        <v>45412</v>
      </c>
      <c r="D126" s="139"/>
      <c r="E126" s="33"/>
      <c r="F126" s="39"/>
    </row>
    <row r="127" spans="2:7" x14ac:dyDescent="0.25">
      <c r="B127" s="17" t="s">
        <v>184</v>
      </c>
      <c r="C127" s="18" t="s">
        <v>185</v>
      </c>
      <c r="D127" s="17" t="s">
        <v>186</v>
      </c>
      <c r="E127" s="34" t="s">
        <v>187</v>
      </c>
      <c r="F127" s="32" t="s">
        <v>188</v>
      </c>
      <c r="G127" s="31"/>
    </row>
    <row r="128" spans="2:7" x14ac:dyDescent="0.25">
      <c r="B128" s="37" t="s">
        <v>161</v>
      </c>
      <c r="C128" s="38" t="s">
        <v>161</v>
      </c>
      <c r="D128" s="37" t="s">
        <v>161</v>
      </c>
      <c r="E128" s="36" t="s">
        <v>161</v>
      </c>
      <c r="F128" s="35" t="s">
        <v>161</v>
      </c>
    </row>
    <row r="129" spans="2:4" x14ac:dyDescent="0.25">
      <c r="B129" s="7" t="s">
        <v>189</v>
      </c>
    </row>
    <row r="130" spans="2:4" x14ac:dyDescent="0.25">
      <c r="B130" s="7"/>
    </row>
    <row r="131" spans="2:4" x14ac:dyDescent="0.25">
      <c r="B131" s="7" t="s">
        <v>190</v>
      </c>
    </row>
    <row r="132" spans="2:4" x14ac:dyDescent="0.25">
      <c r="B132" s="17" t="s">
        <v>191</v>
      </c>
      <c r="C132" s="18" t="s">
        <v>192</v>
      </c>
      <c r="D132" s="7"/>
    </row>
    <row r="133" spans="2:4" x14ac:dyDescent="0.25">
      <c r="B133" s="139" t="s">
        <v>161</v>
      </c>
      <c r="C133" s="9" t="s">
        <v>161</v>
      </c>
    </row>
    <row r="135" spans="2:4" x14ac:dyDescent="0.25">
      <c r="B135" s="17" t="s">
        <v>193</v>
      </c>
      <c r="C135" s="18" t="s">
        <v>192</v>
      </c>
    </row>
    <row r="136" spans="2:4" x14ac:dyDescent="0.25">
      <c r="B136" s="139" t="s">
        <v>161</v>
      </c>
      <c r="C136" s="9" t="s">
        <v>161</v>
      </c>
    </row>
    <row r="138" spans="2:4" x14ac:dyDescent="0.25">
      <c r="B138" s="17" t="s">
        <v>161</v>
      </c>
      <c r="C138" s="18" t="s">
        <v>161</v>
      </c>
    </row>
    <row r="139" spans="2:4" x14ac:dyDescent="0.25">
      <c r="B139" s="139" t="s">
        <v>161</v>
      </c>
      <c r="C139" s="9" t="s">
        <v>161</v>
      </c>
    </row>
    <row r="141" spans="2:4" x14ac:dyDescent="0.25">
      <c r="B141" s="34" t="s">
        <v>194</v>
      </c>
      <c r="C141" s="18" t="s">
        <v>195</v>
      </c>
    </row>
    <row r="142" spans="2:4" x14ac:dyDescent="0.25">
      <c r="B142" s="33" t="s">
        <v>161</v>
      </c>
      <c r="C142" s="9" t="s">
        <v>161</v>
      </c>
    </row>
    <row r="144" spans="2:4" x14ac:dyDescent="0.25">
      <c r="B144" s="17" t="s">
        <v>196</v>
      </c>
      <c r="C144" s="18" t="s">
        <v>161</v>
      </c>
    </row>
    <row r="147" spans="2:80" x14ac:dyDescent="0.25">
      <c r="B147" s="7" t="s">
        <v>198</v>
      </c>
    </row>
    <row r="149" spans="2:80" x14ac:dyDescent="0.25">
      <c r="B149" s="17" t="s">
        <v>184</v>
      </c>
      <c r="C149" s="18" t="s">
        <v>199</v>
      </c>
      <c r="D149" s="17" t="s">
        <v>200</v>
      </c>
      <c r="E149" s="17" t="s">
        <v>201</v>
      </c>
      <c r="F149" s="31"/>
    </row>
    <row r="150" spans="2:80" x14ac:dyDescent="0.25">
      <c r="B150" s="139" t="s">
        <v>161</v>
      </c>
      <c r="C150" s="9" t="s">
        <v>161</v>
      </c>
      <c r="D150" s="139" t="s">
        <v>161</v>
      </c>
      <c r="E150" s="139" t="s">
        <v>161</v>
      </c>
    </row>
    <row r="153" spans="2:80" x14ac:dyDescent="0.25">
      <c r="B153" s="7" t="s">
        <v>202</v>
      </c>
      <c r="C153" s="8" t="s">
        <v>161</v>
      </c>
      <c r="D153" s="7"/>
      <c r="E153" s="7"/>
      <c r="F153" s="31"/>
      <c r="G153" s="31"/>
      <c r="H153" s="31"/>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5" spans="2:80" x14ac:dyDescent="0.25">
      <c r="B155" s="7" t="s">
        <v>203</v>
      </c>
    </row>
    <row r="157" spans="2:80" x14ac:dyDescent="0.25">
      <c r="B157" s="17" t="s">
        <v>204</v>
      </c>
      <c r="C157" s="18" t="s">
        <v>192</v>
      </c>
      <c r="D157" s="7"/>
    </row>
    <row r="158" spans="2:80" x14ac:dyDescent="0.25">
      <c r="B158" s="139" t="s">
        <v>161</v>
      </c>
      <c r="C158" s="9" t="s">
        <v>161</v>
      </c>
    </row>
    <row r="161" spans="2:80" x14ac:dyDescent="0.25">
      <c r="B161" s="17" t="s">
        <v>205</v>
      </c>
      <c r="C161" s="18" t="s">
        <v>206</v>
      </c>
      <c r="D161" s="7"/>
    </row>
    <row r="162" spans="2:80" x14ac:dyDescent="0.25">
      <c r="B162" s="139" t="s">
        <v>161</v>
      </c>
      <c r="C162" s="9" t="s">
        <v>161</v>
      </c>
    </row>
    <row r="165" spans="2:80" x14ac:dyDescent="0.25">
      <c r="B165" s="7" t="s">
        <v>207</v>
      </c>
    </row>
    <row r="168" spans="2:80" x14ac:dyDescent="0.25">
      <c r="B168" s="7" t="s">
        <v>208</v>
      </c>
    </row>
    <row r="170" spans="2:80" x14ac:dyDescent="0.25">
      <c r="B170" s="17" t="s">
        <v>184</v>
      </c>
      <c r="C170" s="18" t="s">
        <v>209</v>
      </c>
      <c r="D170" s="17" t="s">
        <v>199</v>
      </c>
      <c r="E170" s="17" t="s">
        <v>200</v>
      </c>
      <c r="F170" s="32" t="s">
        <v>201</v>
      </c>
      <c r="G170" s="31"/>
    </row>
    <row r="171" spans="2:80" x14ac:dyDescent="0.25">
      <c r="B171" s="139" t="s">
        <v>161</v>
      </c>
      <c r="C171" s="9" t="s">
        <v>161</v>
      </c>
      <c r="D171" s="139" t="s">
        <v>161</v>
      </c>
      <c r="E171" s="139" t="s">
        <v>161</v>
      </c>
      <c r="F171" s="30" t="s">
        <v>161</v>
      </c>
    </row>
    <row r="174" spans="2:80" x14ac:dyDescent="0.25">
      <c r="B174" s="7" t="s">
        <v>202</v>
      </c>
      <c r="C174" s="8" t="s">
        <v>161</v>
      </c>
      <c r="D174" s="7"/>
      <c r="E174" s="7"/>
      <c r="F174" s="31"/>
      <c r="G174" s="31"/>
      <c r="H174" s="31"/>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6" spans="2:80" x14ac:dyDescent="0.25">
      <c r="B176" s="7" t="s">
        <v>203</v>
      </c>
    </row>
    <row r="178" spans="2:7" x14ac:dyDescent="0.25">
      <c r="B178" s="17" t="s">
        <v>204</v>
      </c>
      <c r="C178" s="18" t="s">
        <v>192</v>
      </c>
      <c r="D178" s="7"/>
    </row>
    <row r="179" spans="2:7" x14ac:dyDescent="0.25">
      <c r="B179" s="139" t="s">
        <v>161</v>
      </c>
      <c r="C179" s="9" t="s">
        <v>161</v>
      </c>
    </row>
    <row r="182" spans="2:7" x14ac:dyDescent="0.25">
      <c r="B182" s="17" t="s">
        <v>205</v>
      </c>
      <c r="C182" s="18" t="s">
        <v>206</v>
      </c>
      <c r="D182" s="7"/>
    </row>
    <row r="183" spans="2:7" x14ac:dyDescent="0.25">
      <c r="B183" s="139" t="s">
        <v>161</v>
      </c>
      <c r="C183" s="9" t="s">
        <v>161</v>
      </c>
    </row>
    <row r="186" spans="2:7" x14ac:dyDescent="0.25">
      <c r="B186" s="7" t="s">
        <v>207</v>
      </c>
    </row>
    <row r="189" spans="2:7" x14ac:dyDescent="0.25">
      <c r="B189" s="7" t="s">
        <v>210</v>
      </c>
    </row>
    <row r="190" spans="2:7" x14ac:dyDescent="0.25">
      <c r="B190" s="17" t="s">
        <v>184</v>
      </c>
      <c r="C190" s="18" t="s">
        <v>211</v>
      </c>
      <c r="D190" s="17" t="s">
        <v>212</v>
      </c>
      <c r="E190" s="17" t="s">
        <v>213</v>
      </c>
      <c r="F190" s="32" t="s">
        <v>214</v>
      </c>
      <c r="G190" s="31"/>
    </row>
    <row r="191" spans="2:7" x14ac:dyDescent="0.25">
      <c r="B191" s="96" t="s">
        <v>2415</v>
      </c>
      <c r="C191" s="139" t="s">
        <v>2411</v>
      </c>
      <c r="D191" s="139" t="s">
        <v>2410</v>
      </c>
      <c r="E191" s="95">
        <v>45509</v>
      </c>
      <c r="F191" s="139">
        <v>1000</v>
      </c>
      <c r="G191" s="31"/>
    </row>
    <row r="192" spans="2:7" x14ac:dyDescent="0.25">
      <c r="B192" s="96" t="s">
        <v>2415</v>
      </c>
      <c r="C192" s="139" t="s">
        <v>2408</v>
      </c>
      <c r="D192" s="139" t="s">
        <v>2407</v>
      </c>
      <c r="E192" s="95">
        <v>45509</v>
      </c>
      <c r="F192" s="139">
        <v>-1000</v>
      </c>
      <c r="G192" s="31"/>
    </row>
    <row r="193" spans="2:7" x14ac:dyDescent="0.25">
      <c r="B193" s="96" t="s">
        <v>2412</v>
      </c>
      <c r="C193" s="139" t="s">
        <v>2411</v>
      </c>
      <c r="D193" s="139" t="s">
        <v>2410</v>
      </c>
      <c r="E193" s="95">
        <v>45482</v>
      </c>
      <c r="F193" s="139">
        <v>1000</v>
      </c>
      <c r="G193" s="31"/>
    </row>
    <row r="194" spans="2:7" x14ac:dyDescent="0.25">
      <c r="B194" s="96" t="s">
        <v>2412</v>
      </c>
      <c r="C194" s="139" t="s">
        <v>2408</v>
      </c>
      <c r="D194" s="139" t="s">
        <v>2407</v>
      </c>
      <c r="E194" s="95">
        <v>45482</v>
      </c>
      <c r="F194" s="139">
        <v>-1000</v>
      </c>
      <c r="G194" s="31"/>
    </row>
    <row r="195" spans="2:7" x14ac:dyDescent="0.25">
      <c r="B195" s="96" t="s">
        <v>2414</v>
      </c>
      <c r="C195" s="139" t="s">
        <v>2411</v>
      </c>
      <c r="D195" s="139" t="s">
        <v>2410</v>
      </c>
      <c r="E195" s="95">
        <v>45482</v>
      </c>
      <c r="F195" s="139">
        <v>2500</v>
      </c>
      <c r="G195" s="31"/>
    </row>
    <row r="196" spans="2:7" x14ac:dyDescent="0.25">
      <c r="B196" s="96" t="s">
        <v>2414</v>
      </c>
      <c r="C196" s="139" t="s">
        <v>2408</v>
      </c>
      <c r="D196" s="139" t="s">
        <v>2407</v>
      </c>
      <c r="E196" s="95">
        <v>45482</v>
      </c>
      <c r="F196" s="139">
        <v>-2500</v>
      </c>
      <c r="G196" s="31"/>
    </row>
    <row r="197" spans="2:7" x14ac:dyDescent="0.25">
      <c r="B197" s="96" t="s">
        <v>2413</v>
      </c>
      <c r="C197" s="139" t="s">
        <v>2411</v>
      </c>
      <c r="D197" s="139" t="s">
        <v>2410</v>
      </c>
      <c r="E197" s="95">
        <v>45482</v>
      </c>
      <c r="F197" s="139">
        <v>1500</v>
      </c>
      <c r="G197" s="31"/>
    </row>
    <row r="198" spans="2:7" x14ac:dyDescent="0.25">
      <c r="B198" s="96" t="s">
        <v>2413</v>
      </c>
      <c r="C198" s="139" t="s">
        <v>2408</v>
      </c>
      <c r="D198" s="139" t="s">
        <v>2407</v>
      </c>
      <c r="E198" s="95">
        <v>45482</v>
      </c>
      <c r="F198" s="139">
        <v>-1500</v>
      </c>
      <c r="G198" s="31"/>
    </row>
    <row r="199" spans="2:7" x14ac:dyDescent="0.25">
      <c r="B199" s="96" t="s">
        <v>2412</v>
      </c>
      <c r="C199" s="139" t="s">
        <v>2411</v>
      </c>
      <c r="D199" s="139" t="s">
        <v>2410</v>
      </c>
      <c r="E199" s="95">
        <v>45551</v>
      </c>
      <c r="F199" s="139">
        <v>500</v>
      </c>
      <c r="G199" s="31"/>
    </row>
    <row r="200" spans="2:7" x14ac:dyDescent="0.25">
      <c r="B200" s="96" t="s">
        <v>2412</v>
      </c>
      <c r="C200" s="139" t="s">
        <v>2408</v>
      </c>
      <c r="D200" s="139" t="s">
        <v>2407</v>
      </c>
      <c r="E200" s="95">
        <v>45551</v>
      </c>
      <c r="F200" s="139">
        <v>-500</v>
      </c>
      <c r="G200" s="31"/>
    </row>
    <row r="201" spans="2:7" x14ac:dyDescent="0.25">
      <c r="B201" s="96" t="s">
        <v>2409</v>
      </c>
      <c r="C201" s="139" t="s">
        <v>2411</v>
      </c>
      <c r="D201" s="139" t="s">
        <v>2410</v>
      </c>
      <c r="E201" s="95">
        <v>45551</v>
      </c>
      <c r="F201" s="139">
        <v>1000</v>
      </c>
      <c r="G201" s="31"/>
    </row>
    <row r="202" spans="2:7" x14ac:dyDescent="0.25">
      <c r="B202" s="96" t="s">
        <v>2409</v>
      </c>
      <c r="C202" s="139" t="s">
        <v>2408</v>
      </c>
      <c r="D202" s="139" t="s">
        <v>2407</v>
      </c>
      <c r="E202" s="95">
        <v>45551</v>
      </c>
      <c r="F202" s="139">
        <v>-1000</v>
      </c>
      <c r="G202" s="31"/>
    </row>
    <row r="203" spans="2:7" x14ac:dyDescent="0.25">
      <c r="B203" s="2" t="s">
        <v>215</v>
      </c>
    </row>
  </sheetData>
  <mergeCells count="12">
    <mergeCell ref="B1:E1"/>
    <mergeCell ref="C3:C6"/>
    <mergeCell ref="D3:D6"/>
    <mergeCell ref="B10:E10"/>
    <mergeCell ref="B11:E11"/>
    <mergeCell ref="D12:D13"/>
    <mergeCell ref="E12:E13"/>
    <mergeCell ref="B102:F102"/>
    <mergeCell ref="B94:F98"/>
    <mergeCell ref="B100:F100"/>
    <mergeCell ref="B88:C88"/>
    <mergeCell ref="C12:C13"/>
  </mergeCells>
  <hyperlinks>
    <hyperlink ref="A1" location="Index!A1" display="Index" xr:uid="{5998DEC4-CCD3-4AAE-8A0D-9168A2EA9FC6}"/>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4EA39-5B5C-4555-BA3F-BF062915425E}">
  <dimension ref="A1:CB159"/>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10</v>
      </c>
      <c r="C1" s="212"/>
      <c r="D1" s="212"/>
      <c r="E1" s="212"/>
    </row>
    <row r="3" spans="1:5" x14ac:dyDescent="0.25">
      <c r="B3" s="1" t="s">
        <v>10</v>
      </c>
      <c r="C3" s="213"/>
      <c r="D3" s="214"/>
    </row>
    <row r="4" spans="1:5" ht="30" x14ac:dyDescent="0.25">
      <c r="B4" s="142" t="s">
        <v>2470</v>
      </c>
      <c r="C4" s="213"/>
      <c r="D4" s="214"/>
    </row>
    <row r="5" spans="1:5" x14ac:dyDescent="0.25">
      <c r="B5" s="142" t="s">
        <v>130</v>
      </c>
      <c r="C5" s="213"/>
      <c r="D5" s="214"/>
    </row>
    <row r="6" spans="1:5" x14ac:dyDescent="0.25">
      <c r="B6" s="142" t="s">
        <v>2469</v>
      </c>
      <c r="C6" s="213"/>
      <c r="D6" s="214"/>
    </row>
    <row r="7" spans="1:5" x14ac:dyDescent="0.25">
      <c r="B7" s="142" t="s">
        <v>2468</v>
      </c>
      <c r="C7" s="213"/>
      <c r="D7" s="214"/>
    </row>
    <row r="8" spans="1:5" x14ac:dyDescent="0.25">
      <c r="B8" s="139" t="s">
        <v>133</v>
      </c>
      <c r="C8" s="3" t="s">
        <v>134</v>
      </c>
      <c r="D8" s="3" t="s">
        <v>135</v>
      </c>
    </row>
    <row r="9" spans="1:5" x14ac:dyDescent="0.25">
      <c r="C9" s="13"/>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D14" s="16"/>
      <c r="E14" s="16"/>
    </row>
    <row r="15" spans="1:5" x14ac:dyDescent="0.25">
      <c r="B15" s="1" t="s">
        <v>235</v>
      </c>
      <c r="C15" s="14"/>
      <c r="D15" s="16"/>
      <c r="E15" s="16"/>
    </row>
    <row r="16" spans="1:5" x14ac:dyDescent="0.25">
      <c r="B16" s="1" t="s">
        <v>236</v>
      </c>
      <c r="C16" s="14" t="s">
        <v>2191</v>
      </c>
      <c r="D16" s="16"/>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1000</v>
      </c>
      <c r="C26" s="4">
        <v>7.14</v>
      </c>
      <c r="D26" s="2" t="s">
        <v>242</v>
      </c>
      <c r="E26" s="2" t="s">
        <v>1001</v>
      </c>
      <c r="F26" s="24">
        <v>67000000</v>
      </c>
      <c r="G26" s="24">
        <v>65188.66</v>
      </c>
      <c r="H26" s="24">
        <v>59.13</v>
      </c>
    </row>
    <row r="27" spans="2:8" x14ac:dyDescent="0.25">
      <c r="B27" s="2" t="s">
        <v>2467</v>
      </c>
      <c r="C27" s="4">
        <v>7.14</v>
      </c>
      <c r="D27" s="2" t="s">
        <v>242</v>
      </c>
      <c r="E27" s="2" t="s">
        <v>2466</v>
      </c>
      <c r="F27" s="24">
        <v>24000000</v>
      </c>
      <c r="G27" s="24">
        <v>24164.639999999999</v>
      </c>
      <c r="H27" s="24">
        <v>21.92</v>
      </c>
    </row>
    <row r="28" spans="2:8" x14ac:dyDescent="0.25">
      <c r="B28" s="2" t="s">
        <v>2465</v>
      </c>
      <c r="C28" s="4">
        <v>7.07</v>
      </c>
      <c r="D28" s="2" t="s">
        <v>242</v>
      </c>
      <c r="E28" s="2" t="s">
        <v>1430</v>
      </c>
      <c r="F28" s="24">
        <v>10000000</v>
      </c>
      <c r="G28" s="24">
        <v>9727.26</v>
      </c>
      <c r="H28" s="24">
        <v>8.82</v>
      </c>
    </row>
    <row r="29" spans="2:8" x14ac:dyDescent="0.25">
      <c r="B29" s="2" t="s">
        <v>592</v>
      </c>
      <c r="C29" s="4">
        <v>7.14</v>
      </c>
      <c r="D29" s="2" t="s">
        <v>242</v>
      </c>
      <c r="E29" s="2" t="s">
        <v>593</v>
      </c>
      <c r="F29" s="24">
        <v>7500000</v>
      </c>
      <c r="G29" s="24">
        <v>7516.24</v>
      </c>
      <c r="H29" s="24">
        <v>6.82</v>
      </c>
    </row>
    <row r="30" spans="2:8" x14ac:dyDescent="0.25">
      <c r="B30" s="2" t="s">
        <v>2464</v>
      </c>
      <c r="C30" s="4">
        <v>7.13</v>
      </c>
      <c r="D30" s="2" t="s">
        <v>242</v>
      </c>
      <c r="E30" s="2" t="s">
        <v>2463</v>
      </c>
      <c r="F30" s="24">
        <v>2500000</v>
      </c>
      <c r="G30" s="24">
        <v>2493.81</v>
      </c>
      <c r="H30" s="24">
        <v>2.2599999999999998</v>
      </c>
    </row>
    <row r="31" spans="2:8" x14ac:dyDescent="0.25">
      <c r="B31" s="7" t="s">
        <v>244</v>
      </c>
      <c r="C31" s="8"/>
      <c r="D31" s="7"/>
      <c r="E31" s="7"/>
      <c r="F31" s="31"/>
      <c r="G31" s="31">
        <f>SUM(G22:G30)</f>
        <v>109090.61</v>
      </c>
      <c r="H31" s="31">
        <f>SUM(H22:H30)</f>
        <v>98.95</v>
      </c>
    </row>
    <row r="32" spans="2:8" x14ac:dyDescent="0.25">
      <c r="B32" s="7" t="s">
        <v>1620</v>
      </c>
      <c r="C32" s="8"/>
      <c r="D32" s="7"/>
      <c r="E32" s="7"/>
      <c r="F32" s="31"/>
      <c r="G32" s="31">
        <v>115.98</v>
      </c>
      <c r="H32" s="31">
        <v>0.11</v>
      </c>
    </row>
    <row r="33" spans="2:8" x14ac:dyDescent="0.25">
      <c r="B33" s="7" t="s">
        <v>147</v>
      </c>
      <c r="C33" s="8"/>
      <c r="D33" s="7"/>
      <c r="E33" s="7"/>
      <c r="F33" s="31"/>
      <c r="G33" s="31">
        <v>109206.59</v>
      </c>
      <c r="H33" s="31">
        <v>99.06</v>
      </c>
    </row>
    <row r="34" spans="2:8" x14ac:dyDescent="0.25">
      <c r="B34" s="7" t="s">
        <v>326</v>
      </c>
      <c r="C34" s="8"/>
      <c r="D34" s="7"/>
      <c r="E34" s="7"/>
      <c r="F34" s="31"/>
      <c r="G34" s="31">
        <v>1032.2049753800052</v>
      </c>
      <c r="H34" s="31">
        <v>0.93999999999999773</v>
      </c>
    </row>
    <row r="35" spans="2:8" x14ac:dyDescent="0.25">
      <c r="B35" s="7" t="s">
        <v>155</v>
      </c>
      <c r="C35" s="8"/>
      <c r="D35" s="7"/>
      <c r="E35" s="7"/>
      <c r="F35" s="31"/>
      <c r="G35" s="31">
        <v>110238.79497538001</v>
      </c>
      <c r="H35" s="31">
        <v>100</v>
      </c>
    </row>
    <row r="36" spans="2:8" x14ac:dyDescent="0.25">
      <c r="B36" s="2" t="s">
        <v>156</v>
      </c>
    </row>
    <row r="37" spans="2:8" x14ac:dyDescent="0.25">
      <c r="B37" s="2" t="s">
        <v>157</v>
      </c>
    </row>
    <row r="38" spans="2:8" x14ac:dyDescent="0.25">
      <c r="B38" s="2" t="s">
        <v>158</v>
      </c>
      <c r="C38" s="4" t="s">
        <v>159</v>
      </c>
    </row>
    <row r="39" spans="2:8" x14ac:dyDescent="0.25">
      <c r="B39" s="7"/>
    </row>
    <row r="40" spans="2:8" ht="30" x14ac:dyDescent="0.25">
      <c r="B40" s="45" t="s">
        <v>160</v>
      </c>
      <c r="C40" s="4" t="s">
        <v>161</v>
      </c>
    </row>
    <row r="41" spans="2:8" x14ac:dyDescent="0.25">
      <c r="B41" s="7"/>
    </row>
    <row r="42" spans="2:8" x14ac:dyDescent="0.25">
      <c r="B42" s="7" t="s">
        <v>162</v>
      </c>
      <c r="C42" s="4" t="s">
        <v>161</v>
      </c>
    </row>
    <row r="43" spans="2:8" x14ac:dyDescent="0.25">
      <c r="B43" s="7" t="s">
        <v>164</v>
      </c>
      <c r="C43" s="4" t="s">
        <v>165</v>
      </c>
    </row>
    <row r="44" spans="2:8" x14ac:dyDescent="0.25">
      <c r="B44" s="7" t="s">
        <v>2462</v>
      </c>
      <c r="C44" s="8"/>
    </row>
    <row r="45" spans="2:8" x14ac:dyDescent="0.25">
      <c r="B45" s="7" t="s">
        <v>2461</v>
      </c>
      <c r="C45" s="8"/>
    </row>
    <row r="46" spans="2:8" x14ac:dyDescent="0.25">
      <c r="B46" s="7" t="s">
        <v>2460</v>
      </c>
      <c r="C46" s="8"/>
    </row>
    <row r="47" spans="2:8" x14ac:dyDescent="0.25">
      <c r="B47" s="7" t="s">
        <v>2459</v>
      </c>
      <c r="C47" s="8"/>
    </row>
    <row r="48" spans="2:8" x14ac:dyDescent="0.25">
      <c r="B48" s="7" t="s">
        <v>2458</v>
      </c>
      <c r="C48" s="8"/>
    </row>
    <row r="49" spans="2:3" x14ac:dyDescent="0.25">
      <c r="B49" s="7" t="s">
        <v>2457</v>
      </c>
      <c r="C49" s="8"/>
    </row>
    <row r="50" spans="2:3" x14ac:dyDescent="0.25">
      <c r="B50" s="7" t="s">
        <v>2456</v>
      </c>
      <c r="C50" s="8"/>
    </row>
    <row r="51" spans="2:3" x14ac:dyDescent="0.25">
      <c r="B51" s="7" t="s">
        <v>2455</v>
      </c>
      <c r="C51" s="8"/>
    </row>
    <row r="52" spans="2:3" x14ac:dyDescent="0.25">
      <c r="B52" s="7" t="s">
        <v>2454</v>
      </c>
      <c r="C52" s="8"/>
    </row>
    <row r="53" spans="2:3" x14ac:dyDescent="0.25">
      <c r="B53" s="2" t="s">
        <v>170</v>
      </c>
    </row>
    <row r="55" spans="2:3" x14ac:dyDescent="0.25">
      <c r="B55" s="139"/>
      <c r="C55" s="9" t="s">
        <v>171</v>
      </c>
    </row>
    <row r="56" spans="2:3" ht="30" x14ac:dyDescent="0.25">
      <c r="B56" s="139" t="s">
        <v>172</v>
      </c>
      <c r="C56" s="10" t="s">
        <v>10</v>
      </c>
    </row>
    <row r="57" spans="2:3" x14ac:dyDescent="0.25">
      <c r="B57" s="139" t="s">
        <v>173</v>
      </c>
      <c r="C57" s="9"/>
    </row>
    <row r="58" spans="2:3" x14ac:dyDescent="0.25">
      <c r="B58" s="139"/>
      <c r="C58" s="9"/>
    </row>
    <row r="59" spans="2:3" x14ac:dyDescent="0.25">
      <c r="B59" s="139" t="s">
        <v>174</v>
      </c>
      <c r="C59" s="43">
        <v>7.2599999999999998E-2</v>
      </c>
    </row>
    <row r="60" spans="2:3" x14ac:dyDescent="0.25">
      <c r="B60" s="139"/>
      <c r="C60" s="9"/>
    </row>
    <row r="61" spans="2:3" x14ac:dyDescent="0.25">
      <c r="B61" s="139" t="s">
        <v>175</v>
      </c>
      <c r="C61" s="9" t="s">
        <v>2453</v>
      </c>
    </row>
    <row r="62" spans="2:3" x14ac:dyDescent="0.25">
      <c r="B62" s="139" t="s">
        <v>176</v>
      </c>
      <c r="C62" s="9" t="s">
        <v>2452</v>
      </c>
    </row>
    <row r="63" spans="2:3" x14ac:dyDescent="0.25">
      <c r="B63" s="139"/>
      <c r="C63" s="9"/>
    </row>
    <row r="64" spans="2:3" x14ac:dyDescent="0.25">
      <c r="B64" s="139" t="s">
        <v>177</v>
      </c>
      <c r="C64" s="9" t="s">
        <v>159</v>
      </c>
    </row>
    <row r="65" spans="2:7" x14ac:dyDescent="0.25">
      <c r="B65" s="215" t="s">
        <v>178</v>
      </c>
      <c r="C65" s="215"/>
    </row>
    <row r="67" spans="2:7" x14ac:dyDescent="0.25">
      <c r="B67" s="139" t="s">
        <v>179</v>
      </c>
      <c r="C67" s="9"/>
      <c r="D67" s="139"/>
    </row>
    <row r="68" spans="2:7" ht="30" x14ac:dyDescent="0.25">
      <c r="B68" s="11" t="s">
        <v>180</v>
      </c>
      <c r="C68" s="10" t="s">
        <v>181</v>
      </c>
      <c r="D68" s="11" t="s">
        <v>182</v>
      </c>
    </row>
    <row r="69" spans="2:7" x14ac:dyDescent="0.25">
      <c r="B69" s="139" t="s">
        <v>161</v>
      </c>
      <c r="C69" s="9" t="s">
        <v>161</v>
      </c>
      <c r="D69" s="139" t="s">
        <v>161</v>
      </c>
    </row>
    <row r="71" spans="2:7" x14ac:dyDescent="0.25">
      <c r="B71" s="17" t="s">
        <v>183</v>
      </c>
      <c r="C71" s="40">
        <v>45412</v>
      </c>
      <c r="D71" s="139"/>
      <c r="E71" s="33"/>
      <c r="F71" s="39"/>
    </row>
    <row r="72" spans="2:7" x14ac:dyDescent="0.25">
      <c r="B72" s="17" t="s">
        <v>184</v>
      </c>
      <c r="C72" s="18" t="s">
        <v>185</v>
      </c>
      <c r="D72" s="17" t="s">
        <v>186</v>
      </c>
      <c r="E72" s="34" t="s">
        <v>187</v>
      </c>
      <c r="F72" s="32" t="s">
        <v>188</v>
      </c>
      <c r="G72" s="31"/>
    </row>
    <row r="73" spans="2:7" x14ac:dyDescent="0.25">
      <c r="B73" s="37" t="s">
        <v>161</v>
      </c>
      <c r="C73" s="38" t="s">
        <v>161</v>
      </c>
      <c r="D73" s="37" t="s">
        <v>161</v>
      </c>
      <c r="E73" s="36" t="s">
        <v>161</v>
      </c>
      <c r="F73" s="35" t="s">
        <v>161</v>
      </c>
    </row>
    <row r="76" spans="2:7" x14ac:dyDescent="0.25">
      <c r="B76" s="7" t="s">
        <v>189</v>
      </c>
    </row>
    <row r="77" spans="2:7" x14ac:dyDescent="0.25">
      <c r="B77" s="7"/>
    </row>
    <row r="78" spans="2:7" x14ac:dyDescent="0.25">
      <c r="B78" s="7" t="s">
        <v>190</v>
      </c>
    </row>
    <row r="79" spans="2:7" x14ac:dyDescent="0.25">
      <c r="B79" s="17" t="s">
        <v>191</v>
      </c>
      <c r="C79" s="18" t="s">
        <v>192</v>
      </c>
      <c r="D79" s="7"/>
    </row>
    <row r="80" spans="2:7" x14ac:dyDescent="0.25">
      <c r="B80" s="139" t="s">
        <v>161</v>
      </c>
      <c r="C80" s="9" t="s">
        <v>161</v>
      </c>
    </row>
    <row r="82" spans="2:7" x14ac:dyDescent="0.25">
      <c r="B82" s="17" t="s">
        <v>193</v>
      </c>
      <c r="C82" s="18" t="s">
        <v>192</v>
      </c>
    </row>
    <row r="83" spans="2:7" x14ac:dyDescent="0.25">
      <c r="B83" s="139" t="s">
        <v>161</v>
      </c>
      <c r="C83" s="9" t="s">
        <v>161</v>
      </c>
    </row>
    <row r="85" spans="2:7" x14ac:dyDescent="0.25">
      <c r="B85" s="17" t="s">
        <v>161</v>
      </c>
      <c r="C85" s="18" t="s">
        <v>161</v>
      </c>
    </row>
    <row r="86" spans="2:7" x14ac:dyDescent="0.25">
      <c r="B86" s="139" t="s">
        <v>161</v>
      </c>
      <c r="C86" s="9" t="s">
        <v>161</v>
      </c>
    </row>
    <row r="88" spans="2:7" x14ac:dyDescent="0.25">
      <c r="B88" s="34" t="s">
        <v>194</v>
      </c>
      <c r="C88" s="18" t="s">
        <v>195</v>
      </c>
    </row>
    <row r="89" spans="2:7" x14ac:dyDescent="0.25">
      <c r="B89" s="33" t="s">
        <v>161</v>
      </c>
      <c r="C89" s="9" t="s">
        <v>161</v>
      </c>
    </row>
    <row r="91" spans="2:7" x14ac:dyDescent="0.25">
      <c r="B91" s="17" t="s">
        <v>196</v>
      </c>
      <c r="C91" s="18" t="s">
        <v>161</v>
      </c>
    </row>
    <row r="93" spans="2:7" x14ac:dyDescent="0.25">
      <c r="B93" s="17" t="s">
        <v>197</v>
      </c>
      <c r="C93" s="40">
        <v>45412</v>
      </c>
      <c r="D93" s="139"/>
      <c r="E93" s="33"/>
      <c r="F93" s="39"/>
    </row>
    <row r="94" spans="2:7" x14ac:dyDescent="0.25">
      <c r="B94" s="17" t="s">
        <v>184</v>
      </c>
      <c r="C94" s="18" t="s">
        <v>185</v>
      </c>
      <c r="D94" s="17" t="s">
        <v>186</v>
      </c>
      <c r="E94" s="34" t="s">
        <v>187</v>
      </c>
      <c r="F94" s="32" t="s">
        <v>188</v>
      </c>
      <c r="G94" s="31"/>
    </row>
    <row r="95" spans="2:7" x14ac:dyDescent="0.25">
      <c r="B95" s="37" t="s">
        <v>161</v>
      </c>
      <c r="C95" s="38" t="s">
        <v>161</v>
      </c>
      <c r="D95" s="37" t="s">
        <v>161</v>
      </c>
      <c r="E95" s="36" t="s">
        <v>161</v>
      </c>
      <c r="F95" s="35" t="s">
        <v>161</v>
      </c>
    </row>
    <row r="96" spans="2:7" x14ac:dyDescent="0.25">
      <c r="B96" s="7" t="s">
        <v>189</v>
      </c>
    </row>
    <row r="97" spans="2:4" x14ac:dyDescent="0.25">
      <c r="B97" s="7"/>
    </row>
    <row r="98" spans="2:4" x14ac:dyDescent="0.25">
      <c r="B98" s="7" t="s">
        <v>190</v>
      </c>
    </row>
    <row r="99" spans="2:4" x14ac:dyDescent="0.25">
      <c r="B99" s="17" t="s">
        <v>191</v>
      </c>
      <c r="C99" s="18" t="s">
        <v>192</v>
      </c>
      <c r="D99" s="7"/>
    </row>
    <row r="100" spans="2:4" x14ac:dyDescent="0.25">
      <c r="B100" s="139" t="s">
        <v>161</v>
      </c>
      <c r="C100" s="9" t="s">
        <v>161</v>
      </c>
    </row>
    <row r="102" spans="2:4" x14ac:dyDescent="0.25">
      <c r="B102" s="17" t="s">
        <v>193</v>
      </c>
      <c r="C102" s="18" t="s">
        <v>192</v>
      </c>
    </row>
    <row r="103" spans="2:4" x14ac:dyDescent="0.25">
      <c r="B103" s="139" t="s">
        <v>161</v>
      </c>
      <c r="C103" s="9" t="s">
        <v>161</v>
      </c>
    </row>
    <row r="105" spans="2:4" x14ac:dyDescent="0.25">
      <c r="B105" s="17" t="s">
        <v>161</v>
      </c>
      <c r="C105" s="18" t="s">
        <v>161</v>
      </c>
    </row>
    <row r="106" spans="2:4" x14ac:dyDescent="0.25">
      <c r="B106" s="139" t="s">
        <v>161</v>
      </c>
      <c r="C106" s="9" t="s">
        <v>161</v>
      </c>
    </row>
    <row r="108" spans="2:4" x14ac:dyDescent="0.25">
      <c r="B108" s="34" t="s">
        <v>194</v>
      </c>
      <c r="C108" s="18" t="s">
        <v>195</v>
      </c>
    </row>
    <row r="109" spans="2:4" x14ac:dyDescent="0.25">
      <c r="B109" s="33" t="s">
        <v>161</v>
      </c>
      <c r="C109" s="9" t="s">
        <v>161</v>
      </c>
    </row>
    <row r="111" spans="2:4" x14ac:dyDescent="0.25">
      <c r="B111" s="17" t="s">
        <v>196</v>
      </c>
      <c r="C111" s="18" t="s">
        <v>161</v>
      </c>
    </row>
    <row r="114" spans="2:80" x14ac:dyDescent="0.25">
      <c r="B114" s="7" t="s">
        <v>198</v>
      </c>
    </row>
    <row r="116" spans="2:80" x14ac:dyDescent="0.25">
      <c r="B116" s="17" t="s">
        <v>184</v>
      </c>
      <c r="C116" s="18" t="s">
        <v>199</v>
      </c>
      <c r="D116" s="17" t="s">
        <v>200</v>
      </c>
      <c r="E116" s="17" t="s">
        <v>201</v>
      </c>
      <c r="F116" s="31"/>
    </row>
    <row r="117" spans="2:80" x14ac:dyDescent="0.25">
      <c r="B117" s="139" t="s">
        <v>161</v>
      </c>
      <c r="C117" s="9" t="s">
        <v>161</v>
      </c>
      <c r="D117" s="139" t="s">
        <v>161</v>
      </c>
      <c r="E117" s="139" t="s">
        <v>161</v>
      </c>
    </row>
    <row r="120" spans="2:80" x14ac:dyDescent="0.25">
      <c r="B120" s="7" t="s">
        <v>202</v>
      </c>
      <c r="C120" s="8" t="s">
        <v>161</v>
      </c>
      <c r="D120" s="7"/>
      <c r="E120" s="7"/>
      <c r="F120" s="31"/>
      <c r="G120" s="31"/>
      <c r="H120" s="31"/>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row>
    <row r="122" spans="2:80" x14ac:dyDescent="0.25">
      <c r="B122" s="7" t="s">
        <v>203</v>
      </c>
    </row>
    <row r="124" spans="2:80" x14ac:dyDescent="0.25">
      <c r="B124" s="17" t="s">
        <v>204</v>
      </c>
      <c r="C124" s="18" t="s">
        <v>192</v>
      </c>
      <c r="D124" s="7"/>
    </row>
    <row r="125" spans="2:80" x14ac:dyDescent="0.25">
      <c r="B125" s="139" t="s">
        <v>161</v>
      </c>
      <c r="C125" s="9" t="s">
        <v>161</v>
      </c>
    </row>
    <row r="128" spans="2:80" x14ac:dyDescent="0.25">
      <c r="B128" s="17" t="s">
        <v>205</v>
      </c>
      <c r="C128" s="18" t="s">
        <v>206</v>
      </c>
      <c r="D128" s="7"/>
    </row>
    <row r="129" spans="2:80" x14ac:dyDescent="0.25">
      <c r="B129" s="139" t="s">
        <v>161</v>
      </c>
      <c r="C129" s="9" t="s">
        <v>161</v>
      </c>
    </row>
    <row r="132" spans="2:80" x14ac:dyDescent="0.25">
      <c r="B132" s="7" t="s">
        <v>207</v>
      </c>
    </row>
    <row r="135" spans="2:80" x14ac:dyDescent="0.25">
      <c r="B135" s="7" t="s">
        <v>208</v>
      </c>
    </row>
    <row r="137" spans="2:80" x14ac:dyDescent="0.25">
      <c r="B137" s="17" t="s">
        <v>184</v>
      </c>
      <c r="C137" s="18" t="s">
        <v>209</v>
      </c>
      <c r="D137" s="17" t="s">
        <v>199</v>
      </c>
      <c r="E137" s="17" t="s">
        <v>200</v>
      </c>
      <c r="F137" s="32" t="s">
        <v>201</v>
      </c>
      <c r="G137" s="31"/>
    </row>
    <row r="138" spans="2:80" x14ac:dyDescent="0.25">
      <c r="B138" s="139" t="s">
        <v>161</v>
      </c>
      <c r="C138" s="9" t="s">
        <v>161</v>
      </c>
      <c r="D138" s="139" t="s">
        <v>161</v>
      </c>
      <c r="E138" s="139" t="s">
        <v>161</v>
      </c>
      <c r="F138" s="30" t="s">
        <v>161</v>
      </c>
    </row>
    <row r="141" spans="2:80" x14ac:dyDescent="0.25">
      <c r="B141" s="7" t="s">
        <v>202</v>
      </c>
      <c r="C141" s="8" t="s">
        <v>161</v>
      </c>
      <c r="D141" s="7"/>
      <c r="E141" s="7"/>
      <c r="F141" s="31"/>
      <c r="G141" s="31"/>
      <c r="H141" s="31"/>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row>
    <row r="143" spans="2:80" x14ac:dyDescent="0.25">
      <c r="B143" s="7" t="s">
        <v>203</v>
      </c>
    </row>
    <row r="145" spans="2:7" x14ac:dyDescent="0.25">
      <c r="B145" s="17" t="s">
        <v>204</v>
      </c>
      <c r="C145" s="18" t="s">
        <v>192</v>
      </c>
      <c r="D145" s="7"/>
    </row>
    <row r="146" spans="2:7" x14ac:dyDescent="0.25">
      <c r="B146" s="139" t="s">
        <v>161</v>
      </c>
      <c r="C146" s="9" t="s">
        <v>161</v>
      </c>
    </row>
    <row r="149" spans="2:7" x14ac:dyDescent="0.25">
      <c r="B149" s="17" t="s">
        <v>205</v>
      </c>
      <c r="C149" s="18" t="s">
        <v>206</v>
      </c>
      <c r="D149" s="7"/>
    </row>
    <row r="150" spans="2:7" x14ac:dyDescent="0.25">
      <c r="B150" s="139" t="s">
        <v>161</v>
      </c>
      <c r="C150" s="9" t="s">
        <v>161</v>
      </c>
    </row>
    <row r="153" spans="2:7" x14ac:dyDescent="0.25">
      <c r="B153" s="7" t="s">
        <v>207</v>
      </c>
    </row>
    <row r="156" spans="2:7" x14ac:dyDescent="0.25">
      <c r="B156" s="7" t="s">
        <v>210</v>
      </c>
    </row>
    <row r="157" spans="2:7" x14ac:dyDescent="0.25">
      <c r="B157" s="17" t="s">
        <v>184</v>
      </c>
      <c r="C157" s="18" t="s">
        <v>211</v>
      </c>
      <c r="D157" s="17" t="s">
        <v>212</v>
      </c>
      <c r="E157" s="17" t="s">
        <v>213</v>
      </c>
      <c r="F157" s="32" t="s">
        <v>214</v>
      </c>
      <c r="G157" s="31"/>
    </row>
    <row r="158" spans="2:7" x14ac:dyDescent="0.25">
      <c r="B158" s="139" t="s">
        <v>161</v>
      </c>
      <c r="C158" s="9" t="s">
        <v>161</v>
      </c>
      <c r="D158" s="139" t="s">
        <v>161</v>
      </c>
      <c r="E158" s="139" t="s">
        <v>161</v>
      </c>
      <c r="F158" s="30" t="s">
        <v>161</v>
      </c>
    </row>
    <row r="159" spans="2:7" x14ac:dyDescent="0.25">
      <c r="B159" s="2" t="s">
        <v>215</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9014880E-CA22-4EF4-820C-572F5DACC764}"/>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745D-BE26-49B4-A483-E2CB770641B1}">
  <dimension ref="A1:IV271"/>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2563</v>
      </c>
      <c r="C1" s="212"/>
      <c r="D1" s="212"/>
      <c r="E1" s="212"/>
    </row>
    <row r="3" spans="1:5" x14ac:dyDescent="0.25">
      <c r="B3" s="1" t="s">
        <v>2562</v>
      </c>
      <c r="C3" s="213"/>
      <c r="D3" s="214"/>
    </row>
    <row r="4" spans="1:5" ht="30" x14ac:dyDescent="0.25">
      <c r="B4" s="11" t="s">
        <v>2561</v>
      </c>
      <c r="C4" s="213"/>
      <c r="D4" s="214"/>
      <c r="E4" s="23"/>
    </row>
    <row r="5" spans="1:5" x14ac:dyDescent="0.25">
      <c r="B5" s="142" t="s">
        <v>130</v>
      </c>
      <c r="C5" s="213"/>
      <c r="D5" s="214"/>
    </row>
    <row r="6" spans="1:5" x14ac:dyDescent="0.25">
      <c r="B6" s="142" t="s">
        <v>2560</v>
      </c>
      <c r="C6" s="213"/>
      <c r="D6" s="214"/>
    </row>
    <row r="7" spans="1:5" x14ac:dyDescent="0.25">
      <c r="B7" s="142" t="s">
        <v>2559</v>
      </c>
      <c r="C7" s="213"/>
      <c r="D7" s="214"/>
    </row>
    <row r="8" spans="1:5" x14ac:dyDescent="0.25">
      <c r="B8" s="139" t="s">
        <v>133</v>
      </c>
      <c r="C8" s="3" t="s">
        <v>134</v>
      </c>
      <c r="D8" s="3" t="s">
        <v>135</v>
      </c>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c r="E15" s="16"/>
    </row>
    <row r="16" spans="1:5" x14ac:dyDescent="0.25">
      <c r="B16" s="1" t="s">
        <v>236</v>
      </c>
      <c r="C16" s="14"/>
      <c r="D16" s="105" t="s">
        <v>2014</v>
      </c>
      <c r="E16" s="47"/>
    </row>
    <row r="17" spans="2:8" x14ac:dyDescent="0.25">
      <c r="B17" s="17" t="s">
        <v>237</v>
      </c>
      <c r="C17" s="9"/>
      <c r="D17" s="139"/>
      <c r="E17" s="104"/>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1004</v>
      </c>
      <c r="C26" s="4">
        <v>7.2</v>
      </c>
      <c r="D26" s="2" t="s">
        <v>242</v>
      </c>
      <c r="E26" s="2" t="s">
        <v>1005</v>
      </c>
      <c r="F26" s="24">
        <v>5000000</v>
      </c>
      <c r="G26" s="24">
        <v>4994.18</v>
      </c>
      <c r="H26" s="24">
        <v>4.5199999999999996</v>
      </c>
    </row>
    <row r="27" spans="2:8" x14ac:dyDescent="0.25">
      <c r="B27" s="2" t="s">
        <v>1167</v>
      </c>
      <c r="C27" s="4">
        <v>7.5</v>
      </c>
      <c r="D27" s="2" t="s">
        <v>242</v>
      </c>
      <c r="E27" s="2" t="s">
        <v>1168</v>
      </c>
      <c r="F27" s="24">
        <v>3000000</v>
      </c>
      <c r="G27" s="24">
        <v>3021.11</v>
      </c>
      <c r="H27" s="24">
        <v>2.73</v>
      </c>
    </row>
    <row r="28" spans="2:8" x14ac:dyDescent="0.25">
      <c r="B28" s="2" t="s">
        <v>2558</v>
      </c>
      <c r="C28" s="4">
        <v>7.52</v>
      </c>
      <c r="D28" s="2" t="s">
        <v>242</v>
      </c>
      <c r="E28" s="2" t="s">
        <v>2557</v>
      </c>
      <c r="F28" s="24">
        <v>2500000</v>
      </c>
      <c r="G28" s="24">
        <v>2497.56</v>
      </c>
      <c r="H28" s="24">
        <v>2.2599999999999998</v>
      </c>
    </row>
    <row r="29" spans="2:8" x14ac:dyDescent="0.25">
      <c r="B29" s="2" t="s">
        <v>1006</v>
      </c>
      <c r="C29" s="4">
        <v>7.5</v>
      </c>
      <c r="D29" s="2" t="s">
        <v>242</v>
      </c>
      <c r="E29" s="2" t="s">
        <v>1007</v>
      </c>
      <c r="F29" s="24">
        <v>2500000</v>
      </c>
      <c r="G29" s="24">
        <v>2494.58</v>
      </c>
      <c r="H29" s="24">
        <v>2.2599999999999998</v>
      </c>
    </row>
    <row r="30" spans="2:8" x14ac:dyDescent="0.25">
      <c r="B30" s="2" t="s">
        <v>2556</v>
      </c>
      <c r="C30" s="4">
        <v>7.5</v>
      </c>
      <c r="D30" s="2" t="s">
        <v>242</v>
      </c>
      <c r="E30" s="2" t="s">
        <v>2555</v>
      </c>
      <c r="F30" s="24">
        <v>2500000</v>
      </c>
      <c r="G30" s="24">
        <v>2483.44</v>
      </c>
      <c r="H30" s="24">
        <v>2.25</v>
      </c>
    </row>
    <row r="31" spans="2:8" x14ac:dyDescent="0.25">
      <c r="B31" s="2" t="s">
        <v>1422</v>
      </c>
      <c r="C31" s="4">
        <v>7.52</v>
      </c>
      <c r="D31" s="2" t="s">
        <v>242</v>
      </c>
      <c r="E31" s="2" t="s">
        <v>1423</v>
      </c>
      <c r="F31" s="24">
        <v>2237100</v>
      </c>
      <c r="G31" s="24">
        <v>2234.77</v>
      </c>
      <c r="H31" s="24">
        <v>2.02</v>
      </c>
    </row>
    <row r="32" spans="2:8" x14ac:dyDescent="0.25">
      <c r="B32" s="2" t="s">
        <v>998</v>
      </c>
      <c r="C32" s="4">
        <v>7.24</v>
      </c>
      <c r="D32" s="2" t="s">
        <v>242</v>
      </c>
      <c r="E32" s="2" t="s">
        <v>999</v>
      </c>
      <c r="F32" s="24">
        <v>2000000</v>
      </c>
      <c r="G32" s="24">
        <v>1990.35</v>
      </c>
      <c r="H32" s="24">
        <v>1.8</v>
      </c>
    </row>
    <row r="33" spans="2:8" x14ac:dyDescent="0.25">
      <c r="B33" s="2" t="s">
        <v>2554</v>
      </c>
      <c r="C33" s="4">
        <v>7.47</v>
      </c>
      <c r="D33" s="2" t="s">
        <v>242</v>
      </c>
      <c r="E33" s="2" t="s">
        <v>2553</v>
      </c>
      <c r="F33" s="24">
        <v>1000000</v>
      </c>
      <c r="G33" s="24">
        <v>1014.31</v>
      </c>
      <c r="H33" s="24">
        <v>0.92</v>
      </c>
    </row>
    <row r="34" spans="2:8" x14ac:dyDescent="0.25">
      <c r="B34" s="2" t="s">
        <v>1169</v>
      </c>
      <c r="C34" s="4">
        <v>7.2</v>
      </c>
      <c r="D34" s="2" t="s">
        <v>242</v>
      </c>
      <c r="E34" s="2" t="s">
        <v>1170</v>
      </c>
      <c r="F34" s="24">
        <v>1000000</v>
      </c>
      <c r="G34" s="24">
        <v>1006.16</v>
      </c>
      <c r="H34" s="24">
        <v>0.91</v>
      </c>
    </row>
    <row r="35" spans="2:8" x14ac:dyDescent="0.25">
      <c r="B35" s="2" t="s">
        <v>1173</v>
      </c>
      <c r="C35" s="4">
        <v>7.49</v>
      </c>
      <c r="D35" s="2" t="s">
        <v>242</v>
      </c>
      <c r="E35" s="2" t="s">
        <v>1174</v>
      </c>
      <c r="F35" s="24">
        <v>1000000</v>
      </c>
      <c r="G35" s="24">
        <v>996.6</v>
      </c>
      <c r="H35" s="24">
        <v>0.9</v>
      </c>
    </row>
    <row r="36" spans="2:8" x14ac:dyDescent="0.25">
      <c r="B36" s="2" t="s">
        <v>1420</v>
      </c>
      <c r="C36" s="4">
        <v>7.49</v>
      </c>
      <c r="D36" s="2" t="s">
        <v>242</v>
      </c>
      <c r="E36" s="2" t="s">
        <v>1421</v>
      </c>
      <c r="F36" s="24">
        <v>868500</v>
      </c>
      <c r="G36" s="24">
        <v>864.19</v>
      </c>
      <c r="H36" s="24">
        <v>0.78</v>
      </c>
    </row>
    <row r="37" spans="2:8" x14ac:dyDescent="0.25">
      <c r="B37" s="2" t="s">
        <v>1187</v>
      </c>
      <c r="C37" s="4">
        <v>7.5</v>
      </c>
      <c r="D37" s="2" t="s">
        <v>242</v>
      </c>
      <c r="E37" s="2" t="s">
        <v>1188</v>
      </c>
      <c r="F37" s="24">
        <v>539400</v>
      </c>
      <c r="G37" s="24">
        <v>547.29</v>
      </c>
      <c r="H37" s="24">
        <v>0.49</v>
      </c>
    </row>
    <row r="38" spans="2:8" x14ac:dyDescent="0.25">
      <c r="B38" s="2" t="s">
        <v>1177</v>
      </c>
      <c r="C38" s="4">
        <v>7.21</v>
      </c>
      <c r="D38" s="2" t="s">
        <v>242</v>
      </c>
      <c r="E38" s="2" t="s">
        <v>1178</v>
      </c>
      <c r="F38" s="24">
        <v>500000</v>
      </c>
      <c r="G38" s="24">
        <v>501.46</v>
      </c>
      <c r="H38" s="24">
        <v>0.45</v>
      </c>
    </row>
    <row r="39" spans="2:8" x14ac:dyDescent="0.25">
      <c r="B39" s="2" t="s">
        <v>2010</v>
      </c>
      <c r="C39" s="4">
        <v>7.19</v>
      </c>
      <c r="D39" s="2" t="s">
        <v>242</v>
      </c>
      <c r="E39" s="2" t="s">
        <v>2009</v>
      </c>
      <c r="F39" s="24">
        <v>500000</v>
      </c>
      <c r="G39" s="24">
        <v>497.7</v>
      </c>
      <c r="H39" s="24">
        <v>0.45</v>
      </c>
    </row>
    <row r="40" spans="2:8" x14ac:dyDescent="0.25">
      <c r="B40" s="2" t="s">
        <v>1014</v>
      </c>
      <c r="C40" s="4">
        <v>7.51</v>
      </c>
      <c r="D40" s="2" t="s">
        <v>242</v>
      </c>
      <c r="E40" s="2" t="s">
        <v>1015</v>
      </c>
      <c r="F40" s="24">
        <v>500000</v>
      </c>
      <c r="G40" s="24">
        <v>497.62</v>
      </c>
      <c r="H40" s="24">
        <v>0.45</v>
      </c>
    </row>
    <row r="41" spans="2:8" x14ac:dyDescent="0.25">
      <c r="B41" s="2" t="s">
        <v>2552</v>
      </c>
      <c r="C41" s="4">
        <v>7.5</v>
      </c>
      <c r="D41" s="2" t="s">
        <v>242</v>
      </c>
      <c r="E41" s="2" t="s">
        <v>2551</v>
      </c>
      <c r="F41" s="24">
        <v>395000</v>
      </c>
      <c r="G41" s="24">
        <v>402.07</v>
      </c>
      <c r="H41" s="24">
        <v>0.36</v>
      </c>
    </row>
    <row r="42" spans="2:8" x14ac:dyDescent="0.25">
      <c r="B42" s="2" t="s">
        <v>2550</v>
      </c>
      <c r="C42" s="4">
        <v>7.24</v>
      </c>
      <c r="D42" s="2" t="s">
        <v>242</v>
      </c>
      <c r="E42" s="2" t="s">
        <v>2549</v>
      </c>
      <c r="F42" s="24">
        <v>200000</v>
      </c>
      <c r="G42" s="24">
        <v>193.71</v>
      </c>
      <c r="H42" s="24">
        <v>0.18</v>
      </c>
    </row>
    <row r="43" spans="2:8" x14ac:dyDescent="0.25">
      <c r="B43" s="2" t="s">
        <v>1016</v>
      </c>
      <c r="C43" s="4">
        <v>7.5</v>
      </c>
      <c r="D43" s="2" t="s">
        <v>242</v>
      </c>
      <c r="E43" s="2" t="s">
        <v>1017</v>
      </c>
      <c r="F43" s="24">
        <v>190600</v>
      </c>
      <c r="G43" s="24">
        <v>192.55</v>
      </c>
      <c r="H43" s="24">
        <v>0.17</v>
      </c>
    </row>
    <row r="44" spans="2:8" x14ac:dyDescent="0.25">
      <c r="B44" s="2" t="s">
        <v>2548</v>
      </c>
      <c r="C44" s="4">
        <v>7.42</v>
      </c>
      <c r="D44" s="2" t="s">
        <v>242</v>
      </c>
      <c r="E44" s="2" t="s">
        <v>2547</v>
      </c>
      <c r="F44" s="24">
        <v>160000</v>
      </c>
      <c r="G44" s="24">
        <v>164.46</v>
      </c>
      <c r="H44" s="24">
        <v>0.15</v>
      </c>
    </row>
    <row r="45" spans="2:8" x14ac:dyDescent="0.25">
      <c r="B45" s="2" t="s">
        <v>2546</v>
      </c>
      <c r="C45" s="4">
        <v>7.51</v>
      </c>
      <c r="D45" s="2" t="s">
        <v>242</v>
      </c>
      <c r="E45" s="2" t="s">
        <v>2545</v>
      </c>
      <c r="F45" s="24">
        <v>109900</v>
      </c>
      <c r="G45" s="24">
        <v>112.17</v>
      </c>
      <c r="H45" s="24">
        <v>0.1</v>
      </c>
    </row>
    <row r="46" spans="2:8" x14ac:dyDescent="0.25">
      <c r="B46" s="2" t="s">
        <v>2544</v>
      </c>
      <c r="C46" s="4">
        <v>7.21</v>
      </c>
      <c r="D46" s="2" t="s">
        <v>242</v>
      </c>
      <c r="E46" s="2" t="s">
        <v>2543</v>
      </c>
      <c r="F46" s="24">
        <v>71000</v>
      </c>
      <c r="G46" s="24">
        <v>74.540000000000006</v>
      </c>
      <c r="H46" s="24">
        <v>7.0000000000000007E-2</v>
      </c>
    </row>
    <row r="47" spans="2:8" x14ac:dyDescent="0.25">
      <c r="B47" s="7" t="s">
        <v>244</v>
      </c>
      <c r="C47" s="8"/>
      <c r="D47" s="7"/>
      <c r="E47" s="7"/>
      <c r="F47" s="31"/>
      <c r="G47" s="31">
        <f>SUM(G22:G46)</f>
        <v>26780.819999999992</v>
      </c>
      <c r="H47" s="31">
        <f>SUM(H22:H46)</f>
        <v>24.22</v>
      </c>
    </row>
    <row r="48" spans="2:8" x14ac:dyDescent="0.25">
      <c r="B48" s="7" t="s">
        <v>602</v>
      </c>
    </row>
    <row r="49" spans="2:8" x14ac:dyDescent="0.25">
      <c r="B49" s="2" t="s">
        <v>2542</v>
      </c>
      <c r="C49" s="4">
        <v>7.77</v>
      </c>
      <c r="D49" s="2" t="s">
        <v>603</v>
      </c>
      <c r="E49" s="2" t="s">
        <v>1466</v>
      </c>
      <c r="F49" s="24">
        <v>5000</v>
      </c>
      <c r="G49" s="24">
        <v>5019.9399999999996</v>
      </c>
      <c r="H49" s="24">
        <v>4.54</v>
      </c>
    </row>
    <row r="50" spans="2:8" x14ac:dyDescent="0.25">
      <c r="B50" s="2" t="s">
        <v>2541</v>
      </c>
      <c r="C50" s="4">
        <v>7.74</v>
      </c>
      <c r="D50" s="2" t="s">
        <v>603</v>
      </c>
      <c r="E50" s="2" t="s">
        <v>2540</v>
      </c>
      <c r="F50" s="24">
        <v>5000</v>
      </c>
      <c r="G50" s="24">
        <v>4987.91</v>
      </c>
      <c r="H50" s="24">
        <v>4.51</v>
      </c>
    </row>
    <row r="51" spans="2:8" x14ac:dyDescent="0.25">
      <c r="B51" s="2" t="s">
        <v>2539</v>
      </c>
      <c r="C51" s="4">
        <v>7.75</v>
      </c>
      <c r="D51" s="2" t="s">
        <v>603</v>
      </c>
      <c r="E51" s="2" t="s">
        <v>2538</v>
      </c>
      <c r="F51" s="24">
        <v>500</v>
      </c>
      <c r="G51" s="24">
        <v>4987.05</v>
      </c>
      <c r="H51" s="24">
        <v>4.51</v>
      </c>
    </row>
    <row r="52" spans="2:8" x14ac:dyDescent="0.25">
      <c r="B52" s="2" t="s">
        <v>1964</v>
      </c>
      <c r="C52" s="4">
        <v>7.67</v>
      </c>
      <c r="D52" s="2" t="s">
        <v>603</v>
      </c>
      <c r="E52" s="2" t="s">
        <v>1963</v>
      </c>
      <c r="F52" s="24">
        <v>5000</v>
      </c>
      <c r="G52" s="24">
        <v>4985.04</v>
      </c>
      <c r="H52" s="24">
        <v>4.51</v>
      </c>
    </row>
    <row r="53" spans="2:8" x14ac:dyDescent="0.25">
      <c r="B53" s="2" t="s">
        <v>1981</v>
      </c>
      <c r="C53" s="4">
        <v>7.82</v>
      </c>
      <c r="D53" s="2" t="s">
        <v>603</v>
      </c>
      <c r="E53" s="2" t="s">
        <v>1980</v>
      </c>
      <c r="F53" s="24">
        <v>5000</v>
      </c>
      <c r="G53" s="24">
        <v>4973.92</v>
      </c>
      <c r="H53" s="24">
        <v>4.5</v>
      </c>
    </row>
    <row r="54" spans="2:8" x14ac:dyDescent="0.25">
      <c r="B54" s="2" t="s">
        <v>2537</v>
      </c>
      <c r="C54" s="4">
        <v>7.75</v>
      </c>
      <c r="D54" s="2" t="s">
        <v>603</v>
      </c>
      <c r="E54" s="2" t="s">
        <v>1203</v>
      </c>
      <c r="F54" s="24">
        <v>4500</v>
      </c>
      <c r="G54" s="24">
        <v>4479.68</v>
      </c>
      <c r="H54" s="24">
        <v>4.05</v>
      </c>
    </row>
    <row r="55" spans="2:8" x14ac:dyDescent="0.25">
      <c r="B55" s="2" t="s">
        <v>2536</v>
      </c>
      <c r="C55" s="4">
        <v>8.35</v>
      </c>
      <c r="D55" s="2" t="s">
        <v>1213</v>
      </c>
      <c r="E55" s="2" t="s">
        <v>1214</v>
      </c>
      <c r="F55" s="24">
        <v>3500</v>
      </c>
      <c r="G55" s="24">
        <v>3484.96</v>
      </c>
      <c r="H55" s="24">
        <v>3.15</v>
      </c>
    </row>
    <row r="56" spans="2:8" x14ac:dyDescent="0.25">
      <c r="B56" s="2" t="s">
        <v>1029</v>
      </c>
      <c r="C56" s="4">
        <v>8.43</v>
      </c>
      <c r="D56" s="2" t="s">
        <v>616</v>
      </c>
      <c r="E56" s="2" t="s">
        <v>1030</v>
      </c>
      <c r="F56" s="24">
        <v>3500</v>
      </c>
      <c r="G56" s="24">
        <v>3417.72</v>
      </c>
      <c r="H56" s="24">
        <v>3.09</v>
      </c>
    </row>
    <row r="57" spans="2:8" x14ac:dyDescent="0.25">
      <c r="B57" s="2" t="s">
        <v>1746</v>
      </c>
      <c r="C57" s="4">
        <v>7.85</v>
      </c>
      <c r="D57" s="2" t="s">
        <v>603</v>
      </c>
      <c r="E57" s="2" t="s">
        <v>610</v>
      </c>
      <c r="F57" s="24">
        <v>350</v>
      </c>
      <c r="G57" s="24">
        <v>3021.47</v>
      </c>
      <c r="H57" s="24">
        <v>2.73</v>
      </c>
    </row>
    <row r="58" spans="2:8" x14ac:dyDescent="0.25">
      <c r="B58" s="2" t="s">
        <v>2535</v>
      </c>
      <c r="C58" s="4">
        <v>8.7899999999999991</v>
      </c>
      <c r="D58" s="2" t="s">
        <v>614</v>
      </c>
      <c r="E58" s="2" t="s">
        <v>1450</v>
      </c>
      <c r="F58" s="24">
        <v>2500</v>
      </c>
      <c r="G58" s="24">
        <v>2514.4</v>
      </c>
      <c r="H58" s="24">
        <v>2.27</v>
      </c>
    </row>
    <row r="59" spans="2:8" x14ac:dyDescent="0.25">
      <c r="B59" s="2" t="s">
        <v>2534</v>
      </c>
      <c r="C59" s="4">
        <v>8.17</v>
      </c>
      <c r="D59" s="2" t="s">
        <v>603</v>
      </c>
      <c r="E59" s="2" t="s">
        <v>2533</v>
      </c>
      <c r="F59" s="24">
        <v>2500</v>
      </c>
      <c r="G59" s="24">
        <v>2503.9299999999998</v>
      </c>
      <c r="H59" s="24">
        <v>2.2599999999999998</v>
      </c>
    </row>
    <row r="60" spans="2:8" x14ac:dyDescent="0.25">
      <c r="B60" s="2" t="s">
        <v>2532</v>
      </c>
      <c r="C60" s="4">
        <v>7.29</v>
      </c>
      <c r="D60" s="2" t="s">
        <v>603</v>
      </c>
      <c r="E60" s="2" t="s">
        <v>2531</v>
      </c>
      <c r="F60" s="24">
        <v>250</v>
      </c>
      <c r="G60" s="24">
        <v>2501.17</v>
      </c>
      <c r="H60" s="24">
        <v>2.2599999999999998</v>
      </c>
    </row>
    <row r="61" spans="2:8" x14ac:dyDescent="0.25">
      <c r="B61" s="2" t="s">
        <v>2029</v>
      </c>
      <c r="C61" s="4">
        <v>8.69</v>
      </c>
      <c r="D61" s="2" t="s">
        <v>614</v>
      </c>
      <c r="E61" s="2" t="s">
        <v>615</v>
      </c>
      <c r="F61" s="24">
        <v>250</v>
      </c>
      <c r="G61" s="24">
        <v>2494.63</v>
      </c>
      <c r="H61" s="24">
        <v>2.2599999999999998</v>
      </c>
    </row>
    <row r="62" spans="2:8" x14ac:dyDescent="0.25">
      <c r="B62" s="2" t="s">
        <v>1209</v>
      </c>
      <c r="C62" s="4">
        <v>7.72</v>
      </c>
      <c r="D62" s="2" t="s">
        <v>603</v>
      </c>
      <c r="E62" s="2" t="s">
        <v>1210</v>
      </c>
      <c r="F62" s="24">
        <v>2500</v>
      </c>
      <c r="G62" s="24">
        <v>2492.64</v>
      </c>
      <c r="H62" s="24">
        <v>2.25</v>
      </c>
    </row>
    <row r="63" spans="2:8" x14ac:dyDescent="0.25">
      <c r="B63" s="2" t="s">
        <v>1855</v>
      </c>
      <c r="C63" s="4">
        <v>7.82</v>
      </c>
      <c r="D63" s="2" t="s">
        <v>603</v>
      </c>
      <c r="E63" s="2" t="s">
        <v>1854</v>
      </c>
      <c r="F63" s="24">
        <v>250</v>
      </c>
      <c r="G63" s="24">
        <v>2488.1999999999998</v>
      </c>
      <c r="H63" s="24">
        <v>2.25</v>
      </c>
    </row>
    <row r="64" spans="2:8" x14ac:dyDescent="0.25">
      <c r="B64" s="2" t="s">
        <v>2530</v>
      </c>
      <c r="C64" s="4">
        <v>7.73</v>
      </c>
      <c r="D64" s="2" t="s">
        <v>603</v>
      </c>
      <c r="E64" s="2" t="s">
        <v>2529</v>
      </c>
      <c r="F64" s="24">
        <v>2500</v>
      </c>
      <c r="G64" s="24">
        <v>2487.7199999999998</v>
      </c>
      <c r="H64" s="24">
        <v>2.25</v>
      </c>
    </row>
    <row r="65" spans="2:8" x14ac:dyDescent="0.25">
      <c r="B65" s="2" t="s">
        <v>2528</v>
      </c>
      <c r="C65" s="4">
        <v>8.0399999999999991</v>
      </c>
      <c r="D65" s="2" t="s">
        <v>603</v>
      </c>
      <c r="E65" s="2" t="s">
        <v>2527</v>
      </c>
      <c r="F65" s="24">
        <v>250</v>
      </c>
      <c r="G65" s="24">
        <v>2486.4</v>
      </c>
      <c r="H65" s="24">
        <v>2.25</v>
      </c>
    </row>
    <row r="66" spans="2:8" x14ac:dyDescent="0.25">
      <c r="B66" s="2" t="s">
        <v>1870</v>
      </c>
      <c r="C66" s="4">
        <v>8.2200000000000006</v>
      </c>
      <c r="D66" s="2" t="s">
        <v>603</v>
      </c>
      <c r="E66" s="2" t="s">
        <v>1869</v>
      </c>
      <c r="F66" s="24">
        <v>250</v>
      </c>
      <c r="G66" s="24">
        <v>2483.27</v>
      </c>
      <c r="H66" s="24">
        <v>2.25</v>
      </c>
    </row>
    <row r="67" spans="2:8" x14ac:dyDescent="0.25">
      <c r="B67" s="2" t="s">
        <v>2526</v>
      </c>
      <c r="C67" s="4">
        <v>8.11</v>
      </c>
      <c r="D67" s="2" t="s">
        <v>603</v>
      </c>
      <c r="E67" s="2" t="s">
        <v>1478</v>
      </c>
      <c r="F67" s="24">
        <v>250</v>
      </c>
      <c r="G67" s="24">
        <v>2476.1999999999998</v>
      </c>
      <c r="H67" s="24">
        <v>2.2400000000000002</v>
      </c>
    </row>
    <row r="68" spans="2:8" x14ac:dyDescent="0.25">
      <c r="B68" s="2" t="s">
        <v>2525</v>
      </c>
      <c r="C68" s="4">
        <v>8.17</v>
      </c>
      <c r="D68" s="2" t="s">
        <v>603</v>
      </c>
      <c r="E68" s="2" t="s">
        <v>2524</v>
      </c>
      <c r="F68" s="24">
        <v>2500</v>
      </c>
      <c r="G68" s="24">
        <v>2473.37</v>
      </c>
      <c r="H68" s="24">
        <v>2.2400000000000002</v>
      </c>
    </row>
    <row r="69" spans="2:8" x14ac:dyDescent="0.25">
      <c r="B69" s="2" t="s">
        <v>2523</v>
      </c>
      <c r="C69" s="4">
        <v>8.85</v>
      </c>
      <c r="D69" s="2" t="s">
        <v>614</v>
      </c>
      <c r="E69" s="2" t="s">
        <v>2522</v>
      </c>
      <c r="F69" s="24">
        <v>2000</v>
      </c>
      <c r="G69" s="24">
        <v>1994.66</v>
      </c>
      <c r="H69" s="24">
        <v>1.8</v>
      </c>
    </row>
    <row r="70" spans="2:8" x14ac:dyDescent="0.25">
      <c r="B70" s="2" t="s">
        <v>2521</v>
      </c>
      <c r="C70" s="4">
        <v>8.2200000000000006</v>
      </c>
      <c r="D70" s="2" t="s">
        <v>1485</v>
      </c>
      <c r="E70" s="2" t="s">
        <v>2520</v>
      </c>
      <c r="F70" s="24">
        <v>1500</v>
      </c>
      <c r="G70" s="24">
        <v>1501.51</v>
      </c>
      <c r="H70" s="24">
        <v>1.36</v>
      </c>
    </row>
    <row r="71" spans="2:8" x14ac:dyDescent="0.25">
      <c r="B71" s="2" t="s">
        <v>2438</v>
      </c>
      <c r="C71" s="4">
        <v>7.71</v>
      </c>
      <c r="D71" s="2" t="s">
        <v>603</v>
      </c>
      <c r="E71" s="2" t="s">
        <v>2437</v>
      </c>
      <c r="F71" s="24">
        <v>150</v>
      </c>
      <c r="G71" s="24">
        <v>1449.4</v>
      </c>
      <c r="H71" s="24">
        <v>1.31</v>
      </c>
    </row>
    <row r="72" spans="2:8" x14ac:dyDescent="0.25">
      <c r="B72" s="2" t="s">
        <v>2519</v>
      </c>
      <c r="C72" s="4">
        <v>7.77</v>
      </c>
      <c r="D72" s="2" t="s">
        <v>1025</v>
      </c>
      <c r="E72" s="2" t="s">
        <v>2518</v>
      </c>
      <c r="F72" s="24">
        <v>100</v>
      </c>
      <c r="G72" s="24">
        <v>1006.11</v>
      </c>
      <c r="H72" s="24">
        <v>0.91</v>
      </c>
    </row>
    <row r="73" spans="2:8" x14ac:dyDescent="0.25">
      <c r="B73" s="2" t="s">
        <v>2517</v>
      </c>
      <c r="C73" s="4">
        <v>7.33</v>
      </c>
      <c r="D73" s="2" t="s">
        <v>603</v>
      </c>
      <c r="E73" s="2" t="s">
        <v>2516</v>
      </c>
      <c r="F73" s="24">
        <v>100</v>
      </c>
      <c r="G73" s="24">
        <v>999.71</v>
      </c>
      <c r="H73" s="24">
        <v>0.9</v>
      </c>
    </row>
    <row r="74" spans="2:8" x14ac:dyDescent="0.25">
      <c r="B74" s="2" t="s">
        <v>2515</v>
      </c>
      <c r="C74" s="4">
        <v>7.83</v>
      </c>
      <c r="D74" s="2" t="s">
        <v>603</v>
      </c>
      <c r="E74" s="2" t="s">
        <v>2514</v>
      </c>
      <c r="F74" s="24">
        <v>50</v>
      </c>
      <c r="G74" s="24">
        <v>524.83000000000004</v>
      </c>
      <c r="H74" s="24">
        <v>0.47</v>
      </c>
    </row>
    <row r="75" spans="2:8" x14ac:dyDescent="0.25">
      <c r="B75" s="2" t="s">
        <v>2513</v>
      </c>
      <c r="C75" s="4">
        <v>7.66</v>
      </c>
      <c r="D75" s="2" t="s">
        <v>603</v>
      </c>
      <c r="E75" s="2" t="s">
        <v>2512</v>
      </c>
      <c r="F75" s="24">
        <v>50</v>
      </c>
      <c r="G75" s="24">
        <v>497.42</v>
      </c>
      <c r="H75" s="24">
        <v>0.45</v>
      </c>
    </row>
    <row r="76" spans="2:8" x14ac:dyDescent="0.25">
      <c r="B76" s="2" t="s">
        <v>1979</v>
      </c>
      <c r="C76" s="4">
        <v>8.11</v>
      </c>
      <c r="D76" s="2" t="s">
        <v>603</v>
      </c>
      <c r="E76" s="2" t="s">
        <v>1978</v>
      </c>
      <c r="F76" s="24">
        <v>50</v>
      </c>
      <c r="G76" s="24">
        <v>495.43</v>
      </c>
      <c r="H76" s="24">
        <v>0.45</v>
      </c>
    </row>
    <row r="77" spans="2:8" x14ac:dyDescent="0.25">
      <c r="B77" s="2" t="s">
        <v>2511</v>
      </c>
      <c r="C77" s="4">
        <v>8.42</v>
      </c>
      <c r="D77" s="2" t="s">
        <v>614</v>
      </c>
      <c r="E77" s="2" t="s">
        <v>1529</v>
      </c>
      <c r="F77" s="24">
        <v>50</v>
      </c>
      <c r="G77" s="24">
        <v>494.35</v>
      </c>
      <c r="H77" s="24">
        <v>0.45</v>
      </c>
    </row>
    <row r="78" spans="2:8" x14ac:dyDescent="0.25">
      <c r="B78" s="2" t="s">
        <v>2510</v>
      </c>
      <c r="C78" s="4">
        <v>8.9</v>
      </c>
      <c r="D78" s="2" t="s">
        <v>1485</v>
      </c>
      <c r="E78" s="2" t="s">
        <v>2509</v>
      </c>
      <c r="F78" s="24">
        <v>50</v>
      </c>
      <c r="G78" s="24">
        <v>491.56</v>
      </c>
      <c r="H78" s="24">
        <v>0.44</v>
      </c>
    </row>
    <row r="79" spans="2:8" x14ac:dyDescent="0.25">
      <c r="B79" s="2" t="s">
        <v>2508</v>
      </c>
      <c r="C79" s="4">
        <v>8.2200000000000006</v>
      </c>
      <c r="D79" s="2" t="s">
        <v>2507</v>
      </c>
      <c r="E79" s="2" t="s">
        <v>2506</v>
      </c>
      <c r="F79" s="24">
        <v>40</v>
      </c>
      <c r="G79" s="24">
        <v>399.17</v>
      </c>
      <c r="H79" s="24">
        <v>0.36</v>
      </c>
    </row>
    <row r="80" spans="2:8" x14ac:dyDescent="0.25">
      <c r="B80" s="2" t="s">
        <v>2505</v>
      </c>
      <c r="C80" s="4">
        <v>7.85</v>
      </c>
      <c r="D80" s="2" t="s">
        <v>603</v>
      </c>
      <c r="E80" s="2" t="s">
        <v>611</v>
      </c>
      <c r="F80" s="24">
        <v>40</v>
      </c>
      <c r="G80" s="24">
        <v>337.11</v>
      </c>
      <c r="H80" s="24">
        <v>0.3</v>
      </c>
    </row>
    <row r="81" spans="2:8" x14ac:dyDescent="0.25">
      <c r="B81" s="2" t="s">
        <v>2504</v>
      </c>
      <c r="C81" s="4">
        <v>7.59</v>
      </c>
      <c r="D81" s="2" t="s">
        <v>603</v>
      </c>
      <c r="E81" s="2" t="s">
        <v>2503</v>
      </c>
      <c r="F81" s="24">
        <v>30</v>
      </c>
      <c r="G81" s="24">
        <v>311.13</v>
      </c>
      <c r="H81" s="24">
        <v>0.28000000000000003</v>
      </c>
    </row>
    <row r="82" spans="2:8" x14ac:dyDescent="0.25">
      <c r="B82" s="2" t="s">
        <v>605</v>
      </c>
      <c r="C82" s="4">
        <v>7.84</v>
      </c>
      <c r="D82" s="2" t="s">
        <v>603</v>
      </c>
      <c r="E82" s="2" t="s">
        <v>606</v>
      </c>
      <c r="F82" s="24">
        <v>30</v>
      </c>
      <c r="G82" s="24">
        <v>297.55</v>
      </c>
      <c r="H82" s="24">
        <v>0.27</v>
      </c>
    </row>
    <row r="83" spans="2:8" x14ac:dyDescent="0.25">
      <c r="B83" s="2" t="s">
        <v>2502</v>
      </c>
      <c r="C83" s="4">
        <v>7.85</v>
      </c>
      <c r="D83" s="2" t="s">
        <v>603</v>
      </c>
      <c r="E83" s="2" t="s">
        <v>609</v>
      </c>
      <c r="F83" s="24">
        <v>30</v>
      </c>
      <c r="G83" s="24">
        <v>256.39</v>
      </c>
      <c r="H83" s="24">
        <v>0.23</v>
      </c>
    </row>
    <row r="84" spans="2:8" x14ac:dyDescent="0.25">
      <c r="B84" s="2" t="s">
        <v>2501</v>
      </c>
      <c r="C84" s="4">
        <v>7.83</v>
      </c>
      <c r="D84" s="2" t="s">
        <v>603</v>
      </c>
      <c r="E84" s="2" t="s">
        <v>2500</v>
      </c>
      <c r="F84" s="24">
        <v>12</v>
      </c>
      <c r="G84" s="24">
        <v>120.69</v>
      </c>
      <c r="H84" s="24">
        <v>0.11</v>
      </c>
    </row>
    <row r="85" spans="2:8" x14ac:dyDescent="0.25">
      <c r="B85" s="2" t="s">
        <v>2499</v>
      </c>
      <c r="C85" s="4">
        <v>7.59</v>
      </c>
      <c r="D85" s="2" t="s">
        <v>603</v>
      </c>
      <c r="E85" s="2" t="s">
        <v>2498</v>
      </c>
      <c r="F85" s="24">
        <v>10</v>
      </c>
      <c r="G85" s="24">
        <v>102.96</v>
      </c>
      <c r="H85" s="24">
        <v>0.09</v>
      </c>
    </row>
    <row r="86" spans="2:8" x14ac:dyDescent="0.25">
      <c r="B86" s="2" t="s">
        <v>2497</v>
      </c>
      <c r="C86" s="4">
        <v>7.51</v>
      </c>
      <c r="D86" s="2" t="s">
        <v>603</v>
      </c>
      <c r="E86" s="2" t="s">
        <v>1297</v>
      </c>
      <c r="F86" s="24">
        <v>10</v>
      </c>
      <c r="G86" s="24">
        <v>100.42</v>
      </c>
      <c r="H86" s="24">
        <v>0.09</v>
      </c>
    </row>
    <row r="87" spans="2:8" x14ac:dyDescent="0.25">
      <c r="B87" s="2" t="s">
        <v>2496</v>
      </c>
      <c r="C87" s="4">
        <v>7.92</v>
      </c>
      <c r="D87" s="2" t="s">
        <v>603</v>
      </c>
      <c r="E87" s="2" t="s">
        <v>1205</v>
      </c>
      <c r="F87" s="24">
        <v>10</v>
      </c>
      <c r="G87" s="24">
        <v>97.94</v>
      </c>
      <c r="H87" s="24">
        <v>0.09</v>
      </c>
    </row>
    <row r="88" spans="2:8" x14ac:dyDescent="0.25">
      <c r="B88" s="2" t="s">
        <v>2495</v>
      </c>
      <c r="C88" s="4">
        <v>7.52</v>
      </c>
      <c r="D88" s="2" t="s">
        <v>603</v>
      </c>
      <c r="E88" s="2" t="s">
        <v>1219</v>
      </c>
      <c r="F88" s="24">
        <v>10</v>
      </c>
      <c r="G88" s="24">
        <v>96.74</v>
      </c>
      <c r="H88" s="24">
        <v>0.09</v>
      </c>
    </row>
    <row r="89" spans="2:8" x14ac:dyDescent="0.25">
      <c r="B89" s="7" t="s">
        <v>620</v>
      </c>
      <c r="C89" s="8"/>
      <c r="D89" s="7"/>
      <c r="E89" s="7"/>
      <c r="F89" s="31"/>
      <c r="G89" s="31">
        <f>SUM(G48:G88)</f>
        <v>78334.700000000012</v>
      </c>
      <c r="H89" s="31">
        <f>SUM(H48:H88)</f>
        <v>70.820000000000007</v>
      </c>
    </row>
    <row r="90" spans="2:8" x14ac:dyDescent="0.25">
      <c r="B90" s="7" t="s">
        <v>309</v>
      </c>
    </row>
    <row r="91" spans="2:8" x14ac:dyDescent="0.25">
      <c r="B91" s="2" t="s">
        <v>310</v>
      </c>
      <c r="C91" s="4" t="s">
        <v>142</v>
      </c>
      <c r="E91" s="2" t="s">
        <v>311</v>
      </c>
      <c r="F91" s="24">
        <v>1776.7439999999999</v>
      </c>
      <c r="G91" s="24">
        <v>181.46</v>
      </c>
      <c r="H91" s="24">
        <v>0.16</v>
      </c>
    </row>
    <row r="92" spans="2:8" x14ac:dyDescent="0.25">
      <c r="B92" s="7" t="s">
        <v>312</v>
      </c>
      <c r="C92" s="8"/>
      <c r="D92" s="7"/>
      <c r="E92" s="7"/>
      <c r="F92" s="31"/>
      <c r="G92" s="31">
        <f>SUM(G90:G91)</f>
        <v>181.46</v>
      </c>
      <c r="H92" s="31">
        <f>SUM(H90:H91)</f>
        <v>0.16</v>
      </c>
    </row>
    <row r="93" spans="2:8" x14ac:dyDescent="0.25">
      <c r="B93" s="7" t="s">
        <v>1620</v>
      </c>
      <c r="C93" s="8"/>
      <c r="D93" s="7"/>
      <c r="E93" s="7"/>
      <c r="F93" s="31"/>
      <c r="G93" s="31">
        <v>1490.73</v>
      </c>
      <c r="H93" s="31">
        <v>1.35</v>
      </c>
    </row>
    <row r="94" spans="2:8" x14ac:dyDescent="0.25">
      <c r="B94" s="7" t="s">
        <v>2098</v>
      </c>
      <c r="C94" s="8"/>
      <c r="D94" s="7"/>
      <c r="E94" s="7"/>
      <c r="F94" s="31"/>
      <c r="G94" s="31">
        <v>480.5</v>
      </c>
      <c r="H94" s="31">
        <v>0.43</v>
      </c>
    </row>
    <row r="95" spans="2:8" x14ac:dyDescent="0.25">
      <c r="B95" s="7" t="s">
        <v>147</v>
      </c>
      <c r="C95" s="8"/>
      <c r="D95" s="7"/>
      <c r="E95" s="7"/>
      <c r="F95" s="31"/>
      <c r="G95" s="31">
        <v>107268.20999999999</v>
      </c>
      <c r="H95" s="31">
        <v>96.98</v>
      </c>
    </row>
    <row r="96" spans="2:8" x14ac:dyDescent="0.25">
      <c r="B96" s="7" t="s">
        <v>326</v>
      </c>
      <c r="C96" s="8"/>
      <c r="D96" s="7"/>
      <c r="E96" s="7"/>
      <c r="F96" s="31"/>
      <c r="G96" s="31">
        <v>3316.7525075300032</v>
      </c>
      <c r="H96" s="31">
        <v>3.019999999999996</v>
      </c>
    </row>
    <row r="97" spans="2:8" x14ac:dyDescent="0.25">
      <c r="B97" s="7" t="s">
        <v>155</v>
      </c>
      <c r="C97" s="8"/>
      <c r="D97" s="7"/>
      <c r="E97" s="7"/>
      <c r="F97" s="31"/>
      <c r="G97" s="31">
        <v>110584.96250753</v>
      </c>
      <c r="H97" s="31">
        <v>100</v>
      </c>
    </row>
    <row r="98" spans="2:8" x14ac:dyDescent="0.25">
      <c r="B98" s="2" t="s">
        <v>156</v>
      </c>
    </row>
    <row r="99" spans="2:8" x14ac:dyDescent="0.25">
      <c r="B99" s="2" t="s">
        <v>157</v>
      </c>
    </row>
    <row r="100" spans="2:8" x14ac:dyDescent="0.25">
      <c r="B100" s="2" t="s">
        <v>158</v>
      </c>
      <c r="C100" s="4" t="s">
        <v>159</v>
      </c>
    </row>
    <row r="101" spans="2:8" x14ac:dyDescent="0.25">
      <c r="B101" s="7"/>
    </row>
    <row r="102" spans="2:8" ht="30" x14ac:dyDescent="0.25">
      <c r="B102" s="45" t="s">
        <v>160</v>
      </c>
      <c r="C102" s="4" t="s">
        <v>161</v>
      </c>
    </row>
    <row r="103" spans="2:8" x14ac:dyDescent="0.25">
      <c r="B103" s="7"/>
    </row>
    <row r="104" spans="2:8" x14ac:dyDescent="0.25">
      <c r="B104" s="7" t="s">
        <v>162</v>
      </c>
      <c r="C104" s="4" t="s">
        <v>161</v>
      </c>
    </row>
    <row r="105" spans="2:8" x14ac:dyDescent="0.25">
      <c r="B105" s="7" t="s">
        <v>164</v>
      </c>
      <c r="C105" s="4" t="s">
        <v>165</v>
      </c>
    </row>
    <row r="106" spans="2:8" x14ac:dyDescent="0.25">
      <c r="B106" s="7" t="s">
        <v>2494</v>
      </c>
      <c r="C106" s="8"/>
    </row>
    <row r="107" spans="2:8" x14ac:dyDescent="0.25">
      <c r="B107" s="7" t="s">
        <v>2493</v>
      </c>
      <c r="C107" s="8"/>
    </row>
    <row r="108" spans="2:8" x14ac:dyDescent="0.25">
      <c r="B108" s="7" t="s">
        <v>2492</v>
      </c>
      <c r="C108" s="8"/>
    </row>
    <row r="109" spans="2:8" x14ac:dyDescent="0.25">
      <c r="B109" s="7" t="s">
        <v>2491</v>
      </c>
      <c r="C109" s="8"/>
    </row>
    <row r="110" spans="2:8" x14ac:dyDescent="0.25">
      <c r="B110" s="7" t="s">
        <v>2490</v>
      </c>
      <c r="C110" s="8"/>
    </row>
    <row r="111" spans="2:8" x14ac:dyDescent="0.25">
      <c r="B111" s="7" t="s">
        <v>2489</v>
      </c>
      <c r="C111" s="8"/>
    </row>
    <row r="112" spans="2:8" x14ac:dyDescent="0.25">
      <c r="B112" s="7" t="s">
        <v>2488</v>
      </c>
      <c r="C112" s="8"/>
    </row>
    <row r="113" spans="2:3" x14ac:dyDescent="0.25">
      <c r="B113" s="7" t="s">
        <v>2487</v>
      </c>
      <c r="C113" s="8"/>
    </row>
    <row r="114" spans="2:3" x14ac:dyDescent="0.25">
      <c r="B114" s="7" t="s">
        <v>2486</v>
      </c>
      <c r="C114" s="8"/>
    </row>
    <row r="115" spans="2:3" x14ac:dyDescent="0.25">
      <c r="B115" s="7" t="s">
        <v>2485</v>
      </c>
      <c r="C115" s="8"/>
    </row>
    <row r="116" spans="2:3" x14ac:dyDescent="0.25">
      <c r="B116" s="7" t="s">
        <v>2484</v>
      </c>
      <c r="C116" s="8"/>
    </row>
    <row r="117" spans="2:3" x14ac:dyDescent="0.25">
      <c r="B117" s="7" t="s">
        <v>2483</v>
      </c>
      <c r="C117" s="8"/>
    </row>
    <row r="118" spans="2:3" x14ac:dyDescent="0.25">
      <c r="B118" s="7" t="s">
        <v>2482</v>
      </c>
      <c r="C118" s="8"/>
    </row>
    <row r="119" spans="2:3" x14ac:dyDescent="0.25">
      <c r="B119" s="7" t="s">
        <v>2481</v>
      </c>
      <c r="C119" s="8"/>
    </row>
    <row r="120" spans="2:3" x14ac:dyDescent="0.25">
      <c r="B120" s="7" t="s">
        <v>2480</v>
      </c>
      <c r="C120" s="8"/>
    </row>
    <row r="121" spans="2:3" x14ac:dyDescent="0.25">
      <c r="B121" s="7" t="s">
        <v>2479</v>
      </c>
      <c r="C121" s="8"/>
    </row>
    <row r="122" spans="2:3" x14ac:dyDescent="0.25">
      <c r="B122" s="7" t="s">
        <v>2478</v>
      </c>
      <c r="C122" s="8"/>
    </row>
    <row r="123" spans="2:3" x14ac:dyDescent="0.25">
      <c r="B123" s="2" t="s">
        <v>170</v>
      </c>
    </row>
    <row r="125" spans="2:3" x14ac:dyDescent="0.25">
      <c r="B125" s="139"/>
      <c r="C125" s="9" t="s">
        <v>171</v>
      </c>
    </row>
    <row r="126" spans="2:3" x14ac:dyDescent="0.25">
      <c r="B126" s="139" t="s">
        <v>172</v>
      </c>
      <c r="C126" s="10" t="s">
        <v>8</v>
      </c>
    </row>
    <row r="127" spans="2:3" x14ac:dyDescent="0.25">
      <c r="B127" s="139" t="s">
        <v>173</v>
      </c>
      <c r="C127" s="9"/>
    </row>
    <row r="128" spans="2:3" x14ac:dyDescent="0.25">
      <c r="B128" s="139"/>
      <c r="C128" s="9"/>
    </row>
    <row r="129" spans="2:8" x14ac:dyDescent="0.25">
      <c r="B129" s="139" t="s">
        <v>174</v>
      </c>
      <c r="C129" s="43">
        <v>7.8399999999999997E-2</v>
      </c>
    </row>
    <row r="130" spans="2:8" x14ac:dyDescent="0.25">
      <c r="B130" s="139"/>
      <c r="C130" s="9"/>
    </row>
    <row r="131" spans="2:8" x14ac:dyDescent="0.25">
      <c r="B131" s="139" t="s">
        <v>175</v>
      </c>
      <c r="C131" s="9" t="s">
        <v>2477</v>
      </c>
    </row>
    <row r="132" spans="2:8" x14ac:dyDescent="0.25">
      <c r="B132" s="139" t="s">
        <v>176</v>
      </c>
      <c r="C132" s="9" t="s">
        <v>2476</v>
      </c>
    </row>
    <row r="133" spans="2:8" x14ac:dyDescent="0.25">
      <c r="B133" s="139"/>
      <c r="C133" s="9"/>
    </row>
    <row r="134" spans="2:8" x14ac:dyDescent="0.25">
      <c r="B134" s="139" t="s">
        <v>177</v>
      </c>
      <c r="C134" s="9" t="s">
        <v>159</v>
      </c>
    </row>
    <row r="135" spans="2:8" x14ac:dyDescent="0.25">
      <c r="B135" s="215" t="s">
        <v>178</v>
      </c>
      <c r="C135" s="215"/>
    </row>
    <row r="137" spans="2:8" s="41" customFormat="1" x14ac:dyDescent="0.25">
      <c r="B137" s="223" t="s">
        <v>2475</v>
      </c>
      <c r="C137" s="223"/>
      <c r="D137" s="223"/>
      <c r="E137" s="223"/>
      <c r="F137" s="42"/>
      <c r="G137" s="42"/>
      <c r="H137" s="42"/>
    </row>
    <row r="138" spans="2:8" s="41" customFormat="1" x14ac:dyDescent="0.25">
      <c r="F138" s="42"/>
      <c r="G138" s="42"/>
      <c r="H138" s="42"/>
    </row>
    <row r="139" spans="2:8" s="41" customFormat="1" x14ac:dyDescent="0.25">
      <c r="B139" s="231" t="s">
        <v>1648</v>
      </c>
      <c r="C139" s="231"/>
      <c r="D139" s="231"/>
      <c r="E139" s="231"/>
      <c r="F139" s="231"/>
      <c r="G139" s="42"/>
      <c r="H139" s="42"/>
    </row>
    <row r="142" spans="2:8" x14ac:dyDescent="0.25">
      <c r="B142" s="139" t="s">
        <v>179</v>
      </c>
      <c r="C142" s="9"/>
      <c r="D142" s="139"/>
    </row>
    <row r="143" spans="2:8" ht="30" x14ac:dyDescent="0.25">
      <c r="B143" s="11" t="s">
        <v>180</v>
      </c>
      <c r="C143" s="10" t="s">
        <v>181</v>
      </c>
      <c r="D143" s="11" t="s">
        <v>182</v>
      </c>
    </row>
    <row r="144" spans="2:8" x14ac:dyDescent="0.25">
      <c r="B144" s="139" t="s">
        <v>161</v>
      </c>
      <c r="C144" s="9" t="s">
        <v>161</v>
      </c>
      <c r="D144" s="139" t="s">
        <v>161</v>
      </c>
    </row>
    <row r="146" spans="2:7" x14ac:dyDescent="0.25">
      <c r="B146" s="17" t="s">
        <v>183</v>
      </c>
      <c r="C146" s="40">
        <v>45412</v>
      </c>
      <c r="D146" s="139"/>
      <c r="E146" s="33"/>
      <c r="F146" s="39"/>
    </row>
    <row r="147" spans="2:7" x14ac:dyDescent="0.25">
      <c r="B147" s="17" t="s">
        <v>184</v>
      </c>
      <c r="C147" s="18" t="s">
        <v>185</v>
      </c>
      <c r="D147" s="17" t="s">
        <v>186</v>
      </c>
      <c r="E147" s="34" t="s">
        <v>187</v>
      </c>
      <c r="F147" s="32" t="s">
        <v>188</v>
      </c>
      <c r="G147" s="31"/>
    </row>
    <row r="148" spans="2:7" x14ac:dyDescent="0.25">
      <c r="B148" s="37" t="s">
        <v>161</v>
      </c>
      <c r="C148" s="38" t="s">
        <v>161</v>
      </c>
      <c r="D148" s="37" t="s">
        <v>161</v>
      </c>
      <c r="E148" s="36" t="s">
        <v>161</v>
      </c>
      <c r="F148" s="35" t="s">
        <v>161</v>
      </c>
    </row>
    <row r="151" spans="2:7" x14ac:dyDescent="0.25">
      <c r="B151" s="7" t="s">
        <v>189</v>
      </c>
    </row>
    <row r="152" spans="2:7" x14ac:dyDescent="0.25">
      <c r="B152" s="7"/>
    </row>
    <row r="153" spans="2:7" x14ac:dyDescent="0.25">
      <c r="B153" s="7" t="s">
        <v>190</v>
      </c>
    </row>
    <row r="154" spans="2:7" x14ac:dyDescent="0.25">
      <c r="B154" s="17" t="s">
        <v>191</v>
      </c>
      <c r="C154" s="18" t="s">
        <v>192</v>
      </c>
      <c r="D154" s="7"/>
    </row>
    <row r="155" spans="2:7" x14ac:dyDescent="0.25">
      <c r="B155" s="139" t="s">
        <v>161</v>
      </c>
      <c r="C155" s="9" t="s">
        <v>161</v>
      </c>
    </row>
    <row r="157" spans="2:7" x14ac:dyDescent="0.25">
      <c r="B157" s="17" t="s">
        <v>193</v>
      </c>
      <c r="C157" s="18" t="s">
        <v>192</v>
      </c>
    </row>
    <row r="158" spans="2:7" x14ac:dyDescent="0.25">
      <c r="B158" s="139" t="s">
        <v>161</v>
      </c>
      <c r="C158" s="9" t="s">
        <v>161</v>
      </c>
    </row>
    <row r="160" spans="2:7" x14ac:dyDescent="0.25">
      <c r="B160" s="17" t="s">
        <v>161</v>
      </c>
      <c r="C160" s="18" t="s">
        <v>161</v>
      </c>
    </row>
    <row r="161" spans="2:7" x14ac:dyDescent="0.25">
      <c r="B161" s="139" t="s">
        <v>161</v>
      </c>
      <c r="C161" s="9" t="s">
        <v>161</v>
      </c>
    </row>
    <row r="163" spans="2:7" x14ac:dyDescent="0.25">
      <c r="B163" s="34" t="s">
        <v>194</v>
      </c>
      <c r="C163" s="18" t="s">
        <v>195</v>
      </c>
    </row>
    <row r="164" spans="2:7" x14ac:dyDescent="0.25">
      <c r="B164" s="33" t="s">
        <v>161</v>
      </c>
      <c r="C164" s="9" t="s">
        <v>161</v>
      </c>
    </row>
    <row r="166" spans="2:7" x14ac:dyDescent="0.25">
      <c r="B166" s="17" t="s">
        <v>196</v>
      </c>
      <c r="C166" s="18" t="s">
        <v>161</v>
      </c>
    </row>
    <row r="168" spans="2:7" x14ac:dyDescent="0.25">
      <c r="B168" s="17" t="s">
        <v>197</v>
      </c>
      <c r="C168" s="40">
        <v>45412</v>
      </c>
      <c r="D168" s="139"/>
      <c r="E168" s="33"/>
      <c r="F168" s="39"/>
    </row>
    <row r="169" spans="2:7" x14ac:dyDescent="0.25">
      <c r="B169" s="17" t="s">
        <v>184</v>
      </c>
      <c r="C169" s="18" t="s">
        <v>185</v>
      </c>
      <c r="D169" s="17" t="s">
        <v>186</v>
      </c>
      <c r="E169" s="34" t="s">
        <v>187</v>
      </c>
      <c r="F169" s="32" t="s">
        <v>188</v>
      </c>
      <c r="G169" s="31"/>
    </row>
    <row r="170" spans="2:7" x14ac:dyDescent="0.25">
      <c r="B170" s="37" t="s">
        <v>161</v>
      </c>
      <c r="C170" s="38" t="s">
        <v>161</v>
      </c>
      <c r="D170" s="37" t="s">
        <v>161</v>
      </c>
      <c r="E170" s="36" t="s">
        <v>161</v>
      </c>
      <c r="F170" s="35" t="s">
        <v>161</v>
      </c>
    </row>
    <row r="171" spans="2:7" x14ac:dyDescent="0.25">
      <c r="B171" s="7" t="s">
        <v>189</v>
      </c>
    </row>
    <row r="172" spans="2:7" x14ac:dyDescent="0.25">
      <c r="B172" s="7"/>
    </row>
    <row r="173" spans="2:7" x14ac:dyDescent="0.25">
      <c r="B173" s="7" t="s">
        <v>190</v>
      </c>
    </row>
    <row r="174" spans="2:7" x14ac:dyDescent="0.25">
      <c r="B174" s="17" t="s">
        <v>191</v>
      </c>
      <c r="C174" s="18" t="s">
        <v>192</v>
      </c>
      <c r="D174" s="7"/>
    </row>
    <row r="175" spans="2:7" x14ac:dyDescent="0.25">
      <c r="B175" s="139" t="s">
        <v>161</v>
      </c>
      <c r="C175" s="9" t="s">
        <v>161</v>
      </c>
    </row>
    <row r="177" spans="2:6" x14ac:dyDescent="0.25">
      <c r="B177" s="17" t="s">
        <v>193</v>
      </c>
      <c r="C177" s="18" t="s">
        <v>192</v>
      </c>
    </row>
    <row r="178" spans="2:6" x14ac:dyDescent="0.25">
      <c r="B178" s="139" t="s">
        <v>161</v>
      </c>
      <c r="C178" s="9" t="s">
        <v>161</v>
      </c>
    </row>
    <row r="180" spans="2:6" x14ac:dyDescent="0.25">
      <c r="B180" s="17" t="s">
        <v>161</v>
      </c>
      <c r="C180" s="18" t="s">
        <v>161</v>
      </c>
    </row>
    <row r="181" spans="2:6" x14ac:dyDescent="0.25">
      <c r="B181" s="139" t="s">
        <v>161</v>
      </c>
      <c r="C181" s="9" t="s">
        <v>161</v>
      </c>
    </row>
    <row r="183" spans="2:6" x14ac:dyDescent="0.25">
      <c r="B183" s="34" t="s">
        <v>194</v>
      </c>
      <c r="C183" s="18" t="s">
        <v>195</v>
      </c>
    </row>
    <row r="184" spans="2:6" x14ac:dyDescent="0.25">
      <c r="B184" s="33" t="s">
        <v>161</v>
      </c>
      <c r="C184" s="9" t="s">
        <v>161</v>
      </c>
    </row>
    <row r="186" spans="2:6" x14ac:dyDescent="0.25">
      <c r="B186" s="17" t="s">
        <v>196</v>
      </c>
      <c r="C186" s="18" t="s">
        <v>161</v>
      </c>
    </row>
    <row r="189" spans="2:6" x14ac:dyDescent="0.25">
      <c r="B189" s="7" t="s">
        <v>198</v>
      </c>
    </row>
    <row r="191" spans="2:6" x14ac:dyDescent="0.25">
      <c r="B191" s="17" t="s">
        <v>184</v>
      </c>
      <c r="C191" s="18" t="s">
        <v>199</v>
      </c>
      <c r="D191" s="17" t="s">
        <v>200</v>
      </c>
      <c r="E191" s="17" t="s">
        <v>201</v>
      </c>
      <c r="F191" s="31"/>
    </row>
    <row r="192" spans="2:6" x14ac:dyDescent="0.25">
      <c r="B192" s="139" t="s">
        <v>161</v>
      </c>
      <c r="C192" s="9" t="s">
        <v>161</v>
      </c>
      <c r="D192" s="139" t="s">
        <v>161</v>
      </c>
      <c r="E192" s="139" t="s">
        <v>161</v>
      </c>
    </row>
    <row r="195" spans="2:80" x14ac:dyDescent="0.25">
      <c r="B195" s="7" t="s">
        <v>202</v>
      </c>
      <c r="C195" s="8" t="s">
        <v>161</v>
      </c>
      <c r="D195" s="7"/>
      <c r="E195" s="7"/>
      <c r="F195" s="31"/>
      <c r="G195" s="31"/>
      <c r="H195" s="31"/>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row>
    <row r="197" spans="2:80" x14ac:dyDescent="0.25">
      <c r="B197" s="7" t="s">
        <v>203</v>
      </c>
    </row>
    <row r="199" spans="2:80" x14ac:dyDescent="0.25">
      <c r="B199" s="17" t="s">
        <v>204</v>
      </c>
      <c r="C199" s="18" t="s">
        <v>192</v>
      </c>
      <c r="D199" s="7"/>
    </row>
    <row r="200" spans="2:80" x14ac:dyDescent="0.25">
      <c r="B200" s="139" t="s">
        <v>161</v>
      </c>
      <c r="C200" s="9" t="s">
        <v>161</v>
      </c>
    </row>
    <row r="203" spans="2:80" x14ac:dyDescent="0.25">
      <c r="B203" s="17" t="s">
        <v>205</v>
      </c>
      <c r="C203" s="18" t="s">
        <v>206</v>
      </c>
      <c r="D203" s="7"/>
    </row>
    <row r="204" spans="2:80" x14ac:dyDescent="0.25">
      <c r="B204" s="139" t="s">
        <v>161</v>
      </c>
      <c r="C204" s="9" t="s">
        <v>161</v>
      </c>
    </row>
    <row r="207" spans="2:80" x14ac:dyDescent="0.25">
      <c r="B207" s="7" t="s">
        <v>207</v>
      </c>
    </row>
    <row r="210" spans="2:80" x14ac:dyDescent="0.25">
      <c r="B210" s="7" t="s">
        <v>208</v>
      </c>
    </row>
    <row r="212" spans="2:80" x14ac:dyDescent="0.25">
      <c r="B212" s="17" t="s">
        <v>184</v>
      </c>
      <c r="C212" s="18" t="s">
        <v>209</v>
      </c>
      <c r="D212" s="17" t="s">
        <v>199</v>
      </c>
      <c r="E212" s="17" t="s">
        <v>200</v>
      </c>
      <c r="F212" s="32" t="s">
        <v>201</v>
      </c>
      <c r="G212" s="31"/>
    </row>
    <row r="213" spans="2:80" x14ac:dyDescent="0.25">
      <c r="B213" s="139" t="s">
        <v>161</v>
      </c>
      <c r="C213" s="9" t="s">
        <v>161</v>
      </c>
      <c r="D213" s="139" t="s">
        <v>161</v>
      </c>
      <c r="E213" s="139" t="s">
        <v>161</v>
      </c>
      <c r="F213" s="30" t="s">
        <v>161</v>
      </c>
    </row>
    <row r="216" spans="2:80" x14ac:dyDescent="0.25">
      <c r="B216" s="7" t="s">
        <v>202</v>
      </c>
      <c r="C216" s="8" t="s">
        <v>161</v>
      </c>
      <c r="D216" s="7"/>
      <c r="E216" s="7"/>
      <c r="F216" s="31"/>
      <c r="G216" s="31"/>
      <c r="H216" s="31"/>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row>
    <row r="218" spans="2:80" x14ac:dyDescent="0.25">
      <c r="B218" s="7" t="s">
        <v>203</v>
      </c>
    </row>
    <row r="220" spans="2:80" x14ac:dyDescent="0.25">
      <c r="B220" s="17" t="s">
        <v>204</v>
      </c>
      <c r="C220" s="18" t="s">
        <v>192</v>
      </c>
      <c r="D220" s="7"/>
    </row>
    <row r="221" spans="2:80" x14ac:dyDescent="0.25">
      <c r="B221" s="139" t="s">
        <v>161</v>
      </c>
      <c r="C221" s="9" t="s">
        <v>161</v>
      </c>
    </row>
    <row r="224" spans="2:80" x14ac:dyDescent="0.25">
      <c r="B224" s="17" t="s">
        <v>205</v>
      </c>
      <c r="C224" s="18" t="s">
        <v>206</v>
      </c>
      <c r="D224" s="7"/>
    </row>
    <row r="225" spans="1:8" x14ac:dyDescent="0.25">
      <c r="B225" s="139" t="s">
        <v>161</v>
      </c>
      <c r="C225" s="9" t="s">
        <v>161</v>
      </c>
    </row>
    <row r="228" spans="1:8" x14ac:dyDescent="0.25">
      <c r="B228" s="7" t="s">
        <v>207</v>
      </c>
    </row>
    <row r="231" spans="1:8" x14ac:dyDescent="0.25">
      <c r="B231" s="7" t="s">
        <v>210</v>
      </c>
    </row>
    <row r="232" spans="1:8" x14ac:dyDescent="0.25">
      <c r="B232" s="17" t="s">
        <v>184</v>
      </c>
      <c r="C232" s="18" t="s">
        <v>211</v>
      </c>
      <c r="D232" s="17" t="s">
        <v>212</v>
      </c>
      <c r="E232" s="17" t="s">
        <v>213</v>
      </c>
      <c r="F232" s="32" t="s">
        <v>214</v>
      </c>
      <c r="G232" s="31"/>
    </row>
    <row r="233" spans="1:8" x14ac:dyDescent="0.25">
      <c r="B233" s="139" t="s">
        <v>161</v>
      </c>
      <c r="C233" s="9" t="s">
        <v>161</v>
      </c>
      <c r="D233" s="139" t="s">
        <v>161</v>
      </c>
      <c r="E233" s="139" t="s">
        <v>161</v>
      </c>
      <c r="F233" s="30" t="s">
        <v>161</v>
      </c>
    </row>
    <row r="234" spans="1:8" x14ac:dyDescent="0.25">
      <c r="B234" s="2" t="s">
        <v>215</v>
      </c>
    </row>
    <row r="237" spans="1:8" s="41" customFormat="1" x14ac:dyDescent="0.25">
      <c r="A237" s="27" t="s">
        <v>0</v>
      </c>
      <c r="B237" s="232" t="s">
        <v>2474</v>
      </c>
      <c r="C237" s="232"/>
      <c r="D237" s="232"/>
      <c r="E237" s="232"/>
      <c r="F237" s="42"/>
      <c r="G237" s="42"/>
      <c r="H237" s="42"/>
    </row>
    <row r="238" spans="1:8" s="41" customFormat="1" x14ac:dyDescent="0.25">
      <c r="C238" s="67"/>
      <c r="F238" s="42"/>
      <c r="G238" s="42"/>
      <c r="H238" s="42"/>
    </row>
    <row r="239" spans="1:8" s="41" customFormat="1" x14ac:dyDescent="0.25">
      <c r="C239" s="67"/>
      <c r="F239" s="42"/>
      <c r="G239" s="42"/>
      <c r="H239" s="42"/>
    </row>
    <row r="240" spans="1:8" s="41" customFormat="1" x14ac:dyDescent="0.25">
      <c r="C240" s="67"/>
      <c r="F240" s="42"/>
      <c r="G240" s="42"/>
      <c r="H240" s="42"/>
    </row>
    <row r="241" spans="1:256" s="41" customFormat="1" x14ac:dyDescent="0.25">
      <c r="B241" s="41" t="s">
        <v>2473</v>
      </c>
      <c r="C241" s="67"/>
      <c r="F241" s="42"/>
      <c r="G241" s="42"/>
      <c r="H241" s="42"/>
    </row>
    <row r="242" spans="1:256" s="41" customFormat="1" x14ac:dyDescent="0.25">
      <c r="C242" s="67"/>
      <c r="F242" s="42"/>
      <c r="G242" s="42"/>
      <c r="H242" s="42"/>
    </row>
    <row r="243" spans="1:256" s="41" customFormat="1" x14ac:dyDescent="0.25">
      <c r="B243" s="65" t="s">
        <v>136</v>
      </c>
      <c r="C243" s="66" t="s">
        <v>137</v>
      </c>
      <c r="D243" s="65" t="s">
        <v>238</v>
      </c>
      <c r="E243" s="65" t="s">
        <v>139</v>
      </c>
      <c r="F243" s="64" t="s">
        <v>149</v>
      </c>
      <c r="G243" s="64" t="s">
        <v>150</v>
      </c>
      <c r="H243" s="64" t="s">
        <v>151</v>
      </c>
    </row>
    <row r="244" spans="1:256" s="41" customFormat="1" x14ac:dyDescent="0.25">
      <c r="B244" s="58"/>
      <c r="C244" s="63"/>
      <c r="D244" s="58"/>
      <c r="E244" s="58"/>
      <c r="F244" s="62"/>
      <c r="G244" s="62"/>
      <c r="H244" s="62"/>
    </row>
    <row r="245" spans="1:256" s="41" customFormat="1" x14ac:dyDescent="0.25">
      <c r="B245" s="44" t="s">
        <v>1769</v>
      </c>
      <c r="C245" s="63"/>
      <c r="D245" s="58"/>
      <c r="E245" s="58"/>
      <c r="F245" s="62"/>
      <c r="G245" s="62"/>
      <c r="H245" s="62"/>
    </row>
    <row r="246" spans="1:256" s="41" customFormat="1" x14ac:dyDescent="0.25">
      <c r="B246" s="58"/>
      <c r="C246" s="63"/>
      <c r="D246" s="58"/>
      <c r="E246" s="58"/>
      <c r="F246" s="62"/>
      <c r="G246" s="62"/>
      <c r="H246" s="62"/>
    </row>
    <row r="247" spans="1:256" s="41" customFormat="1" x14ac:dyDescent="0.25">
      <c r="A247" s="51"/>
      <c r="B247" s="58" t="s">
        <v>1768</v>
      </c>
      <c r="C247" s="61"/>
      <c r="D247" s="51"/>
      <c r="E247" s="51"/>
      <c r="F247" s="52"/>
      <c r="G247" s="52"/>
      <c r="H247" s="52"/>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c r="CH247" s="51"/>
      <c r="CI247" s="51"/>
      <c r="CJ247" s="51"/>
      <c r="CK247" s="51"/>
      <c r="CL247" s="51"/>
      <c r="CM247" s="51"/>
      <c r="CN247" s="51"/>
      <c r="CO247" s="51"/>
      <c r="CP247" s="51"/>
      <c r="CQ247" s="51"/>
      <c r="CR247" s="51"/>
      <c r="CS247" s="51"/>
      <c r="CT247" s="51"/>
      <c r="CU247" s="51"/>
      <c r="CV247" s="51"/>
      <c r="CW247" s="51"/>
      <c r="CX247" s="51"/>
      <c r="CY247" s="51"/>
      <c r="CZ247" s="51"/>
      <c r="DA247" s="51"/>
      <c r="DB247" s="51"/>
      <c r="DC247" s="51"/>
      <c r="DD247" s="51"/>
      <c r="DE247" s="51"/>
      <c r="DF247" s="51"/>
      <c r="DG247" s="51"/>
      <c r="DH247" s="51"/>
      <c r="DI247" s="51"/>
      <c r="DJ247" s="51"/>
      <c r="DK247" s="51"/>
      <c r="DL247" s="51"/>
      <c r="DM247" s="51"/>
      <c r="DN247" s="51"/>
      <c r="DO247" s="51"/>
      <c r="DP247" s="51"/>
      <c r="DQ247" s="51"/>
      <c r="DR247" s="51"/>
      <c r="DS247" s="51"/>
      <c r="DT247" s="51"/>
      <c r="DU247" s="51"/>
      <c r="DV247" s="51"/>
      <c r="DW247" s="51"/>
      <c r="DX247" s="51"/>
      <c r="DY247" s="51"/>
      <c r="DZ247" s="51"/>
      <c r="EA247" s="51"/>
      <c r="EB247" s="51"/>
      <c r="EC247" s="51"/>
      <c r="ED247" s="51"/>
      <c r="EE247" s="51"/>
      <c r="EF247" s="51"/>
      <c r="EG247" s="51"/>
      <c r="EH247" s="51"/>
      <c r="EI247" s="51"/>
      <c r="EJ247" s="51"/>
      <c r="EK247" s="51"/>
      <c r="EL247" s="51"/>
      <c r="EM247" s="51"/>
      <c r="EN247" s="51"/>
      <c r="EO247" s="51"/>
      <c r="EP247" s="51"/>
      <c r="EQ247" s="51"/>
      <c r="ER247" s="51"/>
      <c r="ES247" s="51"/>
      <c r="ET247" s="51"/>
      <c r="EU247" s="51"/>
      <c r="EV247" s="51"/>
      <c r="EW247" s="51"/>
      <c r="EX247" s="51"/>
      <c r="EY247" s="51"/>
      <c r="EZ247" s="51"/>
      <c r="FA247" s="51"/>
      <c r="FB247" s="51"/>
      <c r="FC247" s="51"/>
      <c r="FD247" s="51"/>
      <c r="FE247" s="51"/>
      <c r="FF247" s="51"/>
      <c r="FG247" s="51"/>
      <c r="FH247" s="51"/>
      <c r="FI247" s="51"/>
      <c r="FJ247" s="51"/>
      <c r="FK247" s="51"/>
      <c r="FL247" s="51"/>
      <c r="FM247" s="51"/>
      <c r="FN247" s="51"/>
      <c r="FO247" s="51"/>
      <c r="FP247" s="51"/>
      <c r="FQ247" s="51"/>
      <c r="FR247" s="51"/>
      <c r="FS247" s="51"/>
      <c r="FT247" s="51"/>
      <c r="FU247" s="51"/>
      <c r="FV247" s="51"/>
      <c r="FW247" s="51"/>
      <c r="FX247" s="51"/>
      <c r="FY247" s="51"/>
      <c r="FZ247" s="51"/>
      <c r="GA247" s="51"/>
      <c r="GB247" s="51"/>
      <c r="GC247" s="51"/>
      <c r="GD247" s="51"/>
      <c r="GE247" s="51"/>
      <c r="GF247" s="51"/>
      <c r="GG247" s="51"/>
      <c r="GH247" s="51"/>
      <c r="GI247" s="51"/>
      <c r="GJ247" s="51"/>
      <c r="GK247" s="51"/>
      <c r="GL247" s="51"/>
      <c r="GM247" s="51"/>
      <c r="GN247" s="51"/>
      <c r="GO247" s="51"/>
      <c r="GP247" s="51"/>
      <c r="GQ247" s="51"/>
      <c r="GR247" s="51"/>
      <c r="GS247" s="51"/>
      <c r="GT247" s="51"/>
      <c r="GU247" s="51"/>
      <c r="GV247" s="51"/>
      <c r="GW247" s="51"/>
      <c r="GX247" s="51"/>
      <c r="GY247" s="51"/>
      <c r="GZ247" s="51"/>
      <c r="HA247" s="51"/>
      <c r="HB247" s="51"/>
      <c r="HC247" s="51"/>
      <c r="HD247" s="51"/>
      <c r="HE247" s="51"/>
      <c r="HF247" s="51"/>
      <c r="HG247" s="51"/>
      <c r="HH247" s="51"/>
      <c r="HI247" s="51"/>
      <c r="HJ247" s="51"/>
      <c r="HK247" s="51"/>
      <c r="HL247" s="51"/>
      <c r="HM247" s="51"/>
      <c r="HN247" s="51"/>
      <c r="HO247" s="51"/>
      <c r="HP247" s="51"/>
      <c r="HQ247" s="51"/>
      <c r="HR247" s="51"/>
      <c r="HS247" s="51"/>
      <c r="HT247" s="51"/>
      <c r="HU247" s="51"/>
      <c r="HV247" s="51"/>
      <c r="HW247" s="51"/>
      <c r="HX247" s="51"/>
      <c r="HY247" s="51"/>
      <c r="HZ247" s="51"/>
      <c r="IA247" s="51"/>
      <c r="IB247" s="51"/>
      <c r="IC247" s="51"/>
      <c r="ID247" s="51"/>
      <c r="IE247" s="51"/>
      <c r="IF247" s="51"/>
      <c r="IG247" s="51"/>
      <c r="IH247" s="51"/>
      <c r="II247" s="51"/>
      <c r="IJ247" s="51"/>
      <c r="IK247" s="51"/>
      <c r="IL247" s="51"/>
      <c r="IM247" s="51"/>
      <c r="IN247" s="51"/>
      <c r="IO247" s="51"/>
      <c r="IP247" s="51"/>
      <c r="IQ247" s="51"/>
      <c r="IR247" s="51"/>
      <c r="IS247" s="51"/>
      <c r="IT247" s="51"/>
      <c r="IU247" s="51"/>
      <c r="IV247" s="51"/>
    </row>
    <row r="248" spans="1:256" s="41" customFormat="1" x14ac:dyDescent="0.25">
      <c r="A248" s="51"/>
      <c r="C248" s="61"/>
      <c r="D248" s="51"/>
      <c r="E248" s="51"/>
      <c r="F248" s="52"/>
      <c r="G248" s="52"/>
      <c r="H248" s="52"/>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c r="CQ248" s="51"/>
      <c r="CR248" s="51"/>
      <c r="CS248" s="51"/>
      <c r="CT248" s="51"/>
      <c r="CU248" s="51"/>
      <c r="CV248" s="51"/>
      <c r="CW248" s="51"/>
      <c r="CX248" s="51"/>
      <c r="CY248" s="51"/>
      <c r="CZ248" s="51"/>
      <c r="DA248" s="51"/>
      <c r="DB248" s="51"/>
      <c r="DC248" s="51"/>
      <c r="DD248" s="51"/>
      <c r="DE248" s="51"/>
      <c r="DF248" s="51"/>
      <c r="DG248" s="51"/>
      <c r="DH248" s="51"/>
      <c r="DI248" s="51"/>
      <c r="DJ248" s="51"/>
      <c r="DK248" s="51"/>
      <c r="DL248" s="51"/>
      <c r="DM248" s="51"/>
      <c r="DN248" s="51"/>
      <c r="DO248" s="51"/>
      <c r="DP248" s="51"/>
      <c r="DQ248" s="51"/>
      <c r="DR248" s="51"/>
      <c r="DS248" s="51"/>
      <c r="DT248" s="51"/>
      <c r="DU248" s="51"/>
      <c r="DV248" s="51"/>
      <c r="DW248" s="51"/>
      <c r="DX248" s="51"/>
      <c r="DY248" s="51"/>
      <c r="DZ248" s="51"/>
      <c r="EA248" s="51"/>
      <c r="EB248" s="51"/>
      <c r="EC248" s="51"/>
      <c r="ED248" s="51"/>
      <c r="EE248" s="51"/>
      <c r="EF248" s="51"/>
      <c r="EG248" s="51"/>
      <c r="EH248" s="51"/>
      <c r="EI248" s="51"/>
      <c r="EJ248" s="51"/>
      <c r="EK248" s="51"/>
      <c r="EL248" s="51"/>
      <c r="EM248" s="51"/>
      <c r="EN248" s="51"/>
      <c r="EO248" s="51"/>
      <c r="EP248" s="51"/>
      <c r="EQ248" s="51"/>
      <c r="ER248" s="51"/>
      <c r="ES248" s="51"/>
      <c r="ET248" s="51"/>
      <c r="EU248" s="51"/>
      <c r="EV248" s="51"/>
      <c r="EW248" s="51"/>
      <c r="EX248" s="51"/>
      <c r="EY248" s="51"/>
      <c r="EZ248" s="51"/>
      <c r="FA248" s="51"/>
      <c r="FB248" s="51"/>
      <c r="FC248" s="51"/>
      <c r="FD248" s="51"/>
      <c r="FE248" s="51"/>
      <c r="FF248" s="51"/>
      <c r="FG248" s="51"/>
      <c r="FH248" s="51"/>
      <c r="FI248" s="51"/>
      <c r="FJ248" s="51"/>
      <c r="FK248" s="51"/>
      <c r="FL248" s="51"/>
      <c r="FM248" s="51"/>
      <c r="FN248" s="51"/>
      <c r="FO248" s="51"/>
      <c r="FP248" s="51"/>
      <c r="FQ248" s="51"/>
      <c r="FR248" s="51"/>
      <c r="FS248" s="51"/>
      <c r="FT248" s="51"/>
      <c r="FU248" s="51"/>
      <c r="FV248" s="51"/>
      <c r="FW248" s="51"/>
      <c r="FX248" s="51"/>
      <c r="FY248" s="51"/>
      <c r="FZ248" s="51"/>
      <c r="GA248" s="51"/>
      <c r="GB248" s="51"/>
      <c r="GC248" s="51"/>
      <c r="GD248" s="51"/>
      <c r="GE248" s="51"/>
      <c r="GF248" s="51"/>
      <c r="GG248" s="51"/>
      <c r="GH248" s="51"/>
      <c r="GI248" s="51"/>
      <c r="GJ248" s="51"/>
      <c r="GK248" s="51"/>
      <c r="GL248" s="51"/>
      <c r="GM248" s="51"/>
      <c r="GN248" s="51"/>
      <c r="GO248" s="51"/>
      <c r="GP248" s="51"/>
      <c r="GQ248" s="51"/>
      <c r="GR248" s="51"/>
      <c r="GS248" s="51"/>
      <c r="GT248" s="51"/>
      <c r="GU248" s="51"/>
      <c r="GV248" s="51"/>
      <c r="GW248" s="51"/>
      <c r="GX248" s="51"/>
      <c r="GY248" s="51"/>
      <c r="GZ248" s="51"/>
      <c r="HA248" s="51"/>
      <c r="HB248" s="51"/>
      <c r="HC248" s="51"/>
      <c r="HD248" s="51"/>
      <c r="HE248" s="51"/>
      <c r="HF248" s="51"/>
      <c r="HG248" s="51"/>
      <c r="HH248" s="51"/>
      <c r="HI248" s="51"/>
      <c r="HJ248" s="51"/>
      <c r="HK248" s="51"/>
      <c r="HL248" s="51"/>
      <c r="HM248" s="51"/>
      <c r="HN248" s="51"/>
      <c r="HO248" s="51"/>
      <c r="HP248" s="51"/>
      <c r="HQ248" s="51"/>
      <c r="HR248" s="51"/>
      <c r="HS248" s="51"/>
      <c r="HT248" s="51"/>
      <c r="HU248" s="51"/>
      <c r="HV248" s="51"/>
      <c r="HW248" s="51"/>
      <c r="HX248" s="51"/>
      <c r="HY248" s="51"/>
      <c r="HZ248" s="51"/>
      <c r="IA248" s="51"/>
      <c r="IB248" s="51"/>
      <c r="IC248" s="51"/>
      <c r="ID248" s="51"/>
      <c r="IE248" s="51"/>
      <c r="IF248" s="51"/>
      <c r="IG248" s="51"/>
      <c r="IH248" s="51"/>
      <c r="II248" s="51"/>
      <c r="IJ248" s="51"/>
      <c r="IK248" s="51"/>
      <c r="IL248" s="51"/>
      <c r="IM248" s="51"/>
      <c r="IN248" s="51"/>
      <c r="IO248" s="51"/>
      <c r="IP248" s="51"/>
      <c r="IQ248" s="51"/>
      <c r="IR248" s="51"/>
      <c r="IS248" s="51"/>
      <c r="IT248" s="51"/>
      <c r="IU248" s="51"/>
      <c r="IV248" s="51"/>
    </row>
    <row r="249" spans="1:256" s="41" customFormat="1" x14ac:dyDescent="0.25">
      <c r="A249" s="51"/>
      <c r="C249" s="61"/>
      <c r="D249" s="51"/>
      <c r="E249" s="51"/>
      <c r="F249" s="52"/>
      <c r="G249" s="52"/>
      <c r="H249" s="52"/>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c r="CQ249" s="51"/>
      <c r="CR249" s="51"/>
      <c r="CS249" s="51"/>
      <c r="CT249" s="51"/>
      <c r="CU249" s="51"/>
      <c r="CV249" s="51"/>
      <c r="CW249" s="51"/>
      <c r="CX249" s="51"/>
      <c r="CY249" s="51"/>
      <c r="CZ249" s="51"/>
      <c r="DA249" s="51"/>
      <c r="DB249" s="51"/>
      <c r="DC249" s="51"/>
      <c r="DD249" s="51"/>
      <c r="DE249" s="51"/>
      <c r="DF249" s="51"/>
      <c r="DG249" s="51"/>
      <c r="DH249" s="51"/>
      <c r="DI249" s="51"/>
      <c r="DJ249" s="51"/>
      <c r="DK249" s="51"/>
      <c r="DL249" s="51"/>
      <c r="DM249" s="51"/>
      <c r="DN249" s="51"/>
      <c r="DO249" s="51"/>
      <c r="DP249" s="51"/>
      <c r="DQ249" s="51"/>
      <c r="DR249" s="51"/>
      <c r="DS249" s="51"/>
      <c r="DT249" s="51"/>
      <c r="DU249" s="51"/>
      <c r="DV249" s="51"/>
      <c r="DW249" s="51"/>
      <c r="DX249" s="51"/>
      <c r="DY249" s="51"/>
      <c r="DZ249" s="51"/>
      <c r="EA249" s="51"/>
      <c r="EB249" s="51"/>
      <c r="EC249" s="51"/>
      <c r="ED249" s="51"/>
      <c r="EE249" s="51"/>
      <c r="EF249" s="51"/>
      <c r="EG249" s="51"/>
      <c r="EH249" s="51"/>
      <c r="EI249" s="51"/>
      <c r="EJ249" s="51"/>
      <c r="EK249" s="51"/>
      <c r="EL249" s="51"/>
      <c r="EM249" s="51"/>
      <c r="EN249" s="51"/>
      <c r="EO249" s="51"/>
      <c r="EP249" s="51"/>
      <c r="EQ249" s="51"/>
      <c r="ER249" s="51"/>
      <c r="ES249" s="51"/>
      <c r="ET249" s="51"/>
      <c r="EU249" s="51"/>
      <c r="EV249" s="51"/>
      <c r="EW249" s="51"/>
      <c r="EX249" s="51"/>
      <c r="EY249" s="51"/>
      <c r="EZ249" s="51"/>
      <c r="FA249" s="51"/>
      <c r="FB249" s="51"/>
      <c r="FC249" s="51"/>
      <c r="FD249" s="51"/>
      <c r="FE249" s="51"/>
      <c r="FF249" s="51"/>
      <c r="FG249" s="51"/>
      <c r="FH249" s="51"/>
      <c r="FI249" s="51"/>
      <c r="FJ249" s="51"/>
      <c r="FK249" s="51"/>
      <c r="FL249" s="51"/>
      <c r="FM249" s="51"/>
      <c r="FN249" s="51"/>
      <c r="FO249" s="51"/>
      <c r="FP249" s="51"/>
      <c r="FQ249" s="51"/>
      <c r="FR249" s="51"/>
      <c r="FS249" s="51"/>
      <c r="FT249" s="51"/>
      <c r="FU249" s="51"/>
      <c r="FV249" s="51"/>
      <c r="FW249" s="51"/>
      <c r="FX249" s="51"/>
      <c r="FY249" s="51"/>
      <c r="FZ249" s="51"/>
      <c r="GA249" s="51"/>
      <c r="GB249" s="51"/>
      <c r="GC249" s="51"/>
      <c r="GD249" s="51"/>
      <c r="GE249" s="51"/>
      <c r="GF249" s="51"/>
      <c r="GG249" s="51"/>
      <c r="GH249" s="51"/>
      <c r="GI249" s="51"/>
      <c r="GJ249" s="51"/>
      <c r="GK249" s="51"/>
      <c r="GL249" s="51"/>
      <c r="GM249" s="51"/>
      <c r="GN249" s="51"/>
      <c r="GO249" s="51"/>
      <c r="GP249" s="51"/>
      <c r="GQ249" s="51"/>
      <c r="GR249" s="51"/>
      <c r="GS249" s="51"/>
      <c r="GT249" s="51"/>
      <c r="GU249" s="51"/>
      <c r="GV249" s="51"/>
      <c r="GW249" s="51"/>
      <c r="GX249" s="51"/>
      <c r="GY249" s="51"/>
      <c r="GZ249" s="51"/>
      <c r="HA249" s="51"/>
      <c r="HB249" s="51"/>
      <c r="HC249" s="51"/>
      <c r="HD249" s="51"/>
      <c r="HE249" s="51"/>
      <c r="HF249" s="51"/>
      <c r="HG249" s="51"/>
      <c r="HH249" s="51"/>
      <c r="HI249" s="51"/>
      <c r="HJ249" s="51"/>
      <c r="HK249" s="51"/>
      <c r="HL249" s="51"/>
      <c r="HM249" s="51"/>
      <c r="HN249" s="51"/>
      <c r="HO249" s="51"/>
      <c r="HP249" s="51"/>
      <c r="HQ249" s="51"/>
      <c r="HR249" s="51"/>
      <c r="HS249" s="51"/>
      <c r="HT249" s="51"/>
      <c r="HU249" s="51"/>
      <c r="HV249" s="51"/>
      <c r="HW249" s="51"/>
      <c r="HX249" s="51"/>
      <c r="HY249" s="51"/>
      <c r="HZ249" s="51"/>
      <c r="IA249" s="51"/>
      <c r="IB249" s="51"/>
      <c r="IC249" s="51"/>
      <c r="ID249" s="51"/>
      <c r="IE249" s="51"/>
      <c r="IF249" s="51"/>
      <c r="IG249" s="51"/>
      <c r="IH249" s="51"/>
      <c r="II249" s="51"/>
      <c r="IJ249" s="51"/>
      <c r="IK249" s="51"/>
      <c r="IL249" s="51"/>
      <c r="IM249" s="51"/>
      <c r="IN249" s="51"/>
      <c r="IO249" s="51"/>
      <c r="IP249" s="51"/>
      <c r="IQ249" s="51"/>
      <c r="IR249" s="51"/>
      <c r="IS249" s="51"/>
      <c r="IT249" s="51"/>
      <c r="IU249" s="51"/>
      <c r="IV249" s="51"/>
    </row>
    <row r="250" spans="1:256" s="41" customFormat="1" x14ac:dyDescent="0.25">
      <c r="A250" s="51"/>
      <c r="B250" s="41" t="s">
        <v>1767</v>
      </c>
      <c r="C250" s="59">
        <v>117800066.05</v>
      </c>
      <c r="D250" s="51"/>
      <c r="E250" s="51"/>
      <c r="F250" s="52"/>
      <c r="G250" s="103"/>
      <c r="H250" s="52"/>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c r="CQ250" s="51"/>
      <c r="CR250" s="51"/>
      <c r="CS250" s="51"/>
      <c r="CT250" s="51"/>
      <c r="CU250" s="51"/>
      <c r="CV250" s="51"/>
      <c r="CW250" s="51"/>
      <c r="CX250" s="51"/>
      <c r="CY250" s="51"/>
      <c r="CZ250" s="51"/>
      <c r="DA250" s="51"/>
      <c r="DB250" s="51"/>
      <c r="DC250" s="51"/>
      <c r="DD250" s="51"/>
      <c r="DE250" s="51"/>
      <c r="DF250" s="51"/>
      <c r="DG250" s="51"/>
      <c r="DH250" s="51"/>
      <c r="DI250" s="51"/>
      <c r="DJ250" s="51"/>
      <c r="DK250" s="51"/>
      <c r="DL250" s="51"/>
      <c r="DM250" s="51"/>
      <c r="DN250" s="51"/>
      <c r="DO250" s="51"/>
      <c r="DP250" s="51"/>
      <c r="DQ250" s="51"/>
      <c r="DR250" s="51"/>
      <c r="DS250" s="51"/>
      <c r="DT250" s="51"/>
      <c r="DU250" s="51"/>
      <c r="DV250" s="51"/>
      <c r="DW250" s="51"/>
      <c r="DX250" s="51"/>
      <c r="DY250" s="51"/>
      <c r="DZ250" s="51"/>
      <c r="EA250" s="51"/>
      <c r="EB250" s="51"/>
      <c r="EC250" s="51"/>
      <c r="ED250" s="51"/>
      <c r="EE250" s="51"/>
      <c r="EF250" s="51"/>
      <c r="EG250" s="51"/>
      <c r="EH250" s="51"/>
      <c r="EI250" s="51"/>
      <c r="EJ250" s="51"/>
      <c r="EK250" s="51"/>
      <c r="EL250" s="51"/>
      <c r="EM250" s="51"/>
      <c r="EN250" s="51"/>
      <c r="EO250" s="51"/>
      <c r="EP250" s="51"/>
      <c r="EQ250" s="51"/>
      <c r="ER250" s="51"/>
      <c r="ES250" s="51"/>
      <c r="ET250" s="51"/>
      <c r="EU250" s="51"/>
      <c r="EV250" s="51"/>
      <c r="EW250" s="51"/>
      <c r="EX250" s="51"/>
      <c r="EY250" s="51"/>
      <c r="EZ250" s="51"/>
      <c r="FA250" s="51"/>
      <c r="FB250" s="51"/>
      <c r="FC250" s="51"/>
      <c r="FD250" s="51"/>
      <c r="FE250" s="51"/>
      <c r="FF250" s="51"/>
      <c r="FG250" s="51"/>
      <c r="FH250" s="51"/>
      <c r="FI250" s="51"/>
      <c r="FJ250" s="51"/>
      <c r="FK250" s="51"/>
      <c r="FL250" s="51"/>
      <c r="FM250" s="51"/>
      <c r="FN250" s="51"/>
      <c r="FO250" s="51"/>
      <c r="FP250" s="51"/>
      <c r="FQ250" s="51"/>
      <c r="FR250" s="51"/>
      <c r="FS250" s="51"/>
      <c r="FT250" s="51"/>
      <c r="FU250" s="51"/>
      <c r="FV250" s="51"/>
      <c r="FW250" s="51"/>
      <c r="FX250" s="51"/>
      <c r="FY250" s="51"/>
      <c r="FZ250" s="51"/>
      <c r="GA250" s="51"/>
      <c r="GB250" s="51"/>
      <c r="GC250" s="51"/>
      <c r="GD250" s="51"/>
      <c r="GE250" s="51"/>
      <c r="GF250" s="51"/>
      <c r="GG250" s="51"/>
      <c r="GH250" s="51"/>
      <c r="GI250" s="51"/>
      <c r="GJ250" s="51"/>
      <c r="GK250" s="51"/>
      <c r="GL250" s="51"/>
      <c r="GM250" s="51"/>
      <c r="GN250" s="51"/>
      <c r="GO250" s="51"/>
      <c r="GP250" s="51"/>
      <c r="GQ250" s="51"/>
      <c r="GR250" s="51"/>
      <c r="GS250" s="51"/>
      <c r="GT250" s="51"/>
      <c r="GU250" s="51"/>
      <c r="GV250" s="51"/>
      <c r="GW250" s="51"/>
      <c r="GX250" s="51"/>
      <c r="GY250" s="51"/>
      <c r="GZ250" s="51"/>
      <c r="HA250" s="51"/>
      <c r="HB250" s="51"/>
      <c r="HC250" s="51"/>
      <c r="HD250" s="51"/>
      <c r="HE250" s="51"/>
      <c r="HF250" s="51"/>
      <c r="HG250" s="51"/>
      <c r="HH250" s="51"/>
      <c r="HI250" s="51"/>
      <c r="HJ250" s="51"/>
      <c r="HK250" s="51"/>
      <c r="HL250" s="51"/>
      <c r="HM250" s="51"/>
      <c r="HN250" s="51"/>
      <c r="HO250" s="51"/>
      <c r="HP250" s="51"/>
      <c r="HQ250" s="51"/>
      <c r="HR250" s="51"/>
      <c r="HS250" s="51"/>
      <c r="HT250" s="51"/>
      <c r="HU250" s="51"/>
      <c r="HV250" s="51"/>
      <c r="HW250" s="51"/>
      <c r="HX250" s="51"/>
      <c r="HY250" s="51"/>
      <c r="HZ250" s="51"/>
      <c r="IA250" s="51"/>
      <c r="IB250" s="51"/>
      <c r="IC250" s="51"/>
      <c r="ID250" s="51"/>
      <c r="IE250" s="51"/>
      <c r="IF250" s="51"/>
      <c r="IG250" s="51"/>
      <c r="IH250" s="51"/>
      <c r="II250" s="51"/>
      <c r="IJ250" s="51"/>
      <c r="IK250" s="51"/>
      <c r="IL250" s="51"/>
      <c r="IM250" s="51"/>
      <c r="IN250" s="51"/>
      <c r="IO250" s="51"/>
      <c r="IP250" s="51"/>
      <c r="IQ250" s="51"/>
      <c r="IR250" s="51"/>
      <c r="IS250" s="51"/>
      <c r="IT250" s="51"/>
      <c r="IU250" s="51"/>
      <c r="IV250" s="51"/>
    </row>
    <row r="251" spans="1:256" s="41" customFormat="1" x14ac:dyDescent="0.25">
      <c r="A251" s="51"/>
      <c r="C251" s="59"/>
      <c r="D251" s="51"/>
      <c r="E251" s="51"/>
      <c r="F251" s="52"/>
      <c r="G251" s="102"/>
      <c r="H251" s="52"/>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c r="CH251" s="51"/>
      <c r="CI251" s="51"/>
      <c r="CJ251" s="51"/>
      <c r="CK251" s="51"/>
      <c r="CL251" s="51"/>
      <c r="CM251" s="51"/>
      <c r="CN251" s="51"/>
      <c r="CO251" s="51"/>
      <c r="CP251" s="51"/>
      <c r="CQ251" s="51"/>
      <c r="CR251" s="51"/>
      <c r="CS251" s="51"/>
      <c r="CT251" s="51"/>
      <c r="CU251" s="51"/>
      <c r="CV251" s="51"/>
      <c r="CW251" s="51"/>
      <c r="CX251" s="51"/>
      <c r="CY251" s="51"/>
      <c r="CZ251" s="51"/>
      <c r="DA251" s="51"/>
      <c r="DB251" s="51"/>
      <c r="DC251" s="51"/>
      <c r="DD251" s="51"/>
      <c r="DE251" s="51"/>
      <c r="DF251" s="51"/>
      <c r="DG251" s="51"/>
      <c r="DH251" s="51"/>
      <c r="DI251" s="51"/>
      <c r="DJ251" s="51"/>
      <c r="DK251" s="51"/>
      <c r="DL251" s="51"/>
      <c r="DM251" s="51"/>
      <c r="DN251" s="51"/>
      <c r="DO251" s="51"/>
      <c r="DP251" s="51"/>
      <c r="DQ251" s="51"/>
      <c r="DR251" s="51"/>
      <c r="DS251" s="51"/>
      <c r="DT251" s="51"/>
      <c r="DU251" s="51"/>
      <c r="DV251" s="51"/>
      <c r="DW251" s="51"/>
      <c r="DX251" s="51"/>
      <c r="DY251" s="51"/>
      <c r="DZ251" s="51"/>
      <c r="EA251" s="51"/>
      <c r="EB251" s="51"/>
      <c r="EC251" s="51"/>
      <c r="ED251" s="51"/>
      <c r="EE251" s="51"/>
      <c r="EF251" s="51"/>
      <c r="EG251" s="51"/>
      <c r="EH251" s="51"/>
      <c r="EI251" s="51"/>
      <c r="EJ251" s="51"/>
      <c r="EK251" s="51"/>
      <c r="EL251" s="51"/>
      <c r="EM251" s="51"/>
      <c r="EN251" s="51"/>
      <c r="EO251" s="51"/>
      <c r="EP251" s="51"/>
      <c r="EQ251" s="51"/>
      <c r="ER251" s="51"/>
      <c r="ES251" s="51"/>
      <c r="ET251" s="51"/>
      <c r="EU251" s="51"/>
      <c r="EV251" s="51"/>
      <c r="EW251" s="51"/>
      <c r="EX251" s="51"/>
      <c r="EY251" s="51"/>
      <c r="EZ251" s="51"/>
      <c r="FA251" s="51"/>
      <c r="FB251" s="51"/>
      <c r="FC251" s="51"/>
      <c r="FD251" s="51"/>
      <c r="FE251" s="51"/>
      <c r="FF251" s="51"/>
      <c r="FG251" s="51"/>
      <c r="FH251" s="51"/>
      <c r="FI251" s="51"/>
      <c r="FJ251" s="51"/>
      <c r="FK251" s="51"/>
      <c r="FL251" s="51"/>
      <c r="FM251" s="51"/>
      <c r="FN251" s="51"/>
      <c r="FO251" s="51"/>
      <c r="FP251" s="51"/>
      <c r="FQ251" s="51"/>
      <c r="FR251" s="51"/>
      <c r="FS251" s="51"/>
      <c r="FT251" s="51"/>
      <c r="FU251" s="51"/>
      <c r="FV251" s="51"/>
      <c r="FW251" s="51"/>
      <c r="FX251" s="51"/>
      <c r="FY251" s="51"/>
      <c r="FZ251" s="51"/>
      <c r="GA251" s="51"/>
      <c r="GB251" s="51"/>
      <c r="GC251" s="51"/>
      <c r="GD251" s="51"/>
      <c r="GE251" s="51"/>
      <c r="GF251" s="51"/>
      <c r="GG251" s="51"/>
      <c r="GH251" s="51"/>
      <c r="GI251" s="51"/>
      <c r="GJ251" s="51"/>
      <c r="GK251" s="51"/>
      <c r="GL251" s="51"/>
      <c r="GM251" s="51"/>
      <c r="GN251" s="51"/>
      <c r="GO251" s="51"/>
      <c r="GP251" s="51"/>
      <c r="GQ251" s="51"/>
      <c r="GR251" s="51"/>
      <c r="GS251" s="51"/>
      <c r="GT251" s="51"/>
      <c r="GU251" s="51"/>
      <c r="GV251" s="51"/>
      <c r="GW251" s="51"/>
      <c r="GX251" s="51"/>
      <c r="GY251" s="51"/>
      <c r="GZ251" s="51"/>
      <c r="HA251" s="51"/>
      <c r="HB251" s="51"/>
      <c r="HC251" s="51"/>
      <c r="HD251" s="51"/>
      <c r="HE251" s="51"/>
      <c r="HF251" s="51"/>
      <c r="HG251" s="51"/>
      <c r="HH251" s="51"/>
      <c r="HI251" s="51"/>
      <c r="HJ251" s="51"/>
      <c r="HK251" s="51"/>
      <c r="HL251" s="51"/>
      <c r="HM251" s="51"/>
      <c r="HN251" s="51"/>
      <c r="HO251" s="51"/>
      <c r="HP251" s="51"/>
      <c r="HQ251" s="51"/>
      <c r="HR251" s="51"/>
      <c r="HS251" s="51"/>
      <c r="HT251" s="51"/>
      <c r="HU251" s="51"/>
      <c r="HV251" s="51"/>
      <c r="HW251" s="51"/>
      <c r="HX251" s="51"/>
      <c r="HY251" s="51"/>
      <c r="HZ251" s="51"/>
      <c r="IA251" s="51"/>
      <c r="IB251" s="51"/>
      <c r="IC251" s="51"/>
      <c r="ID251" s="51"/>
      <c r="IE251" s="51"/>
      <c r="IF251" s="51"/>
      <c r="IG251" s="51"/>
      <c r="IH251" s="51"/>
      <c r="II251" s="51"/>
      <c r="IJ251" s="51"/>
      <c r="IK251" s="51"/>
      <c r="IL251" s="51"/>
      <c r="IM251" s="51"/>
      <c r="IN251" s="51"/>
      <c r="IO251" s="51"/>
      <c r="IP251" s="51"/>
      <c r="IQ251" s="51"/>
      <c r="IR251" s="51"/>
      <c r="IS251" s="51"/>
      <c r="IT251" s="51"/>
      <c r="IU251" s="51"/>
      <c r="IV251" s="51"/>
    </row>
    <row r="252" spans="1:256" s="41" customFormat="1" x14ac:dyDescent="0.25">
      <c r="A252" s="51"/>
      <c r="B252" s="41" t="s">
        <v>1766</v>
      </c>
      <c r="C252" s="59">
        <v>102800066.05</v>
      </c>
      <c r="D252" s="51"/>
      <c r="E252" s="51"/>
      <c r="F252" s="52"/>
      <c r="G252" s="103"/>
      <c r="H252" s="52"/>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c r="CH252" s="51"/>
      <c r="CI252" s="51"/>
      <c r="CJ252" s="51"/>
      <c r="CK252" s="51"/>
      <c r="CL252" s="51"/>
      <c r="CM252" s="51"/>
      <c r="CN252" s="51"/>
      <c r="CO252" s="51"/>
      <c r="CP252" s="51"/>
      <c r="CQ252" s="51"/>
      <c r="CR252" s="51"/>
      <c r="CS252" s="51"/>
      <c r="CT252" s="51"/>
      <c r="CU252" s="51"/>
      <c r="CV252" s="51"/>
      <c r="CW252" s="51"/>
      <c r="CX252" s="51"/>
      <c r="CY252" s="51"/>
      <c r="CZ252" s="51"/>
      <c r="DA252" s="51"/>
      <c r="DB252" s="51"/>
      <c r="DC252" s="51"/>
      <c r="DD252" s="51"/>
      <c r="DE252" s="51"/>
      <c r="DF252" s="51"/>
      <c r="DG252" s="51"/>
      <c r="DH252" s="51"/>
      <c r="DI252" s="51"/>
      <c r="DJ252" s="51"/>
      <c r="DK252" s="51"/>
      <c r="DL252" s="51"/>
      <c r="DM252" s="51"/>
      <c r="DN252" s="51"/>
      <c r="DO252" s="51"/>
      <c r="DP252" s="51"/>
      <c r="DQ252" s="51"/>
      <c r="DR252" s="51"/>
      <c r="DS252" s="51"/>
      <c r="DT252" s="51"/>
      <c r="DU252" s="51"/>
      <c r="DV252" s="51"/>
      <c r="DW252" s="51"/>
      <c r="DX252" s="51"/>
      <c r="DY252" s="51"/>
      <c r="DZ252" s="51"/>
      <c r="EA252" s="51"/>
      <c r="EB252" s="51"/>
      <c r="EC252" s="51"/>
      <c r="ED252" s="51"/>
      <c r="EE252" s="51"/>
      <c r="EF252" s="51"/>
      <c r="EG252" s="51"/>
      <c r="EH252" s="51"/>
      <c r="EI252" s="51"/>
      <c r="EJ252" s="51"/>
      <c r="EK252" s="51"/>
      <c r="EL252" s="51"/>
      <c r="EM252" s="51"/>
      <c r="EN252" s="51"/>
      <c r="EO252" s="51"/>
      <c r="EP252" s="51"/>
      <c r="EQ252" s="51"/>
      <c r="ER252" s="51"/>
      <c r="ES252" s="51"/>
      <c r="ET252" s="51"/>
      <c r="EU252" s="51"/>
      <c r="EV252" s="51"/>
      <c r="EW252" s="51"/>
      <c r="EX252" s="51"/>
      <c r="EY252" s="51"/>
      <c r="EZ252" s="51"/>
      <c r="FA252" s="51"/>
      <c r="FB252" s="51"/>
      <c r="FC252" s="51"/>
      <c r="FD252" s="51"/>
      <c r="FE252" s="51"/>
      <c r="FF252" s="51"/>
      <c r="FG252" s="51"/>
      <c r="FH252" s="51"/>
      <c r="FI252" s="51"/>
      <c r="FJ252" s="51"/>
      <c r="FK252" s="51"/>
      <c r="FL252" s="51"/>
      <c r="FM252" s="51"/>
      <c r="FN252" s="51"/>
      <c r="FO252" s="51"/>
      <c r="FP252" s="51"/>
      <c r="FQ252" s="51"/>
      <c r="FR252" s="51"/>
      <c r="FS252" s="51"/>
      <c r="FT252" s="51"/>
      <c r="FU252" s="51"/>
      <c r="FV252" s="51"/>
      <c r="FW252" s="51"/>
      <c r="FX252" s="51"/>
      <c r="FY252" s="51"/>
      <c r="FZ252" s="51"/>
      <c r="GA252" s="51"/>
      <c r="GB252" s="51"/>
      <c r="GC252" s="51"/>
      <c r="GD252" s="51"/>
      <c r="GE252" s="51"/>
      <c r="GF252" s="51"/>
      <c r="GG252" s="51"/>
      <c r="GH252" s="51"/>
      <c r="GI252" s="51"/>
      <c r="GJ252" s="51"/>
      <c r="GK252" s="51"/>
      <c r="GL252" s="51"/>
      <c r="GM252" s="51"/>
      <c r="GN252" s="51"/>
      <c r="GO252" s="51"/>
      <c r="GP252" s="51"/>
      <c r="GQ252" s="51"/>
      <c r="GR252" s="51"/>
      <c r="GS252" s="51"/>
      <c r="GT252" s="51"/>
      <c r="GU252" s="51"/>
      <c r="GV252" s="51"/>
      <c r="GW252" s="51"/>
      <c r="GX252" s="51"/>
      <c r="GY252" s="51"/>
      <c r="GZ252" s="51"/>
      <c r="HA252" s="51"/>
      <c r="HB252" s="51"/>
      <c r="HC252" s="51"/>
      <c r="HD252" s="51"/>
      <c r="HE252" s="51"/>
      <c r="HF252" s="51"/>
      <c r="HG252" s="51"/>
      <c r="HH252" s="51"/>
      <c r="HI252" s="51"/>
      <c r="HJ252" s="51"/>
      <c r="HK252" s="51"/>
      <c r="HL252" s="51"/>
      <c r="HM252" s="51"/>
      <c r="HN252" s="51"/>
      <c r="HO252" s="51"/>
      <c r="HP252" s="51"/>
      <c r="HQ252" s="51"/>
      <c r="HR252" s="51"/>
      <c r="HS252" s="51"/>
      <c r="HT252" s="51"/>
      <c r="HU252" s="51"/>
      <c r="HV252" s="51"/>
      <c r="HW252" s="51"/>
      <c r="HX252" s="51"/>
      <c r="HY252" s="51"/>
      <c r="HZ252" s="51"/>
      <c r="IA252" s="51"/>
      <c r="IB252" s="51"/>
      <c r="IC252" s="51"/>
      <c r="ID252" s="51"/>
      <c r="IE252" s="51"/>
      <c r="IF252" s="51"/>
      <c r="IG252" s="51"/>
      <c r="IH252" s="51"/>
      <c r="II252" s="51"/>
      <c r="IJ252" s="51"/>
      <c r="IK252" s="51"/>
      <c r="IL252" s="51"/>
      <c r="IM252" s="51"/>
      <c r="IN252" s="51"/>
      <c r="IO252" s="51"/>
      <c r="IP252" s="51"/>
      <c r="IQ252" s="51"/>
      <c r="IR252" s="51"/>
      <c r="IS252" s="51"/>
      <c r="IT252" s="51"/>
      <c r="IU252" s="51"/>
      <c r="IV252" s="51"/>
    </row>
    <row r="253" spans="1:256" s="41" customFormat="1" x14ac:dyDescent="0.25">
      <c r="A253" s="51"/>
      <c r="C253" s="59"/>
      <c r="D253" s="51"/>
      <c r="E253" s="51"/>
      <c r="F253" s="52"/>
      <c r="G253" s="102"/>
      <c r="H253" s="52"/>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c r="CH253" s="51"/>
      <c r="CI253" s="51"/>
      <c r="CJ253" s="51"/>
      <c r="CK253" s="51"/>
      <c r="CL253" s="51"/>
      <c r="CM253" s="51"/>
      <c r="CN253" s="51"/>
      <c r="CO253" s="51"/>
      <c r="CP253" s="51"/>
      <c r="CQ253" s="51"/>
      <c r="CR253" s="51"/>
      <c r="CS253" s="51"/>
      <c r="CT253" s="51"/>
      <c r="CU253" s="51"/>
      <c r="CV253" s="51"/>
      <c r="CW253" s="51"/>
      <c r="CX253" s="51"/>
      <c r="CY253" s="51"/>
      <c r="CZ253" s="51"/>
      <c r="DA253" s="51"/>
      <c r="DB253" s="51"/>
      <c r="DC253" s="51"/>
      <c r="DD253" s="51"/>
      <c r="DE253" s="51"/>
      <c r="DF253" s="51"/>
      <c r="DG253" s="51"/>
      <c r="DH253" s="51"/>
      <c r="DI253" s="51"/>
      <c r="DJ253" s="51"/>
      <c r="DK253" s="51"/>
      <c r="DL253" s="51"/>
      <c r="DM253" s="51"/>
      <c r="DN253" s="51"/>
      <c r="DO253" s="51"/>
      <c r="DP253" s="51"/>
      <c r="DQ253" s="51"/>
      <c r="DR253" s="51"/>
      <c r="DS253" s="51"/>
      <c r="DT253" s="51"/>
      <c r="DU253" s="51"/>
      <c r="DV253" s="51"/>
      <c r="DW253" s="51"/>
      <c r="DX253" s="51"/>
      <c r="DY253" s="51"/>
      <c r="DZ253" s="51"/>
      <c r="EA253" s="51"/>
      <c r="EB253" s="51"/>
      <c r="EC253" s="51"/>
      <c r="ED253" s="51"/>
      <c r="EE253" s="51"/>
      <c r="EF253" s="51"/>
      <c r="EG253" s="51"/>
      <c r="EH253" s="51"/>
      <c r="EI253" s="51"/>
      <c r="EJ253" s="51"/>
      <c r="EK253" s="51"/>
      <c r="EL253" s="51"/>
      <c r="EM253" s="51"/>
      <c r="EN253" s="51"/>
      <c r="EO253" s="51"/>
      <c r="EP253" s="51"/>
      <c r="EQ253" s="51"/>
      <c r="ER253" s="51"/>
      <c r="ES253" s="51"/>
      <c r="ET253" s="51"/>
      <c r="EU253" s="51"/>
      <c r="EV253" s="51"/>
      <c r="EW253" s="51"/>
      <c r="EX253" s="51"/>
      <c r="EY253" s="51"/>
      <c r="EZ253" s="51"/>
      <c r="FA253" s="51"/>
      <c r="FB253" s="51"/>
      <c r="FC253" s="51"/>
      <c r="FD253" s="51"/>
      <c r="FE253" s="51"/>
      <c r="FF253" s="51"/>
      <c r="FG253" s="51"/>
      <c r="FH253" s="51"/>
      <c r="FI253" s="51"/>
      <c r="FJ253" s="51"/>
      <c r="FK253" s="51"/>
      <c r="FL253" s="51"/>
      <c r="FM253" s="51"/>
      <c r="FN253" s="51"/>
      <c r="FO253" s="51"/>
      <c r="FP253" s="51"/>
      <c r="FQ253" s="51"/>
      <c r="FR253" s="51"/>
      <c r="FS253" s="51"/>
      <c r="FT253" s="51"/>
      <c r="FU253" s="51"/>
      <c r="FV253" s="51"/>
      <c r="FW253" s="51"/>
      <c r="FX253" s="51"/>
      <c r="FY253" s="51"/>
      <c r="FZ253" s="51"/>
      <c r="GA253" s="51"/>
      <c r="GB253" s="51"/>
      <c r="GC253" s="51"/>
      <c r="GD253" s="51"/>
      <c r="GE253" s="51"/>
      <c r="GF253" s="51"/>
      <c r="GG253" s="51"/>
      <c r="GH253" s="51"/>
      <c r="GI253" s="51"/>
      <c r="GJ253" s="51"/>
      <c r="GK253" s="51"/>
      <c r="GL253" s="51"/>
      <c r="GM253" s="51"/>
      <c r="GN253" s="51"/>
      <c r="GO253" s="51"/>
      <c r="GP253" s="51"/>
      <c r="GQ253" s="51"/>
      <c r="GR253" s="51"/>
      <c r="GS253" s="51"/>
      <c r="GT253" s="51"/>
      <c r="GU253" s="51"/>
      <c r="GV253" s="51"/>
      <c r="GW253" s="51"/>
      <c r="GX253" s="51"/>
      <c r="GY253" s="51"/>
      <c r="GZ253" s="51"/>
      <c r="HA253" s="51"/>
      <c r="HB253" s="51"/>
      <c r="HC253" s="51"/>
      <c r="HD253" s="51"/>
      <c r="HE253" s="51"/>
      <c r="HF253" s="51"/>
      <c r="HG253" s="51"/>
      <c r="HH253" s="51"/>
      <c r="HI253" s="51"/>
      <c r="HJ253" s="51"/>
      <c r="HK253" s="51"/>
      <c r="HL253" s="51"/>
      <c r="HM253" s="51"/>
      <c r="HN253" s="51"/>
      <c r="HO253" s="51"/>
      <c r="HP253" s="51"/>
      <c r="HQ253" s="51"/>
      <c r="HR253" s="51"/>
      <c r="HS253" s="51"/>
      <c r="HT253" s="51"/>
      <c r="HU253" s="51"/>
      <c r="HV253" s="51"/>
      <c r="HW253" s="51"/>
      <c r="HX253" s="51"/>
      <c r="HY253" s="51"/>
      <c r="HZ253" s="51"/>
      <c r="IA253" s="51"/>
      <c r="IB253" s="51"/>
      <c r="IC253" s="51"/>
      <c r="ID253" s="51"/>
      <c r="IE253" s="51"/>
      <c r="IF253" s="51"/>
      <c r="IG253" s="51"/>
      <c r="IH253" s="51"/>
      <c r="II253" s="51"/>
      <c r="IJ253" s="51"/>
      <c r="IK253" s="51"/>
      <c r="IL253" s="51"/>
      <c r="IM253" s="51"/>
      <c r="IN253" s="51"/>
      <c r="IO253" s="51"/>
      <c r="IP253" s="51"/>
      <c r="IQ253" s="51"/>
      <c r="IR253" s="51"/>
      <c r="IS253" s="51"/>
      <c r="IT253" s="51"/>
      <c r="IU253" s="51"/>
      <c r="IV253" s="51"/>
    </row>
    <row r="254" spans="1:256" s="41" customFormat="1" x14ac:dyDescent="0.25">
      <c r="A254" s="51"/>
      <c r="B254" s="41" t="s">
        <v>1765</v>
      </c>
      <c r="C254" s="59">
        <v>15000000</v>
      </c>
      <c r="D254" s="51"/>
      <c r="E254" s="51"/>
      <c r="F254" s="52"/>
      <c r="G254" s="102"/>
      <c r="H254" s="52"/>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c r="CH254" s="51"/>
      <c r="CI254" s="51"/>
      <c r="CJ254" s="51"/>
      <c r="CK254" s="51"/>
      <c r="CL254" s="51"/>
      <c r="CM254" s="51"/>
      <c r="CN254" s="51"/>
      <c r="CO254" s="51"/>
      <c r="CP254" s="51"/>
      <c r="CQ254" s="51"/>
      <c r="CR254" s="51"/>
      <c r="CS254" s="51"/>
      <c r="CT254" s="51"/>
      <c r="CU254" s="51"/>
      <c r="CV254" s="51"/>
      <c r="CW254" s="51"/>
      <c r="CX254" s="51"/>
      <c r="CY254" s="51"/>
      <c r="CZ254" s="51"/>
      <c r="DA254" s="51"/>
      <c r="DB254" s="51"/>
      <c r="DC254" s="51"/>
      <c r="DD254" s="51"/>
      <c r="DE254" s="51"/>
      <c r="DF254" s="51"/>
      <c r="DG254" s="51"/>
      <c r="DH254" s="51"/>
      <c r="DI254" s="51"/>
      <c r="DJ254" s="51"/>
      <c r="DK254" s="51"/>
      <c r="DL254" s="51"/>
      <c r="DM254" s="51"/>
      <c r="DN254" s="51"/>
      <c r="DO254" s="51"/>
      <c r="DP254" s="51"/>
      <c r="DQ254" s="51"/>
      <c r="DR254" s="51"/>
      <c r="DS254" s="51"/>
      <c r="DT254" s="51"/>
      <c r="DU254" s="51"/>
      <c r="DV254" s="51"/>
      <c r="DW254" s="51"/>
      <c r="DX254" s="51"/>
      <c r="DY254" s="51"/>
      <c r="DZ254" s="51"/>
      <c r="EA254" s="51"/>
      <c r="EB254" s="51"/>
      <c r="EC254" s="51"/>
      <c r="ED254" s="51"/>
      <c r="EE254" s="51"/>
      <c r="EF254" s="51"/>
      <c r="EG254" s="51"/>
      <c r="EH254" s="51"/>
      <c r="EI254" s="51"/>
      <c r="EJ254" s="51"/>
      <c r="EK254" s="51"/>
      <c r="EL254" s="51"/>
      <c r="EM254" s="51"/>
      <c r="EN254" s="51"/>
      <c r="EO254" s="51"/>
      <c r="EP254" s="51"/>
      <c r="EQ254" s="51"/>
      <c r="ER254" s="51"/>
      <c r="ES254" s="51"/>
      <c r="ET254" s="51"/>
      <c r="EU254" s="51"/>
      <c r="EV254" s="51"/>
      <c r="EW254" s="51"/>
      <c r="EX254" s="51"/>
      <c r="EY254" s="51"/>
      <c r="EZ254" s="51"/>
      <c r="FA254" s="51"/>
      <c r="FB254" s="51"/>
      <c r="FC254" s="51"/>
      <c r="FD254" s="51"/>
      <c r="FE254" s="51"/>
      <c r="FF254" s="51"/>
      <c r="FG254" s="51"/>
      <c r="FH254" s="51"/>
      <c r="FI254" s="51"/>
      <c r="FJ254" s="51"/>
      <c r="FK254" s="51"/>
      <c r="FL254" s="51"/>
      <c r="FM254" s="51"/>
      <c r="FN254" s="51"/>
      <c r="FO254" s="51"/>
      <c r="FP254" s="51"/>
      <c r="FQ254" s="51"/>
      <c r="FR254" s="51"/>
      <c r="FS254" s="51"/>
      <c r="FT254" s="51"/>
      <c r="FU254" s="51"/>
      <c r="FV254" s="51"/>
      <c r="FW254" s="51"/>
      <c r="FX254" s="51"/>
      <c r="FY254" s="51"/>
      <c r="FZ254" s="51"/>
      <c r="GA254" s="51"/>
      <c r="GB254" s="51"/>
      <c r="GC254" s="51"/>
      <c r="GD254" s="51"/>
      <c r="GE254" s="51"/>
      <c r="GF254" s="51"/>
      <c r="GG254" s="51"/>
      <c r="GH254" s="51"/>
      <c r="GI254" s="51"/>
      <c r="GJ254" s="51"/>
      <c r="GK254" s="51"/>
      <c r="GL254" s="51"/>
      <c r="GM254" s="51"/>
      <c r="GN254" s="51"/>
      <c r="GO254" s="51"/>
      <c r="GP254" s="51"/>
      <c r="GQ254" s="51"/>
      <c r="GR254" s="51"/>
      <c r="GS254" s="51"/>
      <c r="GT254" s="51"/>
      <c r="GU254" s="51"/>
      <c r="GV254" s="51"/>
      <c r="GW254" s="51"/>
      <c r="GX254" s="51"/>
      <c r="GY254" s="51"/>
      <c r="GZ254" s="51"/>
      <c r="HA254" s="51"/>
      <c r="HB254" s="51"/>
      <c r="HC254" s="51"/>
      <c r="HD254" s="51"/>
      <c r="HE254" s="51"/>
      <c r="HF254" s="51"/>
      <c r="HG254" s="51"/>
      <c r="HH254" s="51"/>
      <c r="HI254" s="51"/>
      <c r="HJ254" s="51"/>
      <c r="HK254" s="51"/>
      <c r="HL254" s="51"/>
      <c r="HM254" s="51"/>
      <c r="HN254" s="51"/>
      <c r="HO254" s="51"/>
      <c r="HP254" s="51"/>
      <c r="HQ254" s="51"/>
      <c r="HR254" s="51"/>
      <c r="HS254" s="51"/>
      <c r="HT254" s="51"/>
      <c r="HU254" s="51"/>
      <c r="HV254" s="51"/>
      <c r="HW254" s="51"/>
      <c r="HX254" s="51"/>
      <c r="HY254" s="51"/>
      <c r="HZ254" s="51"/>
      <c r="IA254" s="51"/>
      <c r="IB254" s="51"/>
      <c r="IC254" s="51"/>
      <c r="ID254" s="51"/>
      <c r="IE254" s="51"/>
      <c r="IF254" s="51"/>
      <c r="IG254" s="51"/>
      <c r="IH254" s="51"/>
      <c r="II254" s="51"/>
      <c r="IJ254" s="51"/>
      <c r="IK254" s="51"/>
      <c r="IL254" s="51"/>
      <c r="IM254" s="51"/>
      <c r="IN254" s="51"/>
      <c r="IO254" s="51"/>
      <c r="IP254" s="51"/>
      <c r="IQ254" s="51"/>
      <c r="IR254" s="51"/>
      <c r="IS254" s="51"/>
      <c r="IT254" s="51"/>
      <c r="IU254" s="51"/>
      <c r="IV254" s="51"/>
    </row>
    <row r="255" spans="1:256" s="41" customFormat="1" x14ac:dyDescent="0.25">
      <c r="A255" s="51"/>
      <c r="C255" s="59"/>
      <c r="D255" s="51"/>
      <c r="E255" s="51"/>
      <c r="F255" s="52"/>
      <c r="G255" s="102"/>
      <c r="H255" s="52"/>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c r="CH255" s="51"/>
      <c r="CI255" s="51"/>
      <c r="CJ255" s="51"/>
      <c r="CK255" s="51"/>
      <c r="CL255" s="51"/>
      <c r="CM255" s="51"/>
      <c r="CN255" s="51"/>
      <c r="CO255" s="51"/>
      <c r="CP255" s="51"/>
      <c r="CQ255" s="51"/>
      <c r="CR255" s="51"/>
      <c r="CS255" s="51"/>
      <c r="CT255" s="51"/>
      <c r="CU255" s="51"/>
      <c r="CV255" s="51"/>
      <c r="CW255" s="51"/>
      <c r="CX255" s="51"/>
      <c r="CY255" s="51"/>
      <c r="CZ255" s="51"/>
      <c r="DA255" s="51"/>
      <c r="DB255" s="51"/>
      <c r="DC255" s="51"/>
      <c r="DD255" s="51"/>
      <c r="DE255" s="51"/>
      <c r="DF255" s="51"/>
      <c r="DG255" s="51"/>
      <c r="DH255" s="51"/>
      <c r="DI255" s="51"/>
      <c r="DJ255" s="51"/>
      <c r="DK255" s="51"/>
      <c r="DL255" s="51"/>
      <c r="DM255" s="51"/>
      <c r="DN255" s="51"/>
      <c r="DO255" s="51"/>
      <c r="DP255" s="51"/>
      <c r="DQ255" s="51"/>
      <c r="DR255" s="51"/>
      <c r="DS255" s="51"/>
      <c r="DT255" s="51"/>
      <c r="DU255" s="51"/>
      <c r="DV255" s="51"/>
      <c r="DW255" s="51"/>
      <c r="DX255" s="51"/>
      <c r="DY255" s="51"/>
      <c r="DZ255" s="51"/>
      <c r="EA255" s="51"/>
      <c r="EB255" s="51"/>
      <c r="EC255" s="51"/>
      <c r="ED255" s="51"/>
      <c r="EE255" s="51"/>
      <c r="EF255" s="51"/>
      <c r="EG255" s="51"/>
      <c r="EH255" s="51"/>
      <c r="EI255" s="51"/>
      <c r="EJ255" s="51"/>
      <c r="EK255" s="51"/>
      <c r="EL255" s="51"/>
      <c r="EM255" s="51"/>
      <c r="EN255" s="51"/>
      <c r="EO255" s="51"/>
      <c r="EP255" s="51"/>
      <c r="EQ255" s="51"/>
      <c r="ER255" s="51"/>
      <c r="ES255" s="51"/>
      <c r="ET255" s="51"/>
      <c r="EU255" s="51"/>
      <c r="EV255" s="51"/>
      <c r="EW255" s="51"/>
      <c r="EX255" s="51"/>
      <c r="EY255" s="51"/>
      <c r="EZ255" s="51"/>
      <c r="FA255" s="51"/>
      <c r="FB255" s="51"/>
      <c r="FC255" s="51"/>
      <c r="FD255" s="51"/>
      <c r="FE255" s="51"/>
      <c r="FF255" s="51"/>
      <c r="FG255" s="51"/>
      <c r="FH255" s="51"/>
      <c r="FI255" s="51"/>
      <c r="FJ255" s="51"/>
      <c r="FK255" s="51"/>
      <c r="FL255" s="51"/>
      <c r="FM255" s="51"/>
      <c r="FN255" s="51"/>
      <c r="FO255" s="51"/>
      <c r="FP255" s="51"/>
      <c r="FQ255" s="51"/>
      <c r="FR255" s="51"/>
      <c r="FS255" s="51"/>
      <c r="FT255" s="51"/>
      <c r="FU255" s="51"/>
      <c r="FV255" s="51"/>
      <c r="FW255" s="51"/>
      <c r="FX255" s="51"/>
      <c r="FY255" s="51"/>
      <c r="FZ255" s="51"/>
      <c r="GA255" s="51"/>
      <c r="GB255" s="51"/>
      <c r="GC255" s="51"/>
      <c r="GD255" s="51"/>
      <c r="GE255" s="51"/>
      <c r="GF255" s="51"/>
      <c r="GG255" s="51"/>
      <c r="GH255" s="51"/>
      <c r="GI255" s="51"/>
      <c r="GJ255" s="51"/>
      <c r="GK255" s="51"/>
      <c r="GL255" s="51"/>
      <c r="GM255" s="51"/>
      <c r="GN255" s="51"/>
      <c r="GO255" s="51"/>
      <c r="GP255" s="51"/>
      <c r="GQ255" s="51"/>
      <c r="GR255" s="51"/>
      <c r="GS255" s="51"/>
      <c r="GT255" s="51"/>
      <c r="GU255" s="51"/>
      <c r="GV255" s="51"/>
      <c r="GW255" s="51"/>
      <c r="GX255" s="51"/>
      <c r="GY255" s="51"/>
      <c r="GZ255" s="51"/>
      <c r="HA255" s="51"/>
      <c r="HB255" s="51"/>
      <c r="HC255" s="51"/>
      <c r="HD255" s="51"/>
      <c r="HE255" s="51"/>
      <c r="HF255" s="51"/>
      <c r="HG255" s="51"/>
      <c r="HH255" s="51"/>
      <c r="HI255" s="51"/>
      <c r="HJ255" s="51"/>
      <c r="HK255" s="51"/>
      <c r="HL255" s="51"/>
      <c r="HM255" s="51"/>
      <c r="HN255" s="51"/>
      <c r="HO255" s="51"/>
      <c r="HP255" s="51"/>
      <c r="HQ255" s="51"/>
      <c r="HR255" s="51"/>
      <c r="HS255" s="51"/>
      <c r="HT255" s="51"/>
      <c r="HU255" s="51"/>
      <c r="HV255" s="51"/>
      <c r="HW255" s="51"/>
      <c r="HX255" s="51"/>
      <c r="HY255" s="51"/>
      <c r="HZ255" s="51"/>
      <c r="IA255" s="51"/>
      <c r="IB255" s="51"/>
      <c r="IC255" s="51"/>
      <c r="ID255" s="51"/>
      <c r="IE255" s="51"/>
      <c r="IF255" s="51"/>
      <c r="IG255" s="51"/>
      <c r="IH255" s="51"/>
      <c r="II255" s="51"/>
      <c r="IJ255" s="51"/>
      <c r="IK255" s="51"/>
      <c r="IL255" s="51"/>
      <c r="IM255" s="51"/>
      <c r="IN255" s="51"/>
      <c r="IO255" s="51"/>
      <c r="IP255" s="51"/>
      <c r="IQ255" s="51"/>
      <c r="IR255" s="51"/>
      <c r="IS255" s="51"/>
      <c r="IT255" s="51"/>
      <c r="IU255" s="51"/>
      <c r="IV255" s="51"/>
    </row>
    <row r="256" spans="1:256" s="41" customFormat="1" x14ac:dyDescent="0.25">
      <c r="A256" s="51"/>
      <c r="B256" s="58" t="s">
        <v>1764</v>
      </c>
      <c r="C256" s="57">
        <v>45427916</v>
      </c>
      <c r="D256" s="51"/>
      <c r="E256" s="51"/>
      <c r="F256" s="52"/>
      <c r="G256" s="102"/>
      <c r="H256" s="52"/>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c r="CH256" s="51"/>
      <c r="CI256" s="51"/>
      <c r="CJ256" s="51"/>
      <c r="CK256" s="51"/>
      <c r="CL256" s="51"/>
      <c r="CM256" s="51"/>
      <c r="CN256" s="51"/>
      <c r="CO256" s="51"/>
      <c r="CP256" s="51"/>
      <c r="CQ256" s="51"/>
      <c r="CR256" s="51"/>
      <c r="CS256" s="51"/>
      <c r="CT256" s="51"/>
      <c r="CU256" s="51"/>
      <c r="CV256" s="51"/>
      <c r="CW256" s="51"/>
      <c r="CX256" s="51"/>
      <c r="CY256" s="51"/>
      <c r="CZ256" s="51"/>
      <c r="DA256" s="51"/>
      <c r="DB256" s="51"/>
      <c r="DC256" s="51"/>
      <c r="DD256" s="51"/>
      <c r="DE256" s="51"/>
      <c r="DF256" s="51"/>
      <c r="DG256" s="51"/>
      <c r="DH256" s="51"/>
      <c r="DI256" s="51"/>
      <c r="DJ256" s="51"/>
      <c r="DK256" s="51"/>
      <c r="DL256" s="51"/>
      <c r="DM256" s="51"/>
      <c r="DN256" s="51"/>
      <c r="DO256" s="51"/>
      <c r="DP256" s="51"/>
      <c r="DQ256" s="51"/>
      <c r="DR256" s="51"/>
      <c r="DS256" s="51"/>
      <c r="DT256" s="51"/>
      <c r="DU256" s="51"/>
      <c r="DV256" s="51"/>
      <c r="DW256" s="51"/>
      <c r="DX256" s="51"/>
      <c r="DY256" s="51"/>
      <c r="DZ256" s="51"/>
      <c r="EA256" s="51"/>
      <c r="EB256" s="51"/>
      <c r="EC256" s="51"/>
      <c r="ED256" s="51"/>
      <c r="EE256" s="51"/>
      <c r="EF256" s="51"/>
      <c r="EG256" s="51"/>
      <c r="EH256" s="51"/>
      <c r="EI256" s="51"/>
      <c r="EJ256" s="51"/>
      <c r="EK256" s="51"/>
      <c r="EL256" s="51"/>
      <c r="EM256" s="51"/>
      <c r="EN256" s="51"/>
      <c r="EO256" s="51"/>
      <c r="EP256" s="51"/>
      <c r="EQ256" s="51"/>
      <c r="ER256" s="51"/>
      <c r="ES256" s="51"/>
      <c r="ET256" s="51"/>
      <c r="EU256" s="51"/>
      <c r="EV256" s="51"/>
      <c r="EW256" s="51"/>
      <c r="EX256" s="51"/>
      <c r="EY256" s="51"/>
      <c r="EZ256" s="51"/>
      <c r="FA256" s="51"/>
      <c r="FB256" s="51"/>
      <c r="FC256" s="51"/>
      <c r="FD256" s="51"/>
      <c r="FE256" s="51"/>
      <c r="FF256" s="51"/>
      <c r="FG256" s="51"/>
      <c r="FH256" s="51"/>
      <c r="FI256" s="51"/>
      <c r="FJ256" s="51"/>
      <c r="FK256" s="51"/>
      <c r="FL256" s="51"/>
      <c r="FM256" s="51"/>
      <c r="FN256" s="51"/>
      <c r="FO256" s="51"/>
      <c r="FP256" s="51"/>
      <c r="FQ256" s="51"/>
      <c r="FR256" s="51"/>
      <c r="FS256" s="51"/>
      <c r="FT256" s="51"/>
      <c r="FU256" s="51"/>
      <c r="FV256" s="51"/>
      <c r="FW256" s="51"/>
      <c r="FX256" s="51"/>
      <c r="FY256" s="51"/>
      <c r="FZ256" s="51"/>
      <c r="GA256" s="51"/>
      <c r="GB256" s="51"/>
      <c r="GC256" s="51"/>
      <c r="GD256" s="51"/>
      <c r="GE256" s="51"/>
      <c r="GF256" s="51"/>
      <c r="GG256" s="51"/>
      <c r="GH256" s="51"/>
      <c r="GI256" s="51"/>
      <c r="GJ256" s="51"/>
      <c r="GK256" s="51"/>
      <c r="GL256" s="51"/>
      <c r="GM256" s="51"/>
      <c r="GN256" s="51"/>
      <c r="GO256" s="51"/>
      <c r="GP256" s="51"/>
      <c r="GQ256" s="51"/>
      <c r="GR256" s="51"/>
      <c r="GS256" s="51"/>
      <c r="GT256" s="51"/>
      <c r="GU256" s="51"/>
      <c r="GV256" s="51"/>
      <c r="GW256" s="51"/>
      <c r="GX256" s="51"/>
      <c r="GY256" s="51"/>
      <c r="GZ256" s="51"/>
      <c r="HA256" s="51"/>
      <c r="HB256" s="51"/>
      <c r="HC256" s="51"/>
      <c r="HD256" s="51"/>
      <c r="HE256" s="51"/>
      <c r="HF256" s="51"/>
      <c r="HG256" s="51"/>
      <c r="HH256" s="51"/>
      <c r="HI256" s="51"/>
      <c r="HJ256" s="51"/>
      <c r="HK256" s="51"/>
      <c r="HL256" s="51"/>
      <c r="HM256" s="51"/>
      <c r="HN256" s="51"/>
      <c r="HO256" s="51"/>
      <c r="HP256" s="51"/>
      <c r="HQ256" s="51"/>
      <c r="HR256" s="51"/>
      <c r="HS256" s="51"/>
      <c r="HT256" s="51"/>
      <c r="HU256" s="51"/>
      <c r="HV256" s="51"/>
      <c r="HW256" s="51"/>
      <c r="HX256" s="51"/>
      <c r="HY256" s="51"/>
      <c r="HZ256" s="51"/>
      <c r="IA256" s="51"/>
      <c r="IB256" s="51"/>
      <c r="IC256" s="51"/>
      <c r="ID256" s="51"/>
      <c r="IE256" s="51"/>
      <c r="IF256" s="51"/>
      <c r="IG256" s="51"/>
      <c r="IH256" s="51"/>
      <c r="II256" s="51"/>
      <c r="IJ256" s="51"/>
      <c r="IK256" s="51"/>
      <c r="IL256" s="51"/>
      <c r="IM256" s="51"/>
      <c r="IN256" s="51"/>
      <c r="IO256" s="51"/>
      <c r="IP256" s="51"/>
      <c r="IQ256" s="51"/>
      <c r="IR256" s="51"/>
      <c r="IS256" s="51"/>
      <c r="IT256" s="51"/>
      <c r="IU256" s="51"/>
      <c r="IV256" s="51"/>
    </row>
    <row r="257" spans="1:256" s="41" customFormat="1" x14ac:dyDescent="0.25">
      <c r="A257" s="51"/>
      <c r="C257" s="59"/>
      <c r="D257" s="51"/>
      <c r="E257" s="51"/>
      <c r="F257" s="52"/>
      <c r="G257" s="102"/>
      <c r="H257" s="52"/>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c r="CQ257" s="51"/>
      <c r="CR257" s="51"/>
      <c r="CS257" s="51"/>
      <c r="CT257" s="51"/>
      <c r="CU257" s="51"/>
      <c r="CV257" s="51"/>
      <c r="CW257" s="51"/>
      <c r="CX257" s="51"/>
      <c r="CY257" s="51"/>
      <c r="CZ257" s="51"/>
      <c r="DA257" s="51"/>
      <c r="DB257" s="51"/>
      <c r="DC257" s="51"/>
      <c r="DD257" s="51"/>
      <c r="DE257" s="51"/>
      <c r="DF257" s="51"/>
      <c r="DG257" s="51"/>
      <c r="DH257" s="51"/>
      <c r="DI257" s="51"/>
      <c r="DJ257" s="51"/>
      <c r="DK257" s="51"/>
      <c r="DL257" s="51"/>
      <c r="DM257" s="51"/>
      <c r="DN257" s="51"/>
      <c r="DO257" s="51"/>
      <c r="DP257" s="51"/>
      <c r="DQ257" s="51"/>
      <c r="DR257" s="51"/>
      <c r="DS257" s="51"/>
      <c r="DT257" s="51"/>
      <c r="DU257" s="51"/>
      <c r="DV257" s="51"/>
      <c r="DW257" s="51"/>
      <c r="DX257" s="51"/>
      <c r="DY257" s="51"/>
      <c r="DZ257" s="51"/>
      <c r="EA257" s="51"/>
      <c r="EB257" s="51"/>
      <c r="EC257" s="51"/>
      <c r="ED257" s="51"/>
      <c r="EE257" s="51"/>
      <c r="EF257" s="51"/>
      <c r="EG257" s="51"/>
      <c r="EH257" s="51"/>
      <c r="EI257" s="51"/>
      <c r="EJ257" s="51"/>
      <c r="EK257" s="51"/>
      <c r="EL257" s="51"/>
      <c r="EM257" s="51"/>
      <c r="EN257" s="51"/>
      <c r="EO257" s="51"/>
      <c r="EP257" s="51"/>
      <c r="EQ257" s="51"/>
      <c r="ER257" s="51"/>
      <c r="ES257" s="51"/>
      <c r="ET257" s="51"/>
      <c r="EU257" s="51"/>
      <c r="EV257" s="51"/>
      <c r="EW257" s="51"/>
      <c r="EX257" s="51"/>
      <c r="EY257" s="51"/>
      <c r="EZ257" s="51"/>
      <c r="FA257" s="51"/>
      <c r="FB257" s="51"/>
      <c r="FC257" s="51"/>
      <c r="FD257" s="51"/>
      <c r="FE257" s="51"/>
      <c r="FF257" s="51"/>
      <c r="FG257" s="51"/>
      <c r="FH257" s="51"/>
      <c r="FI257" s="51"/>
      <c r="FJ257" s="51"/>
      <c r="FK257" s="51"/>
      <c r="FL257" s="51"/>
      <c r="FM257" s="51"/>
      <c r="FN257" s="51"/>
      <c r="FO257" s="51"/>
      <c r="FP257" s="51"/>
      <c r="FQ257" s="51"/>
      <c r="FR257" s="51"/>
      <c r="FS257" s="51"/>
      <c r="FT257" s="51"/>
      <c r="FU257" s="51"/>
      <c r="FV257" s="51"/>
      <c r="FW257" s="51"/>
      <c r="FX257" s="51"/>
      <c r="FY257" s="51"/>
      <c r="FZ257" s="51"/>
      <c r="GA257" s="51"/>
      <c r="GB257" s="51"/>
      <c r="GC257" s="51"/>
      <c r="GD257" s="51"/>
      <c r="GE257" s="51"/>
      <c r="GF257" s="51"/>
      <c r="GG257" s="51"/>
      <c r="GH257" s="51"/>
      <c r="GI257" s="51"/>
      <c r="GJ257" s="51"/>
      <c r="GK257" s="51"/>
      <c r="GL257" s="51"/>
      <c r="GM257" s="51"/>
      <c r="GN257" s="51"/>
      <c r="GO257" s="51"/>
      <c r="GP257" s="51"/>
      <c r="GQ257" s="51"/>
      <c r="GR257" s="51"/>
      <c r="GS257" s="51"/>
      <c r="GT257" s="51"/>
      <c r="GU257" s="51"/>
      <c r="GV257" s="51"/>
      <c r="GW257" s="51"/>
      <c r="GX257" s="51"/>
      <c r="GY257" s="51"/>
      <c r="GZ257" s="51"/>
      <c r="HA257" s="51"/>
      <c r="HB257" s="51"/>
      <c r="HC257" s="51"/>
      <c r="HD257" s="51"/>
      <c r="HE257" s="51"/>
      <c r="HF257" s="51"/>
      <c r="HG257" s="51"/>
      <c r="HH257" s="51"/>
      <c r="HI257" s="51"/>
      <c r="HJ257" s="51"/>
      <c r="HK257" s="51"/>
      <c r="HL257" s="51"/>
      <c r="HM257" s="51"/>
      <c r="HN257" s="51"/>
      <c r="HO257" s="51"/>
      <c r="HP257" s="51"/>
      <c r="HQ257" s="51"/>
      <c r="HR257" s="51"/>
      <c r="HS257" s="51"/>
      <c r="HT257" s="51"/>
      <c r="HU257" s="51"/>
      <c r="HV257" s="51"/>
      <c r="HW257" s="51"/>
      <c r="HX257" s="51"/>
      <c r="HY257" s="51"/>
      <c r="HZ257" s="51"/>
      <c r="IA257" s="51"/>
      <c r="IB257" s="51"/>
      <c r="IC257" s="51"/>
      <c r="ID257" s="51"/>
      <c r="IE257" s="51"/>
      <c r="IF257" s="51"/>
      <c r="IG257" s="51"/>
      <c r="IH257" s="51"/>
      <c r="II257" s="51"/>
      <c r="IJ257" s="51"/>
      <c r="IK257" s="51"/>
      <c r="IL257" s="51"/>
      <c r="IM257" s="51"/>
      <c r="IN257" s="51"/>
      <c r="IO257" s="51"/>
      <c r="IP257" s="51"/>
      <c r="IQ257" s="51"/>
      <c r="IR257" s="51"/>
      <c r="IS257" s="51"/>
      <c r="IT257" s="51"/>
      <c r="IU257" s="51"/>
      <c r="IV257" s="51"/>
    </row>
    <row r="258" spans="1:256" s="41" customFormat="1" x14ac:dyDescent="0.25">
      <c r="A258" s="51"/>
      <c r="B258" s="41" t="s">
        <v>1763</v>
      </c>
      <c r="C258" s="59">
        <v>20635916</v>
      </c>
      <c r="D258" s="51"/>
      <c r="E258" s="51"/>
      <c r="F258" s="52"/>
      <c r="G258" s="103"/>
      <c r="H258" s="52"/>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c r="CH258" s="51"/>
      <c r="CI258" s="51"/>
      <c r="CJ258" s="51"/>
      <c r="CK258" s="51"/>
      <c r="CL258" s="51"/>
      <c r="CM258" s="51"/>
      <c r="CN258" s="51"/>
      <c r="CO258" s="51"/>
      <c r="CP258" s="51"/>
      <c r="CQ258" s="51"/>
      <c r="CR258" s="51"/>
      <c r="CS258" s="51"/>
      <c r="CT258" s="51"/>
      <c r="CU258" s="51"/>
      <c r="CV258" s="51"/>
      <c r="CW258" s="51"/>
      <c r="CX258" s="51"/>
      <c r="CY258" s="51"/>
      <c r="CZ258" s="51"/>
      <c r="DA258" s="51"/>
      <c r="DB258" s="51"/>
      <c r="DC258" s="51"/>
      <c r="DD258" s="51"/>
      <c r="DE258" s="51"/>
      <c r="DF258" s="51"/>
      <c r="DG258" s="51"/>
      <c r="DH258" s="51"/>
      <c r="DI258" s="51"/>
      <c r="DJ258" s="51"/>
      <c r="DK258" s="51"/>
      <c r="DL258" s="51"/>
      <c r="DM258" s="51"/>
      <c r="DN258" s="51"/>
      <c r="DO258" s="51"/>
      <c r="DP258" s="51"/>
      <c r="DQ258" s="51"/>
      <c r="DR258" s="51"/>
      <c r="DS258" s="51"/>
      <c r="DT258" s="51"/>
      <c r="DU258" s="51"/>
      <c r="DV258" s="51"/>
      <c r="DW258" s="51"/>
      <c r="DX258" s="51"/>
      <c r="DY258" s="51"/>
      <c r="DZ258" s="51"/>
      <c r="EA258" s="51"/>
      <c r="EB258" s="51"/>
      <c r="EC258" s="51"/>
      <c r="ED258" s="51"/>
      <c r="EE258" s="51"/>
      <c r="EF258" s="51"/>
      <c r="EG258" s="51"/>
      <c r="EH258" s="51"/>
      <c r="EI258" s="51"/>
      <c r="EJ258" s="51"/>
      <c r="EK258" s="51"/>
      <c r="EL258" s="51"/>
      <c r="EM258" s="51"/>
      <c r="EN258" s="51"/>
      <c r="EO258" s="51"/>
      <c r="EP258" s="51"/>
      <c r="EQ258" s="51"/>
      <c r="ER258" s="51"/>
      <c r="ES258" s="51"/>
      <c r="ET258" s="51"/>
      <c r="EU258" s="51"/>
      <c r="EV258" s="51"/>
      <c r="EW258" s="51"/>
      <c r="EX258" s="51"/>
      <c r="EY258" s="51"/>
      <c r="EZ258" s="51"/>
      <c r="FA258" s="51"/>
      <c r="FB258" s="51"/>
      <c r="FC258" s="51"/>
      <c r="FD258" s="51"/>
      <c r="FE258" s="51"/>
      <c r="FF258" s="51"/>
      <c r="FG258" s="51"/>
      <c r="FH258" s="51"/>
      <c r="FI258" s="51"/>
      <c r="FJ258" s="51"/>
      <c r="FK258" s="51"/>
      <c r="FL258" s="51"/>
      <c r="FM258" s="51"/>
      <c r="FN258" s="51"/>
      <c r="FO258" s="51"/>
      <c r="FP258" s="51"/>
      <c r="FQ258" s="51"/>
      <c r="FR258" s="51"/>
      <c r="FS258" s="51"/>
      <c r="FT258" s="51"/>
      <c r="FU258" s="51"/>
      <c r="FV258" s="51"/>
      <c r="FW258" s="51"/>
      <c r="FX258" s="51"/>
      <c r="FY258" s="51"/>
      <c r="FZ258" s="51"/>
      <c r="GA258" s="51"/>
      <c r="GB258" s="51"/>
      <c r="GC258" s="51"/>
      <c r="GD258" s="51"/>
      <c r="GE258" s="51"/>
      <c r="GF258" s="51"/>
      <c r="GG258" s="51"/>
      <c r="GH258" s="51"/>
      <c r="GI258" s="51"/>
      <c r="GJ258" s="51"/>
      <c r="GK258" s="51"/>
      <c r="GL258" s="51"/>
      <c r="GM258" s="51"/>
      <c r="GN258" s="51"/>
      <c r="GO258" s="51"/>
      <c r="GP258" s="51"/>
      <c r="GQ258" s="51"/>
      <c r="GR258" s="51"/>
      <c r="GS258" s="51"/>
      <c r="GT258" s="51"/>
      <c r="GU258" s="51"/>
      <c r="GV258" s="51"/>
      <c r="GW258" s="51"/>
      <c r="GX258" s="51"/>
      <c r="GY258" s="51"/>
      <c r="GZ258" s="51"/>
      <c r="HA258" s="51"/>
      <c r="HB258" s="51"/>
      <c r="HC258" s="51"/>
      <c r="HD258" s="51"/>
      <c r="HE258" s="51"/>
      <c r="HF258" s="51"/>
      <c r="HG258" s="51"/>
      <c r="HH258" s="51"/>
      <c r="HI258" s="51"/>
      <c r="HJ258" s="51"/>
      <c r="HK258" s="51"/>
      <c r="HL258" s="51"/>
      <c r="HM258" s="51"/>
      <c r="HN258" s="51"/>
      <c r="HO258" s="51"/>
      <c r="HP258" s="51"/>
      <c r="HQ258" s="51"/>
      <c r="HR258" s="51"/>
      <c r="HS258" s="51"/>
      <c r="HT258" s="51"/>
      <c r="HU258" s="51"/>
      <c r="HV258" s="51"/>
      <c r="HW258" s="51"/>
      <c r="HX258" s="51"/>
      <c r="HY258" s="51"/>
      <c r="HZ258" s="51"/>
      <c r="IA258" s="51"/>
      <c r="IB258" s="51"/>
      <c r="IC258" s="51"/>
      <c r="ID258" s="51"/>
      <c r="IE258" s="51"/>
      <c r="IF258" s="51"/>
      <c r="IG258" s="51"/>
      <c r="IH258" s="51"/>
      <c r="II258" s="51"/>
      <c r="IJ258" s="51"/>
      <c r="IK258" s="51"/>
      <c r="IL258" s="51"/>
      <c r="IM258" s="51"/>
      <c r="IN258" s="51"/>
      <c r="IO258" s="51"/>
      <c r="IP258" s="51"/>
      <c r="IQ258" s="51"/>
      <c r="IR258" s="51"/>
      <c r="IS258" s="51"/>
      <c r="IT258" s="51"/>
      <c r="IU258" s="51"/>
      <c r="IV258" s="51"/>
    </row>
    <row r="259" spans="1:256" s="41" customFormat="1" x14ac:dyDescent="0.25">
      <c r="A259" s="51"/>
      <c r="C259" s="59"/>
      <c r="D259" s="51"/>
      <c r="E259" s="51"/>
      <c r="F259" s="52"/>
      <c r="G259" s="102"/>
      <c r="H259" s="52"/>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c r="CQ259" s="51"/>
      <c r="CR259" s="51"/>
      <c r="CS259" s="51"/>
      <c r="CT259" s="51"/>
      <c r="CU259" s="51"/>
      <c r="CV259" s="51"/>
      <c r="CW259" s="51"/>
      <c r="CX259" s="51"/>
      <c r="CY259" s="51"/>
      <c r="CZ259" s="51"/>
      <c r="DA259" s="51"/>
      <c r="DB259" s="51"/>
      <c r="DC259" s="51"/>
      <c r="DD259" s="51"/>
      <c r="DE259" s="51"/>
      <c r="DF259" s="51"/>
      <c r="DG259" s="51"/>
      <c r="DH259" s="51"/>
      <c r="DI259" s="51"/>
      <c r="DJ259" s="51"/>
      <c r="DK259" s="51"/>
      <c r="DL259" s="51"/>
      <c r="DM259" s="51"/>
      <c r="DN259" s="51"/>
      <c r="DO259" s="51"/>
      <c r="DP259" s="51"/>
      <c r="DQ259" s="51"/>
      <c r="DR259" s="51"/>
      <c r="DS259" s="51"/>
      <c r="DT259" s="51"/>
      <c r="DU259" s="51"/>
      <c r="DV259" s="51"/>
      <c r="DW259" s="51"/>
      <c r="DX259" s="51"/>
      <c r="DY259" s="51"/>
      <c r="DZ259" s="51"/>
      <c r="EA259" s="51"/>
      <c r="EB259" s="51"/>
      <c r="EC259" s="51"/>
      <c r="ED259" s="51"/>
      <c r="EE259" s="51"/>
      <c r="EF259" s="51"/>
      <c r="EG259" s="51"/>
      <c r="EH259" s="51"/>
      <c r="EI259" s="51"/>
      <c r="EJ259" s="51"/>
      <c r="EK259" s="51"/>
      <c r="EL259" s="51"/>
      <c r="EM259" s="51"/>
      <c r="EN259" s="51"/>
      <c r="EO259" s="51"/>
      <c r="EP259" s="51"/>
      <c r="EQ259" s="51"/>
      <c r="ER259" s="51"/>
      <c r="ES259" s="51"/>
      <c r="ET259" s="51"/>
      <c r="EU259" s="51"/>
      <c r="EV259" s="51"/>
      <c r="EW259" s="51"/>
      <c r="EX259" s="51"/>
      <c r="EY259" s="51"/>
      <c r="EZ259" s="51"/>
      <c r="FA259" s="51"/>
      <c r="FB259" s="51"/>
      <c r="FC259" s="51"/>
      <c r="FD259" s="51"/>
      <c r="FE259" s="51"/>
      <c r="FF259" s="51"/>
      <c r="FG259" s="51"/>
      <c r="FH259" s="51"/>
      <c r="FI259" s="51"/>
      <c r="FJ259" s="51"/>
      <c r="FK259" s="51"/>
      <c r="FL259" s="51"/>
      <c r="FM259" s="51"/>
      <c r="FN259" s="51"/>
      <c r="FO259" s="51"/>
      <c r="FP259" s="51"/>
      <c r="FQ259" s="51"/>
      <c r="FR259" s="51"/>
      <c r="FS259" s="51"/>
      <c r="FT259" s="51"/>
      <c r="FU259" s="51"/>
      <c r="FV259" s="51"/>
      <c r="FW259" s="51"/>
      <c r="FX259" s="51"/>
      <c r="FY259" s="51"/>
      <c r="FZ259" s="51"/>
      <c r="GA259" s="51"/>
      <c r="GB259" s="51"/>
      <c r="GC259" s="51"/>
      <c r="GD259" s="51"/>
      <c r="GE259" s="51"/>
      <c r="GF259" s="51"/>
      <c r="GG259" s="51"/>
      <c r="GH259" s="51"/>
      <c r="GI259" s="51"/>
      <c r="GJ259" s="51"/>
      <c r="GK259" s="51"/>
      <c r="GL259" s="51"/>
      <c r="GM259" s="51"/>
      <c r="GN259" s="51"/>
      <c r="GO259" s="51"/>
      <c r="GP259" s="51"/>
      <c r="GQ259" s="51"/>
      <c r="GR259" s="51"/>
      <c r="GS259" s="51"/>
      <c r="GT259" s="51"/>
      <c r="GU259" s="51"/>
      <c r="GV259" s="51"/>
      <c r="GW259" s="51"/>
      <c r="GX259" s="51"/>
      <c r="GY259" s="51"/>
      <c r="GZ259" s="51"/>
      <c r="HA259" s="51"/>
      <c r="HB259" s="51"/>
      <c r="HC259" s="51"/>
      <c r="HD259" s="51"/>
      <c r="HE259" s="51"/>
      <c r="HF259" s="51"/>
      <c r="HG259" s="51"/>
      <c r="HH259" s="51"/>
      <c r="HI259" s="51"/>
      <c r="HJ259" s="51"/>
      <c r="HK259" s="51"/>
      <c r="HL259" s="51"/>
      <c r="HM259" s="51"/>
      <c r="HN259" s="51"/>
      <c r="HO259" s="51"/>
      <c r="HP259" s="51"/>
      <c r="HQ259" s="51"/>
      <c r="HR259" s="51"/>
      <c r="HS259" s="51"/>
      <c r="HT259" s="51"/>
      <c r="HU259" s="51"/>
      <c r="HV259" s="51"/>
      <c r="HW259" s="51"/>
      <c r="HX259" s="51"/>
      <c r="HY259" s="51"/>
      <c r="HZ259" s="51"/>
      <c r="IA259" s="51"/>
      <c r="IB259" s="51"/>
      <c r="IC259" s="51"/>
      <c r="ID259" s="51"/>
      <c r="IE259" s="51"/>
      <c r="IF259" s="51"/>
      <c r="IG259" s="51"/>
      <c r="IH259" s="51"/>
      <c r="II259" s="51"/>
      <c r="IJ259" s="51"/>
      <c r="IK259" s="51"/>
      <c r="IL259" s="51"/>
      <c r="IM259" s="51"/>
      <c r="IN259" s="51"/>
      <c r="IO259" s="51"/>
      <c r="IP259" s="51"/>
      <c r="IQ259" s="51"/>
      <c r="IR259" s="51"/>
      <c r="IS259" s="51"/>
      <c r="IT259" s="51"/>
      <c r="IU259" s="51"/>
      <c r="IV259" s="51"/>
    </row>
    <row r="260" spans="1:256" s="41" customFormat="1" ht="30" x14ac:dyDescent="0.25">
      <c r="A260" s="51"/>
      <c r="B260" s="60" t="s">
        <v>1762</v>
      </c>
      <c r="C260" s="59">
        <v>24792000</v>
      </c>
      <c r="D260" s="51"/>
      <c r="E260" s="51"/>
      <c r="F260" s="52"/>
      <c r="G260" s="103"/>
      <c r="H260" s="52"/>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c r="CH260" s="51"/>
      <c r="CI260" s="51"/>
      <c r="CJ260" s="51"/>
      <c r="CK260" s="51"/>
      <c r="CL260" s="51"/>
      <c r="CM260" s="51"/>
      <c r="CN260" s="51"/>
      <c r="CO260" s="51"/>
      <c r="CP260" s="51"/>
      <c r="CQ260" s="51"/>
      <c r="CR260" s="51"/>
      <c r="CS260" s="51"/>
      <c r="CT260" s="51"/>
      <c r="CU260" s="51"/>
      <c r="CV260" s="51"/>
      <c r="CW260" s="51"/>
      <c r="CX260" s="51"/>
      <c r="CY260" s="51"/>
      <c r="CZ260" s="51"/>
      <c r="DA260" s="51"/>
      <c r="DB260" s="51"/>
      <c r="DC260" s="51"/>
      <c r="DD260" s="51"/>
      <c r="DE260" s="51"/>
      <c r="DF260" s="51"/>
      <c r="DG260" s="51"/>
      <c r="DH260" s="51"/>
      <c r="DI260" s="51"/>
      <c r="DJ260" s="51"/>
      <c r="DK260" s="51"/>
      <c r="DL260" s="51"/>
      <c r="DM260" s="51"/>
      <c r="DN260" s="51"/>
      <c r="DO260" s="51"/>
      <c r="DP260" s="51"/>
      <c r="DQ260" s="51"/>
      <c r="DR260" s="51"/>
      <c r="DS260" s="51"/>
      <c r="DT260" s="51"/>
      <c r="DU260" s="51"/>
      <c r="DV260" s="51"/>
      <c r="DW260" s="51"/>
      <c r="DX260" s="51"/>
      <c r="DY260" s="51"/>
      <c r="DZ260" s="51"/>
      <c r="EA260" s="51"/>
      <c r="EB260" s="51"/>
      <c r="EC260" s="51"/>
      <c r="ED260" s="51"/>
      <c r="EE260" s="51"/>
      <c r="EF260" s="51"/>
      <c r="EG260" s="51"/>
      <c r="EH260" s="51"/>
      <c r="EI260" s="51"/>
      <c r="EJ260" s="51"/>
      <c r="EK260" s="51"/>
      <c r="EL260" s="51"/>
      <c r="EM260" s="51"/>
      <c r="EN260" s="51"/>
      <c r="EO260" s="51"/>
      <c r="EP260" s="51"/>
      <c r="EQ260" s="51"/>
      <c r="ER260" s="51"/>
      <c r="ES260" s="51"/>
      <c r="ET260" s="51"/>
      <c r="EU260" s="51"/>
      <c r="EV260" s="51"/>
      <c r="EW260" s="51"/>
      <c r="EX260" s="51"/>
      <c r="EY260" s="51"/>
      <c r="EZ260" s="51"/>
      <c r="FA260" s="51"/>
      <c r="FB260" s="51"/>
      <c r="FC260" s="51"/>
      <c r="FD260" s="51"/>
      <c r="FE260" s="51"/>
      <c r="FF260" s="51"/>
      <c r="FG260" s="51"/>
      <c r="FH260" s="51"/>
      <c r="FI260" s="51"/>
      <c r="FJ260" s="51"/>
      <c r="FK260" s="51"/>
      <c r="FL260" s="51"/>
      <c r="FM260" s="51"/>
      <c r="FN260" s="51"/>
      <c r="FO260" s="51"/>
      <c r="FP260" s="51"/>
      <c r="FQ260" s="51"/>
      <c r="FR260" s="51"/>
      <c r="FS260" s="51"/>
      <c r="FT260" s="51"/>
      <c r="FU260" s="51"/>
      <c r="FV260" s="51"/>
      <c r="FW260" s="51"/>
      <c r="FX260" s="51"/>
      <c r="FY260" s="51"/>
      <c r="FZ260" s="51"/>
      <c r="GA260" s="51"/>
      <c r="GB260" s="51"/>
      <c r="GC260" s="51"/>
      <c r="GD260" s="51"/>
      <c r="GE260" s="51"/>
      <c r="GF260" s="51"/>
      <c r="GG260" s="51"/>
      <c r="GH260" s="51"/>
      <c r="GI260" s="51"/>
      <c r="GJ260" s="51"/>
      <c r="GK260" s="51"/>
      <c r="GL260" s="51"/>
      <c r="GM260" s="51"/>
      <c r="GN260" s="51"/>
      <c r="GO260" s="51"/>
      <c r="GP260" s="51"/>
      <c r="GQ260" s="51"/>
      <c r="GR260" s="51"/>
      <c r="GS260" s="51"/>
      <c r="GT260" s="51"/>
      <c r="GU260" s="51"/>
      <c r="GV260" s="51"/>
      <c r="GW260" s="51"/>
      <c r="GX260" s="51"/>
      <c r="GY260" s="51"/>
      <c r="GZ260" s="51"/>
      <c r="HA260" s="51"/>
      <c r="HB260" s="51"/>
      <c r="HC260" s="51"/>
      <c r="HD260" s="51"/>
      <c r="HE260" s="51"/>
      <c r="HF260" s="51"/>
      <c r="HG260" s="51"/>
      <c r="HH260" s="51"/>
      <c r="HI260" s="51"/>
      <c r="HJ260" s="51"/>
      <c r="HK260" s="51"/>
      <c r="HL260" s="51"/>
      <c r="HM260" s="51"/>
      <c r="HN260" s="51"/>
      <c r="HO260" s="51"/>
      <c r="HP260" s="51"/>
      <c r="HQ260" s="51"/>
      <c r="HR260" s="51"/>
      <c r="HS260" s="51"/>
      <c r="HT260" s="51"/>
      <c r="HU260" s="51"/>
      <c r="HV260" s="51"/>
      <c r="HW260" s="51"/>
      <c r="HX260" s="51"/>
      <c r="HY260" s="51"/>
      <c r="HZ260" s="51"/>
      <c r="IA260" s="51"/>
      <c r="IB260" s="51"/>
      <c r="IC260" s="51"/>
      <c r="ID260" s="51"/>
      <c r="IE260" s="51"/>
      <c r="IF260" s="51"/>
      <c r="IG260" s="51"/>
      <c r="IH260" s="51"/>
      <c r="II260" s="51"/>
      <c r="IJ260" s="51"/>
      <c r="IK260" s="51"/>
      <c r="IL260" s="51"/>
      <c r="IM260" s="51"/>
      <c r="IN260" s="51"/>
      <c r="IO260" s="51"/>
      <c r="IP260" s="51"/>
      <c r="IQ260" s="51"/>
      <c r="IR260" s="51"/>
      <c r="IS260" s="51"/>
      <c r="IT260" s="51"/>
      <c r="IU260" s="51"/>
      <c r="IV260" s="51"/>
    </row>
    <row r="261" spans="1:256" s="41" customFormat="1" x14ac:dyDescent="0.25">
      <c r="A261" s="51"/>
      <c r="C261" s="59"/>
      <c r="D261" s="51"/>
      <c r="E261" s="51"/>
      <c r="F261" s="52"/>
      <c r="G261" s="103"/>
      <c r="H261" s="52"/>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c r="BZ261" s="51"/>
      <c r="CA261" s="51"/>
      <c r="CB261" s="51"/>
      <c r="CC261" s="51"/>
      <c r="CD261" s="51"/>
      <c r="CE261" s="51"/>
      <c r="CF261" s="51"/>
      <c r="CG261" s="51"/>
      <c r="CH261" s="51"/>
      <c r="CI261" s="51"/>
      <c r="CJ261" s="51"/>
      <c r="CK261" s="51"/>
      <c r="CL261" s="51"/>
      <c r="CM261" s="51"/>
      <c r="CN261" s="51"/>
      <c r="CO261" s="51"/>
      <c r="CP261" s="51"/>
      <c r="CQ261" s="51"/>
      <c r="CR261" s="51"/>
      <c r="CS261" s="51"/>
      <c r="CT261" s="51"/>
      <c r="CU261" s="51"/>
      <c r="CV261" s="51"/>
      <c r="CW261" s="51"/>
      <c r="CX261" s="51"/>
      <c r="CY261" s="51"/>
      <c r="CZ261" s="51"/>
      <c r="DA261" s="51"/>
      <c r="DB261" s="51"/>
      <c r="DC261" s="51"/>
      <c r="DD261" s="51"/>
      <c r="DE261" s="51"/>
      <c r="DF261" s="51"/>
      <c r="DG261" s="51"/>
      <c r="DH261" s="51"/>
      <c r="DI261" s="51"/>
      <c r="DJ261" s="51"/>
      <c r="DK261" s="51"/>
      <c r="DL261" s="51"/>
      <c r="DM261" s="51"/>
      <c r="DN261" s="51"/>
      <c r="DO261" s="51"/>
      <c r="DP261" s="51"/>
      <c r="DQ261" s="51"/>
      <c r="DR261" s="51"/>
      <c r="DS261" s="51"/>
      <c r="DT261" s="51"/>
      <c r="DU261" s="51"/>
      <c r="DV261" s="51"/>
      <c r="DW261" s="51"/>
      <c r="DX261" s="51"/>
      <c r="DY261" s="51"/>
      <c r="DZ261" s="51"/>
      <c r="EA261" s="51"/>
      <c r="EB261" s="51"/>
      <c r="EC261" s="51"/>
      <c r="ED261" s="51"/>
      <c r="EE261" s="51"/>
      <c r="EF261" s="51"/>
      <c r="EG261" s="51"/>
      <c r="EH261" s="51"/>
      <c r="EI261" s="51"/>
      <c r="EJ261" s="51"/>
      <c r="EK261" s="51"/>
      <c r="EL261" s="51"/>
      <c r="EM261" s="51"/>
      <c r="EN261" s="51"/>
      <c r="EO261" s="51"/>
      <c r="EP261" s="51"/>
      <c r="EQ261" s="51"/>
      <c r="ER261" s="51"/>
      <c r="ES261" s="51"/>
      <c r="ET261" s="51"/>
      <c r="EU261" s="51"/>
      <c r="EV261" s="51"/>
      <c r="EW261" s="51"/>
      <c r="EX261" s="51"/>
      <c r="EY261" s="51"/>
      <c r="EZ261" s="51"/>
      <c r="FA261" s="51"/>
      <c r="FB261" s="51"/>
      <c r="FC261" s="51"/>
      <c r="FD261" s="51"/>
      <c r="FE261" s="51"/>
      <c r="FF261" s="51"/>
      <c r="FG261" s="51"/>
      <c r="FH261" s="51"/>
      <c r="FI261" s="51"/>
      <c r="FJ261" s="51"/>
      <c r="FK261" s="51"/>
      <c r="FL261" s="51"/>
      <c r="FM261" s="51"/>
      <c r="FN261" s="51"/>
      <c r="FO261" s="51"/>
      <c r="FP261" s="51"/>
      <c r="FQ261" s="51"/>
      <c r="FR261" s="51"/>
      <c r="FS261" s="51"/>
      <c r="FT261" s="51"/>
      <c r="FU261" s="51"/>
      <c r="FV261" s="51"/>
      <c r="FW261" s="51"/>
      <c r="FX261" s="51"/>
      <c r="FY261" s="51"/>
      <c r="FZ261" s="51"/>
      <c r="GA261" s="51"/>
      <c r="GB261" s="51"/>
      <c r="GC261" s="51"/>
      <c r="GD261" s="51"/>
      <c r="GE261" s="51"/>
      <c r="GF261" s="51"/>
      <c r="GG261" s="51"/>
      <c r="GH261" s="51"/>
      <c r="GI261" s="51"/>
      <c r="GJ261" s="51"/>
      <c r="GK261" s="51"/>
      <c r="GL261" s="51"/>
      <c r="GM261" s="51"/>
      <c r="GN261" s="51"/>
      <c r="GO261" s="51"/>
      <c r="GP261" s="51"/>
      <c r="GQ261" s="51"/>
      <c r="GR261" s="51"/>
      <c r="GS261" s="51"/>
      <c r="GT261" s="51"/>
      <c r="GU261" s="51"/>
      <c r="GV261" s="51"/>
      <c r="GW261" s="51"/>
      <c r="GX261" s="51"/>
      <c r="GY261" s="51"/>
      <c r="GZ261" s="51"/>
      <c r="HA261" s="51"/>
      <c r="HB261" s="51"/>
      <c r="HC261" s="51"/>
      <c r="HD261" s="51"/>
      <c r="HE261" s="51"/>
      <c r="HF261" s="51"/>
      <c r="HG261" s="51"/>
      <c r="HH261" s="51"/>
      <c r="HI261" s="51"/>
      <c r="HJ261" s="51"/>
      <c r="HK261" s="51"/>
      <c r="HL261" s="51"/>
      <c r="HM261" s="51"/>
      <c r="HN261" s="51"/>
      <c r="HO261" s="51"/>
      <c r="HP261" s="51"/>
      <c r="HQ261" s="51"/>
      <c r="HR261" s="51"/>
      <c r="HS261" s="51"/>
      <c r="HT261" s="51"/>
      <c r="HU261" s="51"/>
      <c r="HV261" s="51"/>
      <c r="HW261" s="51"/>
      <c r="HX261" s="51"/>
      <c r="HY261" s="51"/>
      <c r="HZ261" s="51"/>
      <c r="IA261" s="51"/>
      <c r="IB261" s="51"/>
      <c r="IC261" s="51"/>
      <c r="ID261" s="51"/>
      <c r="IE261" s="51"/>
      <c r="IF261" s="51"/>
      <c r="IG261" s="51"/>
      <c r="IH261" s="51"/>
      <c r="II261" s="51"/>
      <c r="IJ261" s="51"/>
      <c r="IK261" s="51"/>
      <c r="IL261" s="51"/>
      <c r="IM261" s="51"/>
      <c r="IN261" s="51"/>
      <c r="IO261" s="51"/>
      <c r="IP261" s="51"/>
      <c r="IQ261" s="51"/>
      <c r="IR261" s="51"/>
      <c r="IS261" s="51"/>
      <c r="IT261" s="51"/>
      <c r="IU261" s="51"/>
      <c r="IV261" s="51"/>
    </row>
    <row r="262" spans="1:256" s="41" customFormat="1" ht="30" x14ac:dyDescent="0.25">
      <c r="A262" s="51"/>
      <c r="B262" s="60" t="s">
        <v>1761</v>
      </c>
      <c r="C262" s="53">
        <v>21291359.450000003</v>
      </c>
      <c r="D262" s="51"/>
      <c r="E262" s="51"/>
      <c r="F262" s="52"/>
      <c r="G262" s="103"/>
      <c r="H262" s="52"/>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c r="DB262" s="51"/>
      <c r="DC262" s="51"/>
      <c r="DD262" s="51"/>
      <c r="DE262" s="51"/>
      <c r="DF262" s="51"/>
      <c r="DG262" s="51"/>
      <c r="DH262" s="51"/>
      <c r="DI262" s="51"/>
      <c r="DJ262" s="51"/>
      <c r="DK262" s="51"/>
      <c r="DL262" s="51"/>
      <c r="DM262" s="51"/>
      <c r="DN262" s="51"/>
      <c r="DO262" s="51"/>
      <c r="DP262" s="51"/>
      <c r="DQ262" s="51"/>
      <c r="DR262" s="51"/>
      <c r="DS262" s="51"/>
      <c r="DT262" s="51"/>
      <c r="DU262" s="51"/>
      <c r="DV262" s="51"/>
      <c r="DW262" s="51"/>
      <c r="DX262" s="51"/>
      <c r="DY262" s="51"/>
      <c r="DZ262" s="51"/>
      <c r="EA262" s="51"/>
      <c r="EB262" s="51"/>
      <c r="EC262" s="51"/>
      <c r="ED262" s="51"/>
      <c r="EE262" s="51"/>
      <c r="EF262" s="51"/>
      <c r="EG262" s="51"/>
      <c r="EH262" s="51"/>
      <c r="EI262" s="51"/>
      <c r="EJ262" s="51"/>
      <c r="EK262" s="51"/>
      <c r="EL262" s="51"/>
      <c r="EM262" s="51"/>
      <c r="EN262" s="51"/>
      <c r="EO262" s="51"/>
      <c r="EP262" s="51"/>
      <c r="EQ262" s="51"/>
      <c r="ER262" s="51"/>
      <c r="ES262" s="51"/>
      <c r="ET262" s="51"/>
      <c r="EU262" s="51"/>
      <c r="EV262" s="51"/>
      <c r="EW262" s="51"/>
      <c r="EX262" s="51"/>
      <c r="EY262" s="51"/>
      <c r="EZ262" s="51"/>
      <c r="FA262" s="51"/>
      <c r="FB262" s="51"/>
      <c r="FC262" s="51"/>
      <c r="FD262" s="51"/>
      <c r="FE262" s="51"/>
      <c r="FF262" s="51"/>
      <c r="FG262" s="51"/>
      <c r="FH262" s="51"/>
      <c r="FI262" s="51"/>
      <c r="FJ262" s="51"/>
      <c r="FK262" s="51"/>
      <c r="FL262" s="51"/>
      <c r="FM262" s="51"/>
      <c r="FN262" s="51"/>
      <c r="FO262" s="51"/>
      <c r="FP262" s="51"/>
      <c r="FQ262" s="51"/>
      <c r="FR262" s="51"/>
      <c r="FS262" s="51"/>
      <c r="FT262" s="51"/>
      <c r="FU262" s="51"/>
      <c r="FV262" s="51"/>
      <c r="FW262" s="51"/>
      <c r="FX262" s="51"/>
      <c r="FY262" s="51"/>
      <c r="FZ262" s="51"/>
      <c r="GA262" s="51"/>
      <c r="GB262" s="51"/>
      <c r="GC262" s="51"/>
      <c r="GD262" s="51"/>
      <c r="GE262" s="51"/>
      <c r="GF262" s="51"/>
      <c r="GG262" s="51"/>
      <c r="GH262" s="51"/>
      <c r="GI262" s="51"/>
      <c r="GJ262" s="51"/>
      <c r="GK262" s="51"/>
      <c r="GL262" s="51"/>
      <c r="GM262" s="51"/>
      <c r="GN262" s="51"/>
      <c r="GO262" s="51"/>
      <c r="GP262" s="51"/>
      <c r="GQ262" s="51"/>
      <c r="GR262" s="51"/>
      <c r="GS262" s="51"/>
      <c r="GT262" s="51"/>
      <c r="GU262" s="51"/>
      <c r="GV262" s="51"/>
      <c r="GW262" s="51"/>
      <c r="GX262" s="51"/>
      <c r="GY262" s="51"/>
      <c r="GZ262" s="51"/>
      <c r="HA262" s="51"/>
      <c r="HB262" s="51"/>
      <c r="HC262" s="51"/>
      <c r="HD262" s="51"/>
      <c r="HE262" s="51"/>
      <c r="HF262" s="51"/>
      <c r="HG262" s="51"/>
      <c r="HH262" s="51"/>
      <c r="HI262" s="51"/>
      <c r="HJ262" s="51"/>
      <c r="HK262" s="51"/>
      <c r="HL262" s="51"/>
      <c r="HM262" s="51"/>
      <c r="HN262" s="51"/>
      <c r="HO262" s="51"/>
      <c r="HP262" s="51"/>
      <c r="HQ262" s="51"/>
      <c r="HR262" s="51"/>
      <c r="HS262" s="51"/>
      <c r="HT262" s="51"/>
      <c r="HU262" s="51"/>
      <c r="HV262" s="51"/>
      <c r="HW262" s="51"/>
      <c r="HX262" s="51"/>
      <c r="HY262" s="51"/>
      <c r="HZ262" s="51"/>
      <c r="IA262" s="51"/>
      <c r="IB262" s="51"/>
      <c r="IC262" s="51"/>
      <c r="ID262" s="51"/>
      <c r="IE262" s="51"/>
      <c r="IF262" s="51"/>
      <c r="IG262" s="51"/>
      <c r="IH262" s="51"/>
      <c r="II262" s="51"/>
      <c r="IJ262" s="51"/>
      <c r="IK262" s="51"/>
      <c r="IL262" s="51"/>
      <c r="IM262" s="51"/>
      <c r="IN262" s="51"/>
      <c r="IO262" s="51"/>
      <c r="IP262" s="51"/>
      <c r="IQ262" s="51"/>
      <c r="IR262" s="51"/>
      <c r="IS262" s="51"/>
      <c r="IT262" s="51"/>
      <c r="IU262" s="51"/>
      <c r="IV262" s="51"/>
    </row>
    <row r="263" spans="1:256" s="41" customFormat="1" x14ac:dyDescent="0.25">
      <c r="A263" s="51"/>
      <c r="C263" s="59"/>
      <c r="D263" s="51"/>
      <c r="E263" s="51"/>
      <c r="F263" s="52"/>
      <c r="G263" s="102"/>
      <c r="H263" s="52"/>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c r="BZ263" s="51"/>
      <c r="CA263" s="51"/>
      <c r="CB263" s="51"/>
      <c r="CC263" s="51"/>
      <c r="CD263" s="51"/>
      <c r="CE263" s="51"/>
      <c r="CF263" s="51"/>
      <c r="CG263" s="51"/>
      <c r="CH263" s="51"/>
      <c r="CI263" s="51"/>
      <c r="CJ263" s="51"/>
      <c r="CK263" s="51"/>
      <c r="CL263" s="51"/>
      <c r="CM263" s="51"/>
      <c r="CN263" s="51"/>
      <c r="CO263" s="51"/>
      <c r="CP263" s="51"/>
      <c r="CQ263" s="51"/>
      <c r="CR263" s="51"/>
      <c r="CS263" s="51"/>
      <c r="CT263" s="51"/>
      <c r="CU263" s="51"/>
      <c r="CV263" s="51"/>
      <c r="CW263" s="51"/>
      <c r="CX263" s="51"/>
      <c r="CY263" s="51"/>
      <c r="CZ263" s="51"/>
      <c r="DA263" s="51"/>
      <c r="DB263" s="51"/>
      <c r="DC263" s="51"/>
      <c r="DD263" s="51"/>
      <c r="DE263" s="51"/>
      <c r="DF263" s="51"/>
      <c r="DG263" s="51"/>
      <c r="DH263" s="51"/>
      <c r="DI263" s="51"/>
      <c r="DJ263" s="51"/>
      <c r="DK263" s="51"/>
      <c r="DL263" s="51"/>
      <c r="DM263" s="51"/>
      <c r="DN263" s="51"/>
      <c r="DO263" s="51"/>
      <c r="DP263" s="51"/>
      <c r="DQ263" s="51"/>
      <c r="DR263" s="51"/>
      <c r="DS263" s="51"/>
      <c r="DT263" s="51"/>
      <c r="DU263" s="51"/>
      <c r="DV263" s="51"/>
      <c r="DW263" s="51"/>
      <c r="DX263" s="51"/>
      <c r="DY263" s="51"/>
      <c r="DZ263" s="51"/>
      <c r="EA263" s="51"/>
      <c r="EB263" s="51"/>
      <c r="EC263" s="51"/>
      <c r="ED263" s="51"/>
      <c r="EE263" s="51"/>
      <c r="EF263" s="51"/>
      <c r="EG263" s="51"/>
      <c r="EH263" s="51"/>
      <c r="EI263" s="51"/>
      <c r="EJ263" s="51"/>
      <c r="EK263" s="51"/>
      <c r="EL263" s="51"/>
      <c r="EM263" s="51"/>
      <c r="EN263" s="51"/>
      <c r="EO263" s="51"/>
      <c r="EP263" s="51"/>
      <c r="EQ263" s="51"/>
      <c r="ER263" s="51"/>
      <c r="ES263" s="51"/>
      <c r="ET263" s="51"/>
      <c r="EU263" s="51"/>
      <c r="EV263" s="51"/>
      <c r="EW263" s="51"/>
      <c r="EX263" s="51"/>
      <c r="EY263" s="51"/>
      <c r="EZ263" s="51"/>
      <c r="FA263" s="51"/>
      <c r="FB263" s="51"/>
      <c r="FC263" s="51"/>
      <c r="FD263" s="51"/>
      <c r="FE263" s="51"/>
      <c r="FF263" s="51"/>
      <c r="FG263" s="51"/>
      <c r="FH263" s="51"/>
      <c r="FI263" s="51"/>
      <c r="FJ263" s="51"/>
      <c r="FK263" s="51"/>
      <c r="FL263" s="51"/>
      <c r="FM263" s="51"/>
      <c r="FN263" s="51"/>
      <c r="FO263" s="51"/>
      <c r="FP263" s="51"/>
      <c r="FQ263" s="51"/>
      <c r="FR263" s="51"/>
      <c r="FS263" s="51"/>
      <c r="FT263" s="51"/>
      <c r="FU263" s="51"/>
      <c r="FV263" s="51"/>
      <c r="FW263" s="51"/>
      <c r="FX263" s="51"/>
      <c r="FY263" s="51"/>
      <c r="FZ263" s="51"/>
      <c r="GA263" s="51"/>
      <c r="GB263" s="51"/>
      <c r="GC263" s="51"/>
      <c r="GD263" s="51"/>
      <c r="GE263" s="51"/>
      <c r="GF263" s="51"/>
      <c r="GG263" s="51"/>
      <c r="GH263" s="51"/>
      <c r="GI263" s="51"/>
      <c r="GJ263" s="51"/>
      <c r="GK263" s="51"/>
      <c r="GL263" s="51"/>
      <c r="GM263" s="51"/>
      <c r="GN263" s="51"/>
      <c r="GO263" s="51"/>
      <c r="GP263" s="51"/>
      <c r="GQ263" s="51"/>
      <c r="GR263" s="51"/>
      <c r="GS263" s="51"/>
      <c r="GT263" s="51"/>
      <c r="GU263" s="51"/>
      <c r="GV263" s="51"/>
      <c r="GW263" s="51"/>
      <c r="GX263" s="51"/>
      <c r="GY263" s="51"/>
      <c r="GZ263" s="51"/>
      <c r="HA263" s="51"/>
      <c r="HB263" s="51"/>
      <c r="HC263" s="51"/>
      <c r="HD263" s="51"/>
      <c r="HE263" s="51"/>
      <c r="HF263" s="51"/>
      <c r="HG263" s="51"/>
      <c r="HH263" s="51"/>
      <c r="HI263" s="51"/>
      <c r="HJ263" s="51"/>
      <c r="HK263" s="51"/>
      <c r="HL263" s="51"/>
      <c r="HM263" s="51"/>
      <c r="HN263" s="51"/>
      <c r="HO263" s="51"/>
      <c r="HP263" s="51"/>
      <c r="HQ263" s="51"/>
      <c r="HR263" s="51"/>
      <c r="HS263" s="51"/>
      <c r="HT263" s="51"/>
      <c r="HU263" s="51"/>
      <c r="HV263" s="51"/>
      <c r="HW263" s="51"/>
      <c r="HX263" s="51"/>
      <c r="HY263" s="51"/>
      <c r="HZ263" s="51"/>
      <c r="IA263" s="51"/>
      <c r="IB263" s="51"/>
      <c r="IC263" s="51"/>
      <c r="ID263" s="51"/>
      <c r="IE263" s="51"/>
      <c r="IF263" s="51"/>
      <c r="IG263" s="51"/>
      <c r="IH263" s="51"/>
      <c r="II263" s="51"/>
      <c r="IJ263" s="51"/>
      <c r="IK263" s="51"/>
      <c r="IL263" s="51"/>
      <c r="IM263" s="51"/>
      <c r="IN263" s="51"/>
      <c r="IO263" s="51"/>
      <c r="IP263" s="51"/>
      <c r="IQ263" s="51"/>
      <c r="IR263" s="51"/>
      <c r="IS263" s="51"/>
      <c r="IT263" s="51"/>
      <c r="IU263" s="51"/>
      <c r="IV263" s="51"/>
    </row>
    <row r="264" spans="1:256" s="41" customFormat="1" x14ac:dyDescent="0.25">
      <c r="A264" s="51"/>
      <c r="B264" s="58" t="s">
        <v>1760</v>
      </c>
      <c r="C264" s="57">
        <v>41927275.450000003</v>
      </c>
      <c r="D264" s="51"/>
      <c r="E264" s="51"/>
      <c r="F264" s="52"/>
      <c r="G264" s="101"/>
      <c r="H264" s="52"/>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c r="BZ264" s="51"/>
      <c r="CA264" s="51"/>
      <c r="CB264" s="51"/>
      <c r="CC264" s="51"/>
      <c r="CD264" s="51"/>
      <c r="CE264" s="51"/>
      <c r="CF264" s="51"/>
      <c r="CG264" s="51"/>
      <c r="CH264" s="51"/>
      <c r="CI264" s="51"/>
      <c r="CJ264" s="51"/>
      <c r="CK264" s="51"/>
      <c r="CL264" s="51"/>
      <c r="CM264" s="51"/>
      <c r="CN264" s="51"/>
      <c r="CO264" s="51"/>
      <c r="CP264" s="51"/>
      <c r="CQ264" s="51"/>
      <c r="CR264" s="51"/>
      <c r="CS264" s="51"/>
      <c r="CT264" s="51"/>
      <c r="CU264" s="51"/>
      <c r="CV264" s="51"/>
      <c r="CW264" s="51"/>
      <c r="CX264" s="51"/>
      <c r="CY264" s="51"/>
      <c r="CZ264" s="51"/>
      <c r="DA264" s="51"/>
      <c r="DB264" s="51"/>
      <c r="DC264" s="51"/>
      <c r="DD264" s="51"/>
      <c r="DE264" s="51"/>
      <c r="DF264" s="51"/>
      <c r="DG264" s="51"/>
      <c r="DH264" s="51"/>
      <c r="DI264" s="51"/>
      <c r="DJ264" s="51"/>
      <c r="DK264" s="51"/>
      <c r="DL264" s="51"/>
      <c r="DM264" s="51"/>
      <c r="DN264" s="51"/>
      <c r="DO264" s="51"/>
      <c r="DP264" s="51"/>
      <c r="DQ264" s="51"/>
      <c r="DR264" s="51"/>
      <c r="DS264" s="51"/>
      <c r="DT264" s="51"/>
      <c r="DU264" s="51"/>
      <c r="DV264" s="51"/>
      <c r="DW264" s="51"/>
      <c r="DX264" s="51"/>
      <c r="DY264" s="51"/>
      <c r="DZ264" s="51"/>
      <c r="EA264" s="51"/>
      <c r="EB264" s="51"/>
      <c r="EC264" s="51"/>
      <c r="ED264" s="51"/>
      <c r="EE264" s="51"/>
      <c r="EF264" s="51"/>
      <c r="EG264" s="51"/>
      <c r="EH264" s="51"/>
      <c r="EI264" s="51"/>
      <c r="EJ264" s="51"/>
      <c r="EK264" s="51"/>
      <c r="EL264" s="51"/>
      <c r="EM264" s="51"/>
      <c r="EN264" s="51"/>
      <c r="EO264" s="51"/>
      <c r="EP264" s="51"/>
      <c r="EQ264" s="51"/>
      <c r="ER264" s="51"/>
      <c r="ES264" s="51"/>
      <c r="ET264" s="51"/>
      <c r="EU264" s="51"/>
      <c r="EV264" s="51"/>
      <c r="EW264" s="51"/>
      <c r="EX264" s="51"/>
      <c r="EY264" s="51"/>
      <c r="EZ264" s="51"/>
      <c r="FA264" s="51"/>
      <c r="FB264" s="51"/>
      <c r="FC264" s="51"/>
      <c r="FD264" s="51"/>
      <c r="FE264" s="51"/>
      <c r="FF264" s="51"/>
      <c r="FG264" s="51"/>
      <c r="FH264" s="51"/>
      <c r="FI264" s="51"/>
      <c r="FJ264" s="51"/>
      <c r="FK264" s="51"/>
      <c r="FL264" s="51"/>
      <c r="FM264" s="51"/>
      <c r="FN264" s="51"/>
      <c r="FO264" s="51"/>
      <c r="FP264" s="51"/>
      <c r="FQ264" s="51"/>
      <c r="FR264" s="51"/>
      <c r="FS264" s="51"/>
      <c r="FT264" s="51"/>
      <c r="FU264" s="51"/>
      <c r="FV264" s="51"/>
      <c r="FW264" s="51"/>
      <c r="FX264" s="51"/>
      <c r="FY264" s="51"/>
      <c r="FZ264" s="51"/>
      <c r="GA264" s="51"/>
      <c r="GB264" s="51"/>
      <c r="GC264" s="51"/>
      <c r="GD264" s="51"/>
      <c r="GE264" s="51"/>
      <c r="GF264" s="51"/>
      <c r="GG264" s="51"/>
      <c r="GH264" s="51"/>
      <c r="GI264" s="51"/>
      <c r="GJ264" s="51"/>
      <c r="GK264" s="51"/>
      <c r="GL264" s="51"/>
      <c r="GM264" s="51"/>
      <c r="GN264" s="51"/>
      <c r="GO264" s="51"/>
      <c r="GP264" s="51"/>
      <c r="GQ264" s="51"/>
      <c r="GR264" s="51"/>
      <c r="GS264" s="51"/>
      <c r="GT264" s="51"/>
      <c r="GU264" s="51"/>
      <c r="GV264" s="51"/>
      <c r="GW264" s="51"/>
      <c r="GX264" s="51"/>
      <c r="GY264" s="51"/>
      <c r="GZ264" s="51"/>
      <c r="HA264" s="51"/>
      <c r="HB264" s="51"/>
      <c r="HC264" s="51"/>
      <c r="HD264" s="51"/>
      <c r="HE264" s="51"/>
      <c r="HF264" s="51"/>
      <c r="HG264" s="51"/>
      <c r="HH264" s="51"/>
      <c r="HI264" s="51"/>
      <c r="HJ264" s="51"/>
      <c r="HK264" s="51"/>
      <c r="HL264" s="51"/>
      <c r="HM264" s="51"/>
      <c r="HN264" s="51"/>
      <c r="HO264" s="51"/>
      <c r="HP264" s="51"/>
      <c r="HQ264" s="51"/>
      <c r="HR264" s="51"/>
      <c r="HS264" s="51"/>
      <c r="HT264" s="51"/>
      <c r="HU264" s="51"/>
      <c r="HV264" s="51"/>
      <c r="HW264" s="51"/>
      <c r="HX264" s="51"/>
      <c r="HY264" s="51"/>
      <c r="HZ264" s="51"/>
      <c r="IA264" s="51"/>
      <c r="IB264" s="51"/>
      <c r="IC264" s="51"/>
      <c r="ID264" s="51"/>
      <c r="IE264" s="51"/>
      <c r="IF264" s="51"/>
      <c r="IG264" s="51"/>
      <c r="IH264" s="51"/>
      <c r="II264" s="51"/>
      <c r="IJ264" s="51"/>
      <c r="IK264" s="51"/>
      <c r="IL264" s="51"/>
      <c r="IM264" s="51"/>
      <c r="IN264" s="51"/>
      <c r="IO264" s="51"/>
      <c r="IP264" s="51"/>
      <c r="IQ264" s="51"/>
      <c r="IR264" s="51"/>
      <c r="IS264" s="51"/>
      <c r="IT264" s="51"/>
      <c r="IU264" s="51"/>
      <c r="IV264" s="51"/>
    </row>
    <row r="265" spans="1:256" s="41" customFormat="1" x14ac:dyDescent="0.25">
      <c r="A265" s="51"/>
      <c r="B265" s="55"/>
      <c r="C265" s="61"/>
      <c r="D265" s="51"/>
      <c r="E265" s="51"/>
      <c r="F265" s="52"/>
      <c r="G265" s="52"/>
      <c r="H265" s="52"/>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c r="BZ265" s="51"/>
      <c r="CA265" s="51"/>
      <c r="CB265" s="51"/>
      <c r="CC265" s="51"/>
      <c r="CD265" s="51"/>
      <c r="CE265" s="51"/>
      <c r="CF265" s="51"/>
      <c r="CG265" s="51"/>
      <c r="CH265" s="51"/>
      <c r="CI265" s="51"/>
      <c r="CJ265" s="51"/>
      <c r="CK265" s="51"/>
      <c r="CL265" s="51"/>
      <c r="CM265" s="51"/>
      <c r="CN265" s="51"/>
      <c r="CO265" s="51"/>
      <c r="CP265" s="51"/>
      <c r="CQ265" s="51"/>
      <c r="CR265" s="51"/>
      <c r="CS265" s="51"/>
      <c r="CT265" s="51"/>
      <c r="CU265" s="51"/>
      <c r="CV265" s="51"/>
      <c r="CW265" s="51"/>
      <c r="CX265" s="51"/>
      <c r="CY265" s="51"/>
      <c r="CZ265" s="51"/>
      <c r="DA265" s="51"/>
      <c r="DB265" s="51"/>
      <c r="DC265" s="51"/>
      <c r="DD265" s="51"/>
      <c r="DE265" s="51"/>
      <c r="DF265" s="51"/>
      <c r="DG265" s="51"/>
      <c r="DH265" s="51"/>
      <c r="DI265" s="51"/>
      <c r="DJ265" s="51"/>
      <c r="DK265" s="51"/>
      <c r="DL265" s="51"/>
      <c r="DM265" s="51"/>
      <c r="DN265" s="51"/>
      <c r="DO265" s="51"/>
      <c r="DP265" s="51"/>
      <c r="DQ265" s="51"/>
      <c r="DR265" s="51"/>
      <c r="DS265" s="51"/>
      <c r="DT265" s="51"/>
      <c r="DU265" s="51"/>
      <c r="DV265" s="51"/>
      <c r="DW265" s="51"/>
      <c r="DX265" s="51"/>
      <c r="DY265" s="51"/>
      <c r="DZ265" s="51"/>
      <c r="EA265" s="51"/>
      <c r="EB265" s="51"/>
      <c r="EC265" s="51"/>
      <c r="ED265" s="51"/>
      <c r="EE265" s="51"/>
      <c r="EF265" s="51"/>
      <c r="EG265" s="51"/>
      <c r="EH265" s="51"/>
      <c r="EI265" s="51"/>
      <c r="EJ265" s="51"/>
      <c r="EK265" s="51"/>
      <c r="EL265" s="51"/>
      <c r="EM265" s="51"/>
      <c r="EN265" s="51"/>
      <c r="EO265" s="51"/>
      <c r="EP265" s="51"/>
      <c r="EQ265" s="51"/>
      <c r="ER265" s="51"/>
      <c r="ES265" s="51"/>
      <c r="ET265" s="51"/>
      <c r="EU265" s="51"/>
      <c r="EV265" s="51"/>
      <c r="EW265" s="51"/>
      <c r="EX265" s="51"/>
      <c r="EY265" s="51"/>
      <c r="EZ265" s="51"/>
      <c r="FA265" s="51"/>
      <c r="FB265" s="51"/>
      <c r="FC265" s="51"/>
      <c r="FD265" s="51"/>
      <c r="FE265" s="51"/>
      <c r="FF265" s="51"/>
      <c r="FG265" s="51"/>
      <c r="FH265" s="51"/>
      <c r="FI265" s="51"/>
      <c r="FJ265" s="51"/>
      <c r="FK265" s="51"/>
      <c r="FL265" s="51"/>
      <c r="FM265" s="51"/>
      <c r="FN265" s="51"/>
      <c r="FO265" s="51"/>
      <c r="FP265" s="51"/>
      <c r="FQ265" s="51"/>
      <c r="FR265" s="51"/>
      <c r="FS265" s="51"/>
      <c r="FT265" s="51"/>
      <c r="FU265" s="51"/>
      <c r="FV265" s="51"/>
      <c r="FW265" s="51"/>
      <c r="FX265" s="51"/>
      <c r="FY265" s="51"/>
      <c r="FZ265" s="51"/>
      <c r="GA265" s="51"/>
      <c r="GB265" s="51"/>
      <c r="GC265" s="51"/>
      <c r="GD265" s="51"/>
      <c r="GE265" s="51"/>
      <c r="GF265" s="51"/>
      <c r="GG265" s="51"/>
      <c r="GH265" s="51"/>
      <c r="GI265" s="51"/>
      <c r="GJ265" s="51"/>
      <c r="GK265" s="51"/>
      <c r="GL265" s="51"/>
      <c r="GM265" s="51"/>
      <c r="GN265" s="51"/>
      <c r="GO265" s="51"/>
      <c r="GP265" s="51"/>
      <c r="GQ265" s="51"/>
      <c r="GR265" s="51"/>
      <c r="GS265" s="51"/>
      <c r="GT265" s="51"/>
      <c r="GU265" s="51"/>
      <c r="GV265" s="51"/>
      <c r="GW265" s="51"/>
      <c r="GX265" s="51"/>
      <c r="GY265" s="51"/>
      <c r="GZ265" s="51"/>
      <c r="HA265" s="51"/>
      <c r="HB265" s="51"/>
      <c r="HC265" s="51"/>
      <c r="HD265" s="51"/>
      <c r="HE265" s="51"/>
      <c r="HF265" s="51"/>
      <c r="HG265" s="51"/>
      <c r="HH265" s="51"/>
      <c r="HI265" s="51"/>
      <c r="HJ265" s="51"/>
      <c r="HK265" s="51"/>
      <c r="HL265" s="51"/>
      <c r="HM265" s="51"/>
      <c r="HN265" s="51"/>
      <c r="HO265" s="51"/>
      <c r="HP265" s="51"/>
      <c r="HQ265" s="51"/>
      <c r="HR265" s="51"/>
      <c r="HS265" s="51"/>
      <c r="HT265" s="51"/>
      <c r="HU265" s="51"/>
      <c r="HV265" s="51"/>
      <c r="HW265" s="51"/>
      <c r="HX265" s="51"/>
      <c r="HY265" s="51"/>
      <c r="HZ265" s="51"/>
      <c r="IA265" s="51"/>
      <c r="IB265" s="51"/>
      <c r="IC265" s="51"/>
      <c r="ID265" s="51"/>
      <c r="IE265" s="51"/>
      <c r="IF265" s="51"/>
      <c r="IG265" s="51"/>
      <c r="IH265" s="51"/>
      <c r="II265" s="51"/>
      <c r="IJ265" s="51"/>
      <c r="IK265" s="51"/>
      <c r="IL265" s="51"/>
      <c r="IM265" s="51"/>
      <c r="IN265" s="51"/>
      <c r="IO265" s="51"/>
      <c r="IP265" s="51"/>
      <c r="IQ265" s="51"/>
      <c r="IR265" s="51"/>
      <c r="IS265" s="51"/>
      <c r="IT265" s="51"/>
      <c r="IU265" s="51"/>
      <c r="IV265" s="51"/>
    </row>
    <row r="266" spans="1:256" s="41" customFormat="1" x14ac:dyDescent="0.25">
      <c r="A266" s="51"/>
      <c r="B266" s="41" t="s">
        <v>1759</v>
      </c>
      <c r="C266" s="53"/>
      <c r="D266" s="51"/>
      <c r="E266" s="51"/>
      <c r="F266" s="52"/>
      <c r="G266" s="52"/>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c r="BZ266" s="51"/>
      <c r="CA266" s="51"/>
      <c r="CB266" s="51"/>
      <c r="CC266" s="51"/>
      <c r="CD266" s="51"/>
      <c r="CE266" s="51"/>
      <c r="CF266" s="51"/>
      <c r="CG266" s="51"/>
      <c r="CH266" s="51"/>
      <c r="CI266" s="51"/>
      <c r="CJ266" s="51"/>
      <c r="CK266" s="51"/>
      <c r="CL266" s="51"/>
      <c r="CM266" s="51"/>
      <c r="CN266" s="51"/>
      <c r="CO266" s="51"/>
      <c r="CP266" s="51"/>
      <c r="CQ266" s="51"/>
      <c r="CR266" s="51"/>
      <c r="CS266" s="51"/>
      <c r="CT266" s="51"/>
      <c r="CU266" s="51"/>
      <c r="CV266" s="51"/>
      <c r="CW266" s="51"/>
      <c r="CX266" s="51"/>
      <c r="CY266" s="51"/>
      <c r="CZ266" s="51"/>
      <c r="DA266" s="51"/>
      <c r="DB266" s="51"/>
      <c r="DC266" s="51"/>
      <c r="DD266" s="51"/>
      <c r="DE266" s="51"/>
      <c r="DF266" s="51"/>
      <c r="DG266" s="51"/>
      <c r="DH266" s="51"/>
      <c r="DI266" s="51"/>
      <c r="DJ266" s="51"/>
      <c r="DK266" s="51"/>
      <c r="DL266" s="51"/>
      <c r="DM266" s="51"/>
      <c r="DN266" s="51"/>
      <c r="DO266" s="51"/>
      <c r="DP266" s="51"/>
      <c r="DQ266" s="51"/>
      <c r="DR266" s="51"/>
      <c r="DS266" s="51"/>
      <c r="DT266" s="51"/>
      <c r="DU266" s="51"/>
      <c r="DV266" s="51"/>
      <c r="DW266" s="51"/>
      <c r="DX266" s="51"/>
      <c r="DY266" s="51"/>
      <c r="DZ266" s="51"/>
      <c r="EA266" s="51"/>
      <c r="EB266" s="51"/>
      <c r="EC266" s="51"/>
      <c r="ED266" s="51"/>
      <c r="EE266" s="51"/>
      <c r="EF266" s="51"/>
      <c r="EG266" s="51"/>
      <c r="EH266" s="51"/>
      <c r="EI266" s="51"/>
      <c r="EJ266" s="51"/>
      <c r="EK266" s="51"/>
      <c r="EL266" s="51"/>
      <c r="EM266" s="51"/>
      <c r="EN266" s="51"/>
      <c r="EO266" s="51"/>
      <c r="EP266" s="51"/>
      <c r="EQ266" s="51"/>
      <c r="ER266" s="51"/>
      <c r="ES266" s="51"/>
      <c r="ET266" s="51"/>
      <c r="EU266" s="51"/>
      <c r="EV266" s="51"/>
      <c r="EW266" s="51"/>
      <c r="EX266" s="51"/>
      <c r="EY266" s="51"/>
      <c r="EZ266" s="51"/>
      <c r="FA266" s="51"/>
      <c r="FB266" s="51"/>
      <c r="FC266" s="51"/>
      <c r="FD266" s="51"/>
      <c r="FE266" s="51"/>
      <c r="FF266" s="51"/>
      <c r="FG266" s="51"/>
      <c r="FH266" s="51"/>
      <c r="FI266" s="51"/>
      <c r="FJ266" s="51"/>
      <c r="FK266" s="51"/>
      <c r="FL266" s="51"/>
      <c r="FM266" s="51"/>
      <c r="FN266" s="51"/>
      <c r="FO266" s="51"/>
      <c r="FP266" s="51"/>
      <c r="FQ266" s="51"/>
      <c r="FR266" s="51"/>
      <c r="FS266" s="51"/>
      <c r="FT266" s="51"/>
      <c r="FU266" s="51"/>
      <c r="FV266" s="51"/>
      <c r="FW266" s="51"/>
      <c r="FX266" s="51"/>
      <c r="FY266" s="51"/>
      <c r="FZ266" s="51"/>
      <c r="GA266" s="51"/>
      <c r="GB266" s="51"/>
      <c r="GC266" s="51"/>
      <c r="GD266" s="51"/>
      <c r="GE266" s="51"/>
      <c r="GF266" s="51"/>
      <c r="GG266" s="51"/>
      <c r="GH266" s="51"/>
      <c r="GI266" s="51"/>
      <c r="GJ266" s="51"/>
      <c r="GK266" s="51"/>
      <c r="GL266" s="51"/>
      <c r="GM266" s="51"/>
      <c r="GN266" s="51"/>
      <c r="GO266" s="51"/>
      <c r="GP266" s="51"/>
      <c r="GQ266" s="51"/>
      <c r="GR266" s="51"/>
      <c r="GS266" s="51"/>
      <c r="GT266" s="51"/>
      <c r="GU266" s="51"/>
      <c r="GV266" s="51"/>
      <c r="GW266" s="51"/>
      <c r="GX266" s="51"/>
      <c r="GY266" s="51"/>
      <c r="GZ266" s="51"/>
      <c r="HA266" s="51"/>
      <c r="HB266" s="51"/>
      <c r="HC266" s="51"/>
      <c r="HD266" s="51"/>
      <c r="HE266" s="51"/>
      <c r="HF266" s="51"/>
      <c r="HG266" s="51"/>
      <c r="HH266" s="51"/>
      <c r="HI266" s="51"/>
      <c r="HJ266" s="51"/>
      <c r="HK266" s="51"/>
      <c r="HL266" s="51"/>
      <c r="HM266" s="51"/>
      <c r="HN266" s="51"/>
      <c r="HO266" s="51"/>
      <c r="HP266" s="51"/>
      <c r="HQ266" s="51"/>
      <c r="HR266" s="51"/>
      <c r="HS266" s="51"/>
      <c r="HT266" s="51"/>
      <c r="HU266" s="51"/>
      <c r="HV266" s="51"/>
      <c r="HW266" s="51"/>
      <c r="HX266" s="51"/>
      <c r="HY266" s="51"/>
      <c r="HZ266" s="51"/>
      <c r="IA266" s="51"/>
      <c r="IB266" s="51"/>
      <c r="IC266" s="51"/>
      <c r="ID266" s="51"/>
      <c r="IE266" s="51"/>
      <c r="IF266" s="51"/>
      <c r="IG266" s="51"/>
      <c r="IH266" s="51"/>
      <c r="II266" s="51"/>
      <c r="IJ266" s="51"/>
      <c r="IK266" s="51"/>
      <c r="IL266" s="51"/>
      <c r="IM266" s="51"/>
      <c r="IN266" s="51"/>
      <c r="IO266" s="51"/>
      <c r="IP266" s="51"/>
      <c r="IQ266" s="51"/>
      <c r="IR266" s="51"/>
      <c r="IS266" s="51"/>
      <c r="IT266" s="51"/>
      <c r="IU266" s="51"/>
      <c r="IV266" s="51"/>
    </row>
    <row r="267" spans="1:256" s="41" customFormat="1" x14ac:dyDescent="0.25">
      <c r="C267" s="67"/>
      <c r="F267" s="42"/>
      <c r="G267" s="42"/>
      <c r="H267" s="42"/>
    </row>
    <row r="268" spans="1:256" s="41" customFormat="1" x14ac:dyDescent="0.25">
      <c r="C268" s="67"/>
      <c r="F268" s="42"/>
      <c r="G268" s="42"/>
      <c r="H268" s="42"/>
    </row>
    <row r="269" spans="1:256" s="41" customFormat="1" ht="30" x14ac:dyDescent="0.25">
      <c r="A269" s="98"/>
      <c r="B269" s="97" t="s">
        <v>2472</v>
      </c>
      <c r="C269" s="100"/>
      <c r="D269" s="98"/>
      <c r="E269" s="98"/>
      <c r="F269" s="99"/>
      <c r="G269" s="99"/>
      <c r="H269" s="99"/>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c r="AK269" s="98"/>
      <c r="AL269" s="98"/>
      <c r="AM269" s="98"/>
      <c r="AN269" s="98"/>
      <c r="AO269" s="98"/>
      <c r="AP269" s="98"/>
      <c r="AQ269" s="98"/>
      <c r="AR269" s="98"/>
      <c r="AS269" s="98"/>
      <c r="AT269" s="98"/>
      <c r="AU269" s="98"/>
      <c r="AV269" s="98"/>
      <c r="AW269" s="98"/>
      <c r="AX269" s="98"/>
      <c r="AY269" s="98"/>
      <c r="AZ269" s="98"/>
      <c r="BA269" s="98"/>
      <c r="BB269" s="98"/>
      <c r="BC269" s="98"/>
      <c r="BD269" s="98"/>
      <c r="BE269" s="98"/>
      <c r="BF269" s="98"/>
      <c r="BG269" s="98"/>
      <c r="BH269" s="98"/>
      <c r="BI269" s="98"/>
      <c r="BJ269" s="98"/>
      <c r="BK269" s="98"/>
      <c r="BL269" s="98"/>
      <c r="BM269" s="98"/>
      <c r="BN269" s="98"/>
      <c r="BO269" s="98"/>
      <c r="BP269" s="98"/>
      <c r="BQ269" s="98"/>
      <c r="BR269" s="98"/>
      <c r="BS269" s="98"/>
      <c r="BT269" s="98"/>
      <c r="BU269" s="98"/>
      <c r="BV269" s="98"/>
      <c r="BW269" s="98"/>
      <c r="BX269" s="98"/>
      <c r="BY269" s="98"/>
      <c r="BZ269" s="98"/>
      <c r="CA269" s="98"/>
      <c r="CB269" s="98"/>
      <c r="CC269" s="98"/>
      <c r="CD269" s="98"/>
      <c r="CE269" s="98"/>
      <c r="CF269" s="98"/>
      <c r="CG269" s="98"/>
      <c r="CH269" s="98"/>
      <c r="CI269" s="98"/>
      <c r="CJ269" s="98"/>
      <c r="CK269" s="98"/>
      <c r="CL269" s="98"/>
      <c r="CM269" s="98"/>
      <c r="CN269" s="98"/>
      <c r="CO269" s="98"/>
      <c r="CP269" s="98"/>
      <c r="CQ269" s="98"/>
      <c r="CR269" s="98"/>
      <c r="CS269" s="98"/>
      <c r="CT269" s="98"/>
      <c r="CU269" s="98"/>
      <c r="CV269" s="98"/>
      <c r="CW269" s="98"/>
      <c r="CX269" s="98"/>
      <c r="CY269" s="98"/>
      <c r="CZ269" s="98"/>
      <c r="DA269" s="98"/>
      <c r="DB269" s="98"/>
      <c r="DC269" s="98"/>
      <c r="DD269" s="98"/>
      <c r="DE269" s="98"/>
      <c r="DF269" s="98"/>
      <c r="DG269" s="98"/>
      <c r="DH269" s="98"/>
      <c r="DI269" s="98"/>
      <c r="DJ269" s="98"/>
      <c r="DK269" s="98"/>
      <c r="DL269" s="98"/>
      <c r="DM269" s="98"/>
      <c r="DN269" s="98"/>
      <c r="DO269" s="98"/>
      <c r="DP269" s="98"/>
      <c r="DQ269" s="98"/>
      <c r="DR269" s="98"/>
      <c r="DS269" s="98"/>
      <c r="DT269" s="98"/>
      <c r="DU269" s="98"/>
      <c r="DV269" s="98"/>
      <c r="DW269" s="98"/>
      <c r="DX269" s="98"/>
      <c r="DY269" s="98"/>
      <c r="DZ269" s="98"/>
      <c r="EA269" s="98"/>
      <c r="EB269" s="98"/>
      <c r="EC269" s="98"/>
      <c r="ED269" s="98"/>
      <c r="EE269" s="98"/>
      <c r="EF269" s="98"/>
      <c r="EG269" s="98"/>
      <c r="EH269" s="98"/>
      <c r="EI269" s="98"/>
      <c r="EJ269" s="98"/>
      <c r="EK269" s="98"/>
      <c r="EL269" s="98"/>
      <c r="EM269" s="98"/>
      <c r="EN269" s="98"/>
      <c r="EO269" s="98"/>
      <c r="EP269" s="98"/>
      <c r="EQ269" s="98"/>
      <c r="ER269" s="98"/>
      <c r="ES269" s="98"/>
      <c r="ET269" s="98"/>
      <c r="EU269" s="98"/>
      <c r="EV269" s="98"/>
      <c r="EW269" s="98"/>
      <c r="EX269" s="98"/>
      <c r="EY269" s="98"/>
      <c r="EZ269" s="98"/>
      <c r="FA269" s="98"/>
      <c r="FB269" s="98"/>
      <c r="FC269" s="98"/>
      <c r="FD269" s="98"/>
      <c r="FE269" s="98"/>
      <c r="FF269" s="98"/>
      <c r="FG269" s="98"/>
      <c r="FH269" s="98"/>
      <c r="FI269" s="98"/>
      <c r="FJ269" s="98"/>
      <c r="FK269" s="98"/>
      <c r="FL269" s="98"/>
      <c r="FM269" s="98"/>
      <c r="FN269" s="98"/>
      <c r="FO269" s="98"/>
      <c r="FP269" s="98"/>
      <c r="FQ269" s="98"/>
      <c r="FR269" s="98"/>
      <c r="FS269" s="98"/>
      <c r="FT269" s="98"/>
      <c r="FU269" s="98"/>
      <c r="FV269" s="98"/>
      <c r="FW269" s="98"/>
      <c r="FX269" s="98"/>
      <c r="FY269" s="98"/>
      <c r="FZ269" s="98"/>
      <c r="GA269" s="98"/>
      <c r="GB269" s="98"/>
      <c r="GC269" s="98"/>
      <c r="GD269" s="98"/>
      <c r="GE269" s="98"/>
      <c r="GF269" s="98"/>
      <c r="GG269" s="98"/>
      <c r="GH269" s="98"/>
      <c r="GI269" s="98"/>
      <c r="GJ269" s="98"/>
      <c r="GK269" s="98"/>
      <c r="GL269" s="98"/>
      <c r="GM269" s="98"/>
      <c r="GN269" s="98"/>
      <c r="GO269" s="98"/>
      <c r="GP269" s="98"/>
      <c r="GQ269" s="98"/>
      <c r="GR269" s="98"/>
      <c r="GS269" s="98"/>
      <c r="GT269" s="98"/>
      <c r="GU269" s="98"/>
      <c r="GV269" s="98"/>
      <c r="GW269" s="98"/>
      <c r="GX269" s="98"/>
      <c r="GY269" s="98"/>
      <c r="GZ269" s="98"/>
      <c r="HA269" s="98"/>
      <c r="HB269" s="98"/>
      <c r="HC269" s="98"/>
      <c r="HD269" s="98"/>
      <c r="HE269" s="98"/>
      <c r="HF269" s="98"/>
      <c r="HG269" s="98"/>
      <c r="HH269" s="98"/>
      <c r="HI269" s="98"/>
      <c r="HJ269" s="98"/>
      <c r="HK269" s="98"/>
      <c r="HL269" s="98"/>
      <c r="HM269" s="98"/>
      <c r="HN269" s="98"/>
      <c r="HO269" s="98"/>
      <c r="HP269" s="98"/>
      <c r="HQ269" s="98"/>
      <c r="HR269" s="98"/>
      <c r="HS269" s="98"/>
      <c r="HT269" s="98"/>
      <c r="HU269" s="98"/>
      <c r="HV269" s="98"/>
      <c r="HW269" s="98"/>
      <c r="HX269" s="98"/>
      <c r="HY269" s="98"/>
      <c r="HZ269" s="98"/>
      <c r="IA269" s="98"/>
      <c r="IB269" s="98"/>
      <c r="IC269" s="98"/>
      <c r="ID269" s="98"/>
      <c r="IE269" s="98"/>
      <c r="IF269" s="98"/>
      <c r="IG269" s="98"/>
      <c r="IH269" s="98"/>
      <c r="II269" s="98"/>
      <c r="IJ269" s="98"/>
      <c r="IK269" s="98"/>
      <c r="IL269" s="98"/>
      <c r="IM269" s="98"/>
      <c r="IN269" s="98"/>
      <c r="IO269" s="98"/>
      <c r="IP269" s="98"/>
      <c r="IQ269" s="98"/>
      <c r="IR269" s="98"/>
      <c r="IS269" s="98"/>
      <c r="IT269" s="98"/>
      <c r="IU269" s="98"/>
      <c r="IV269" s="98"/>
    </row>
    <row r="270" spans="1:256" s="41" customFormat="1" x14ac:dyDescent="0.25">
      <c r="C270" s="67"/>
      <c r="F270" s="42"/>
      <c r="G270" s="42"/>
      <c r="H270" s="42"/>
    </row>
    <row r="271" spans="1:256" s="41" customFormat="1" x14ac:dyDescent="0.25">
      <c r="B271" s="97" t="s">
        <v>2471</v>
      </c>
      <c r="C271" s="67"/>
      <c r="F271" s="42"/>
      <c r="G271" s="42"/>
      <c r="H271" s="42"/>
    </row>
  </sheetData>
  <mergeCells count="12">
    <mergeCell ref="B1:E1"/>
    <mergeCell ref="C3:C7"/>
    <mergeCell ref="D3:D7"/>
    <mergeCell ref="B10:E10"/>
    <mergeCell ref="B11:E11"/>
    <mergeCell ref="B139:F139"/>
    <mergeCell ref="B237:E237"/>
    <mergeCell ref="B135:C135"/>
    <mergeCell ref="C12:C13"/>
    <mergeCell ref="D12:D13"/>
    <mergeCell ref="E12:E13"/>
    <mergeCell ref="B137:E137"/>
  </mergeCells>
  <hyperlinks>
    <hyperlink ref="A1" location="Index!A1" display="Index" xr:uid="{39E240A8-C3BA-49B0-98C3-6F5465360E88}"/>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607F7-5029-4D47-BDAE-5F3A45D8E869}">
  <dimension ref="A1:CB178"/>
  <sheetViews>
    <sheetView workbookViewId="0">
      <selection activeCell="C18" sqref="C18"/>
    </sheetView>
  </sheetViews>
  <sheetFormatPr defaultRowHeight="15" x14ac:dyDescent="0.25"/>
  <cols>
    <col min="1" max="1" width="5.42578125" style="2" bestFit="1" customWidth="1"/>
    <col min="2" max="2" width="96.140625" style="2" customWidth="1"/>
    <col min="3" max="3" width="30.7109375" style="4" customWidth="1"/>
    <col min="4" max="4" width="30.7109375" style="2" customWidth="1"/>
    <col min="5" max="5" width="34.140625" style="2" bestFit="1" customWidth="1"/>
    <col min="6" max="6" width="29" style="24" bestFit="1" customWidth="1"/>
    <col min="7" max="7" width="18.140625" style="24" bestFit="1" customWidth="1"/>
    <col min="8" max="8" width="9.140625" style="24" bestFit="1"/>
    <col min="9" max="16384" width="9.140625" style="2"/>
  </cols>
  <sheetData>
    <row r="1" spans="1:5" x14ac:dyDescent="0.25">
      <c r="A1" s="27" t="s">
        <v>0</v>
      </c>
      <c r="B1" s="212" t="s">
        <v>6</v>
      </c>
      <c r="C1" s="212"/>
      <c r="D1" s="212"/>
      <c r="E1" s="212"/>
    </row>
    <row r="3" spans="1:5" x14ac:dyDescent="0.25">
      <c r="B3" s="1" t="s">
        <v>2591</v>
      </c>
      <c r="C3" s="213"/>
      <c r="D3" s="214"/>
    </row>
    <row r="4" spans="1:5" ht="45" x14ac:dyDescent="0.25">
      <c r="B4" s="142" t="s">
        <v>2590</v>
      </c>
      <c r="C4" s="213"/>
      <c r="D4" s="214"/>
    </row>
    <row r="5" spans="1:5" x14ac:dyDescent="0.25">
      <c r="B5" s="142" t="s">
        <v>130</v>
      </c>
      <c r="C5" s="213"/>
      <c r="D5" s="214"/>
    </row>
    <row r="6" spans="1:5" x14ac:dyDescent="0.25">
      <c r="B6" s="142" t="s">
        <v>2589</v>
      </c>
      <c r="C6" s="213"/>
      <c r="D6" s="214"/>
    </row>
    <row r="7" spans="1:5" ht="30" x14ac:dyDescent="0.25">
      <c r="B7" s="142" t="s">
        <v>2588</v>
      </c>
      <c r="C7" s="213"/>
      <c r="D7" s="214"/>
    </row>
    <row r="8" spans="1:5" x14ac:dyDescent="0.25">
      <c r="B8" s="139" t="s">
        <v>133</v>
      </c>
      <c r="C8" s="3" t="s">
        <v>134</v>
      </c>
      <c r="D8" s="3" t="s">
        <v>135</v>
      </c>
    </row>
    <row r="9" spans="1:5" x14ac:dyDescent="0.25">
      <c r="C9" s="13"/>
    </row>
    <row r="10" spans="1:5" x14ac:dyDescent="0.25">
      <c r="B10" s="230"/>
      <c r="C10" s="230"/>
      <c r="D10" s="230"/>
      <c r="E10" s="230"/>
    </row>
    <row r="11" spans="1:5" x14ac:dyDescent="0.25">
      <c r="B11" s="228" t="s">
        <v>227</v>
      </c>
      <c r="C11" s="228"/>
      <c r="D11" s="228"/>
      <c r="E11" s="228"/>
    </row>
    <row r="12" spans="1:5" x14ac:dyDescent="0.25">
      <c r="B12" s="140" t="s">
        <v>228</v>
      </c>
      <c r="C12" s="229" t="s">
        <v>229</v>
      </c>
      <c r="D12" s="228" t="s">
        <v>230</v>
      </c>
      <c r="E12" s="228" t="s">
        <v>231</v>
      </c>
    </row>
    <row r="13" spans="1:5" x14ac:dyDescent="0.25">
      <c r="B13" s="140" t="s">
        <v>232</v>
      </c>
      <c r="C13" s="229"/>
      <c r="D13" s="228"/>
      <c r="E13" s="228"/>
    </row>
    <row r="14" spans="1:5" x14ac:dyDescent="0.25">
      <c r="B14" s="1" t="s">
        <v>233</v>
      </c>
      <c r="C14" s="14"/>
      <c r="D14" s="16"/>
      <c r="E14" s="16"/>
    </row>
    <row r="15" spans="1:5" x14ac:dyDescent="0.25">
      <c r="B15" s="1" t="s">
        <v>235</v>
      </c>
      <c r="C15" s="14"/>
      <c r="D15" s="16"/>
      <c r="E15" s="16"/>
    </row>
    <row r="16" spans="1:5" x14ac:dyDescent="0.25">
      <c r="B16" s="1" t="s">
        <v>236</v>
      </c>
      <c r="C16" s="14"/>
      <c r="D16" s="16" t="s">
        <v>2014</v>
      </c>
      <c r="E16" s="16"/>
    </row>
    <row r="17" spans="2:8" x14ac:dyDescent="0.25">
      <c r="B17" s="17" t="s">
        <v>237</v>
      </c>
      <c r="C17" s="141"/>
      <c r="D17" s="140"/>
      <c r="E17" s="140"/>
    </row>
    <row r="20" spans="2:8" x14ac:dyDescent="0.25">
      <c r="B20" s="2" t="s">
        <v>148</v>
      </c>
    </row>
    <row r="22" spans="2:8" x14ac:dyDescent="0.25">
      <c r="B22" s="5" t="s">
        <v>136</v>
      </c>
      <c r="C22" s="6" t="s">
        <v>137</v>
      </c>
      <c r="D22" s="5" t="s">
        <v>238</v>
      </c>
      <c r="E22" s="5" t="s">
        <v>139</v>
      </c>
      <c r="F22" s="46" t="s">
        <v>149</v>
      </c>
      <c r="G22" s="46" t="s">
        <v>150</v>
      </c>
      <c r="H22" s="46" t="s">
        <v>151</v>
      </c>
    </row>
    <row r="23" spans="2:8" x14ac:dyDescent="0.25">
      <c r="B23" s="7" t="s">
        <v>239</v>
      </c>
    </row>
    <row r="24" spans="2:8" x14ac:dyDescent="0.25">
      <c r="B24" s="7" t="s">
        <v>141</v>
      </c>
    </row>
    <row r="25" spans="2:8" x14ac:dyDescent="0.25">
      <c r="B25" s="7" t="s">
        <v>240</v>
      </c>
    </row>
    <row r="26" spans="2:8" x14ac:dyDescent="0.25">
      <c r="B26" s="2" t="s">
        <v>2164</v>
      </c>
      <c r="C26" s="4">
        <v>7.39</v>
      </c>
      <c r="D26" s="2" t="s">
        <v>242</v>
      </c>
      <c r="E26" s="2" t="s">
        <v>2163</v>
      </c>
      <c r="F26" s="24">
        <v>2500000</v>
      </c>
      <c r="G26" s="24">
        <v>2533.46</v>
      </c>
      <c r="H26" s="24">
        <v>11.89</v>
      </c>
    </row>
    <row r="27" spans="2:8" x14ac:dyDescent="0.25">
      <c r="B27" s="2" t="s">
        <v>1422</v>
      </c>
      <c r="C27" s="4">
        <v>7.52</v>
      </c>
      <c r="D27" s="2" t="s">
        <v>242</v>
      </c>
      <c r="E27" s="2" t="s">
        <v>1423</v>
      </c>
      <c r="F27" s="24">
        <v>1000000</v>
      </c>
      <c r="G27" s="24">
        <v>998.96</v>
      </c>
      <c r="H27" s="24">
        <v>4.6900000000000004</v>
      </c>
    </row>
    <row r="28" spans="2:8" x14ac:dyDescent="0.25">
      <c r="B28" s="2" t="s">
        <v>2587</v>
      </c>
      <c r="C28" s="4">
        <v>7.4</v>
      </c>
      <c r="D28" s="2" t="s">
        <v>242</v>
      </c>
      <c r="E28" s="2" t="s">
        <v>2586</v>
      </c>
      <c r="F28" s="24">
        <v>280000</v>
      </c>
      <c r="G28" s="24">
        <v>282.87</v>
      </c>
      <c r="H28" s="24">
        <v>1.33</v>
      </c>
    </row>
    <row r="29" spans="2:8" x14ac:dyDescent="0.25">
      <c r="B29" s="2" t="s">
        <v>2585</v>
      </c>
      <c r="C29" s="4">
        <v>7.39</v>
      </c>
      <c r="D29" s="2" t="s">
        <v>242</v>
      </c>
      <c r="E29" s="2" t="s">
        <v>2584</v>
      </c>
      <c r="F29" s="24">
        <v>85000</v>
      </c>
      <c r="G29" s="24">
        <v>86.04</v>
      </c>
      <c r="H29" s="24">
        <v>0.4</v>
      </c>
    </row>
    <row r="30" spans="2:8" x14ac:dyDescent="0.25">
      <c r="B30" s="2" t="s">
        <v>2583</v>
      </c>
      <c r="C30" s="4">
        <v>7.38</v>
      </c>
      <c r="D30" s="2" t="s">
        <v>242</v>
      </c>
      <c r="E30" s="2" t="s">
        <v>2582</v>
      </c>
      <c r="F30" s="24">
        <v>41300</v>
      </c>
      <c r="G30" s="24">
        <v>41.65</v>
      </c>
      <c r="H30" s="24">
        <v>0.2</v>
      </c>
    </row>
    <row r="31" spans="2:8" x14ac:dyDescent="0.25">
      <c r="B31" s="7" t="s">
        <v>244</v>
      </c>
      <c r="C31" s="8"/>
      <c r="D31" s="7"/>
      <c r="E31" s="7"/>
      <c r="F31" s="31"/>
      <c r="G31" s="31">
        <f>SUM(G22:G30)</f>
        <v>3942.98</v>
      </c>
      <c r="H31" s="31">
        <f>SUM(H22:H30)</f>
        <v>18.510000000000002</v>
      </c>
    </row>
    <row r="32" spans="2:8" x14ac:dyDescent="0.25">
      <c r="B32" s="7" t="s">
        <v>602</v>
      </c>
    </row>
    <row r="33" spans="2:8" x14ac:dyDescent="0.25">
      <c r="B33" s="2" t="s">
        <v>2136</v>
      </c>
      <c r="C33" s="4">
        <v>7.57</v>
      </c>
      <c r="D33" s="2" t="s">
        <v>603</v>
      </c>
      <c r="E33" s="2" t="s">
        <v>2135</v>
      </c>
      <c r="F33" s="24">
        <v>250</v>
      </c>
      <c r="G33" s="24">
        <v>2515.92</v>
      </c>
      <c r="H33" s="24">
        <v>11.81</v>
      </c>
    </row>
    <row r="34" spans="2:8" x14ac:dyDescent="0.25">
      <c r="B34" s="2" t="s">
        <v>2581</v>
      </c>
      <c r="C34" s="4">
        <v>7.72</v>
      </c>
      <c r="D34" s="2" t="s">
        <v>603</v>
      </c>
      <c r="E34" s="2" t="s">
        <v>2580</v>
      </c>
      <c r="F34" s="24">
        <v>2500</v>
      </c>
      <c r="G34" s="24">
        <v>2503.1</v>
      </c>
      <c r="H34" s="24">
        <v>11.75</v>
      </c>
    </row>
    <row r="35" spans="2:8" x14ac:dyDescent="0.25">
      <c r="B35" s="2" t="s">
        <v>1971</v>
      </c>
      <c r="C35" s="4">
        <v>7.79</v>
      </c>
      <c r="D35" s="2" t="s">
        <v>603</v>
      </c>
      <c r="E35" s="2" t="s">
        <v>1970</v>
      </c>
      <c r="F35" s="24">
        <v>2500</v>
      </c>
      <c r="G35" s="24">
        <v>2499.81</v>
      </c>
      <c r="H35" s="24">
        <v>11.74</v>
      </c>
    </row>
    <row r="36" spans="2:8" x14ac:dyDescent="0.25">
      <c r="B36" s="2" t="s">
        <v>2579</v>
      </c>
      <c r="C36" s="4">
        <v>7.82</v>
      </c>
      <c r="D36" s="2" t="s">
        <v>603</v>
      </c>
      <c r="E36" s="2" t="s">
        <v>2578</v>
      </c>
      <c r="F36" s="24">
        <v>2500</v>
      </c>
      <c r="G36" s="24">
        <v>2489.75</v>
      </c>
      <c r="H36" s="24">
        <v>11.69</v>
      </c>
    </row>
    <row r="37" spans="2:8" x14ac:dyDescent="0.25">
      <c r="B37" s="2" t="s">
        <v>2577</v>
      </c>
      <c r="C37" s="4">
        <v>7.73</v>
      </c>
      <c r="D37" s="2" t="s">
        <v>603</v>
      </c>
      <c r="E37" s="2" t="s">
        <v>2576</v>
      </c>
      <c r="F37" s="24">
        <v>2500</v>
      </c>
      <c r="G37" s="24">
        <v>2486.9699999999998</v>
      </c>
      <c r="H37" s="24">
        <v>11.68</v>
      </c>
    </row>
    <row r="38" spans="2:8" x14ac:dyDescent="0.25">
      <c r="B38" s="2" t="s">
        <v>2508</v>
      </c>
      <c r="C38" s="4">
        <v>8.2200000000000006</v>
      </c>
      <c r="D38" s="2" t="s">
        <v>2507</v>
      </c>
      <c r="E38" s="2" t="s">
        <v>2506</v>
      </c>
      <c r="F38" s="24">
        <v>210</v>
      </c>
      <c r="G38" s="24">
        <v>2095.62</v>
      </c>
      <c r="H38" s="24">
        <v>9.84</v>
      </c>
    </row>
    <row r="39" spans="2:8" x14ac:dyDescent="0.25">
      <c r="B39" s="7" t="s">
        <v>620</v>
      </c>
      <c r="C39" s="8"/>
      <c r="D39" s="7"/>
      <c r="E39" s="7"/>
      <c r="F39" s="31"/>
      <c r="G39" s="31">
        <f>SUM(G32:G38)</f>
        <v>14591.169999999998</v>
      </c>
      <c r="H39" s="31">
        <f>SUM(H32:H38)</f>
        <v>68.510000000000005</v>
      </c>
    </row>
    <row r="40" spans="2:8" x14ac:dyDescent="0.25">
      <c r="B40" s="7" t="s">
        <v>245</v>
      </c>
    </row>
    <row r="41" spans="2:8" x14ac:dyDescent="0.25">
      <c r="B41" s="2" t="s">
        <v>2283</v>
      </c>
      <c r="C41" s="4">
        <v>7.6</v>
      </c>
      <c r="D41" s="2" t="s">
        <v>253</v>
      </c>
      <c r="E41" s="2" t="s">
        <v>2282</v>
      </c>
      <c r="F41" s="24">
        <v>300</v>
      </c>
      <c r="G41" s="24">
        <v>1417.95</v>
      </c>
      <c r="H41" s="24">
        <v>6.66</v>
      </c>
    </row>
    <row r="42" spans="2:8" x14ac:dyDescent="0.25">
      <c r="B42" s="7" t="s">
        <v>308</v>
      </c>
      <c r="C42" s="8"/>
      <c r="D42" s="7"/>
      <c r="E42" s="7"/>
      <c r="F42" s="31"/>
      <c r="G42" s="31">
        <f>SUM(G40:G41)</f>
        <v>1417.95</v>
      </c>
      <c r="H42" s="31">
        <f>SUM(H40:H41)</f>
        <v>6.66</v>
      </c>
    </row>
    <row r="43" spans="2:8" x14ac:dyDescent="0.25">
      <c r="B43" s="7" t="s">
        <v>309</v>
      </c>
    </row>
    <row r="44" spans="2:8" x14ac:dyDescent="0.25">
      <c r="B44" s="2" t="s">
        <v>310</v>
      </c>
      <c r="C44" s="4" t="s">
        <v>142</v>
      </c>
      <c r="E44" s="2" t="s">
        <v>311</v>
      </c>
      <c r="F44" s="24">
        <v>686.16600000000005</v>
      </c>
      <c r="G44" s="24">
        <v>70.08</v>
      </c>
      <c r="H44" s="24">
        <v>0.33</v>
      </c>
    </row>
    <row r="45" spans="2:8" x14ac:dyDescent="0.25">
      <c r="B45" s="7" t="s">
        <v>312</v>
      </c>
      <c r="C45" s="8"/>
      <c r="D45" s="7"/>
      <c r="E45" s="7"/>
      <c r="F45" s="31"/>
      <c r="G45" s="31">
        <f>SUM(G43:G44)</f>
        <v>70.08</v>
      </c>
      <c r="H45" s="31">
        <f>SUM(H43:H44)</f>
        <v>0.33</v>
      </c>
    </row>
    <row r="46" spans="2:8" x14ac:dyDescent="0.25">
      <c r="B46" s="7" t="s">
        <v>313</v>
      </c>
      <c r="C46" s="8"/>
      <c r="D46" s="7"/>
      <c r="E46" s="7"/>
      <c r="F46" s="31"/>
      <c r="G46" s="31">
        <v>789.86</v>
      </c>
      <c r="H46" s="31">
        <v>3.71</v>
      </c>
    </row>
    <row r="47" spans="2:8" x14ac:dyDescent="0.25">
      <c r="B47" s="7" t="s">
        <v>147</v>
      </c>
      <c r="C47" s="8"/>
      <c r="D47" s="7"/>
      <c r="E47" s="7"/>
      <c r="F47" s="31"/>
      <c r="G47" s="31">
        <v>20812.04</v>
      </c>
      <c r="H47" s="31">
        <v>97.72</v>
      </c>
    </row>
    <row r="48" spans="2:8" x14ac:dyDescent="0.25">
      <c r="B48" s="7" t="s">
        <v>326</v>
      </c>
      <c r="C48" s="8"/>
      <c r="D48" s="7"/>
      <c r="E48" s="7"/>
      <c r="F48" s="31"/>
      <c r="G48" s="31">
        <v>488.48691807999842</v>
      </c>
      <c r="H48" s="31">
        <v>2.2800000000000011</v>
      </c>
    </row>
    <row r="49" spans="2:8" x14ac:dyDescent="0.25">
      <c r="B49" s="7" t="s">
        <v>155</v>
      </c>
      <c r="C49" s="8"/>
      <c r="D49" s="7"/>
      <c r="E49" s="7"/>
      <c r="F49" s="31"/>
      <c r="G49" s="31">
        <v>21300.526918079999</v>
      </c>
      <c r="H49" s="31">
        <v>100</v>
      </c>
    </row>
    <row r="50" spans="2:8" x14ac:dyDescent="0.25">
      <c r="B50" s="2" t="s">
        <v>156</v>
      </c>
    </row>
    <row r="51" spans="2:8" x14ac:dyDescent="0.25">
      <c r="B51" s="2" t="s">
        <v>157</v>
      </c>
    </row>
    <row r="52" spans="2:8" x14ac:dyDescent="0.25">
      <c r="B52" s="2" t="s">
        <v>158</v>
      </c>
      <c r="C52" s="4" t="s">
        <v>159</v>
      </c>
    </row>
    <row r="53" spans="2:8" x14ac:dyDescent="0.25">
      <c r="B53" s="7"/>
    </row>
    <row r="54" spans="2:8" ht="30" x14ac:dyDescent="0.25">
      <c r="B54" s="45" t="s">
        <v>160</v>
      </c>
      <c r="C54" s="4" t="s">
        <v>161</v>
      </c>
    </row>
    <row r="55" spans="2:8" x14ac:dyDescent="0.25">
      <c r="B55" s="7"/>
    </row>
    <row r="56" spans="2:8" x14ac:dyDescent="0.25">
      <c r="B56" s="7" t="s">
        <v>162</v>
      </c>
      <c r="C56" s="4" t="s">
        <v>161</v>
      </c>
    </row>
    <row r="57" spans="2:8" x14ac:dyDescent="0.25">
      <c r="B57" s="7" t="s">
        <v>164</v>
      </c>
      <c r="C57" s="4" t="s">
        <v>165</v>
      </c>
    </row>
    <row r="58" spans="2:8" x14ac:dyDescent="0.25">
      <c r="B58" s="7" t="s">
        <v>2575</v>
      </c>
      <c r="C58" s="8"/>
    </row>
    <row r="59" spans="2:8" x14ac:dyDescent="0.25">
      <c r="B59" s="7" t="s">
        <v>2574</v>
      </c>
      <c r="C59" s="8"/>
    </row>
    <row r="60" spans="2:8" x14ac:dyDescent="0.25">
      <c r="B60" s="7" t="s">
        <v>2573</v>
      </c>
      <c r="C60" s="8"/>
    </row>
    <row r="61" spans="2:8" x14ac:dyDescent="0.25">
      <c r="B61" s="7" t="s">
        <v>2572</v>
      </c>
      <c r="C61" s="8"/>
    </row>
    <row r="62" spans="2:8" x14ac:dyDescent="0.25">
      <c r="B62" s="7" t="s">
        <v>2571</v>
      </c>
      <c r="C62" s="8"/>
    </row>
    <row r="63" spans="2:8" x14ac:dyDescent="0.25">
      <c r="B63" s="7" t="s">
        <v>2570</v>
      </c>
      <c r="C63" s="8"/>
    </row>
    <row r="64" spans="2:8" x14ac:dyDescent="0.25">
      <c r="B64" s="7" t="s">
        <v>2569</v>
      </c>
      <c r="C64" s="8"/>
    </row>
    <row r="65" spans="2:3" x14ac:dyDescent="0.25">
      <c r="B65" s="7" t="s">
        <v>2568</v>
      </c>
      <c r="C65" s="8"/>
    </row>
    <row r="66" spans="2:3" x14ac:dyDescent="0.25">
      <c r="B66" s="7" t="s">
        <v>2567</v>
      </c>
      <c r="C66" s="8"/>
    </row>
    <row r="67" spans="2:3" x14ac:dyDescent="0.25">
      <c r="B67" s="2" t="s">
        <v>170</v>
      </c>
    </row>
    <row r="69" spans="2:3" x14ac:dyDescent="0.25">
      <c r="B69" s="139"/>
      <c r="C69" s="9" t="s">
        <v>171</v>
      </c>
    </row>
    <row r="70" spans="2:3" ht="30" x14ac:dyDescent="0.25">
      <c r="B70" s="139" t="s">
        <v>172</v>
      </c>
      <c r="C70" s="10" t="s">
        <v>6</v>
      </c>
    </row>
    <row r="71" spans="2:3" x14ac:dyDescent="0.25">
      <c r="B71" s="139" t="s">
        <v>173</v>
      </c>
      <c r="C71" s="9"/>
    </row>
    <row r="72" spans="2:3" x14ac:dyDescent="0.25">
      <c r="B72" s="139"/>
      <c r="C72" s="9"/>
    </row>
    <row r="73" spans="2:3" x14ac:dyDescent="0.25">
      <c r="B73" s="139" t="s">
        <v>174</v>
      </c>
      <c r="C73" s="43">
        <v>7.6999999999999999E-2</v>
      </c>
    </row>
    <row r="74" spans="2:3" x14ac:dyDescent="0.25">
      <c r="B74" s="139"/>
      <c r="C74" s="9"/>
    </row>
    <row r="75" spans="2:3" x14ac:dyDescent="0.25">
      <c r="B75" s="139" t="s">
        <v>175</v>
      </c>
      <c r="C75" s="9" t="s">
        <v>2566</v>
      </c>
    </row>
    <row r="76" spans="2:3" x14ac:dyDescent="0.25">
      <c r="B76" s="139" t="s">
        <v>176</v>
      </c>
      <c r="C76" s="9" t="s">
        <v>2565</v>
      </c>
    </row>
    <row r="77" spans="2:3" x14ac:dyDescent="0.25">
      <c r="B77" s="139"/>
      <c r="C77" s="9"/>
    </row>
    <row r="78" spans="2:3" x14ac:dyDescent="0.25">
      <c r="B78" s="139" t="s">
        <v>177</v>
      </c>
      <c r="C78" s="9" t="s">
        <v>159</v>
      </c>
    </row>
    <row r="79" spans="2:3" x14ac:dyDescent="0.25">
      <c r="B79" s="215" t="s">
        <v>178</v>
      </c>
      <c r="C79" s="215"/>
    </row>
    <row r="81" spans="2:8" x14ac:dyDescent="0.25">
      <c r="B81" s="139" t="s">
        <v>179</v>
      </c>
      <c r="C81" s="9"/>
      <c r="D81" s="139"/>
    </row>
    <row r="82" spans="2:8" ht="30" x14ac:dyDescent="0.25">
      <c r="B82" s="11" t="s">
        <v>180</v>
      </c>
      <c r="C82" s="10" t="s">
        <v>181</v>
      </c>
      <c r="D82" s="11" t="s">
        <v>182</v>
      </c>
    </row>
    <row r="83" spans="2:8" x14ac:dyDescent="0.25">
      <c r="B83" s="139" t="s">
        <v>161</v>
      </c>
      <c r="C83" s="9" t="s">
        <v>161</v>
      </c>
      <c r="D83" s="139" t="s">
        <v>161</v>
      </c>
    </row>
    <row r="85" spans="2:8" s="41" customFormat="1" x14ac:dyDescent="0.25">
      <c r="B85" s="223" t="s">
        <v>2564</v>
      </c>
      <c r="C85" s="223"/>
      <c r="D85" s="223"/>
      <c r="E85" s="223"/>
      <c r="F85" s="42"/>
      <c r="G85" s="42"/>
      <c r="H85" s="42"/>
    </row>
    <row r="86" spans="2:8" s="41" customFormat="1" x14ac:dyDescent="0.25">
      <c r="F86" s="42"/>
      <c r="G86" s="42"/>
      <c r="H86" s="42"/>
    </row>
    <row r="87" spans="2:8" s="41" customFormat="1" x14ac:dyDescent="0.25">
      <c r="B87" s="231" t="s">
        <v>1648</v>
      </c>
      <c r="C87" s="231"/>
      <c r="D87" s="231"/>
      <c r="E87" s="231"/>
      <c r="F87" s="231"/>
      <c r="G87" s="42"/>
      <c r="H87" s="42"/>
    </row>
    <row r="90" spans="2:8" x14ac:dyDescent="0.25">
      <c r="B90" s="17" t="s">
        <v>183</v>
      </c>
      <c r="C90" s="40">
        <v>45412</v>
      </c>
      <c r="D90" s="139"/>
      <c r="E90" s="33"/>
      <c r="F90" s="39"/>
    </row>
    <row r="91" spans="2:8" x14ac:dyDescent="0.25">
      <c r="B91" s="17" t="s">
        <v>184</v>
      </c>
      <c r="C91" s="18" t="s">
        <v>185</v>
      </c>
      <c r="D91" s="17" t="s">
        <v>186</v>
      </c>
      <c r="E91" s="34" t="s">
        <v>187</v>
      </c>
      <c r="F91" s="32" t="s">
        <v>188</v>
      </c>
      <c r="G91" s="31"/>
    </row>
    <row r="92" spans="2:8" x14ac:dyDescent="0.25">
      <c r="B92" s="37" t="s">
        <v>161</v>
      </c>
      <c r="C92" s="38" t="s">
        <v>161</v>
      </c>
      <c r="D92" s="37" t="s">
        <v>161</v>
      </c>
      <c r="E92" s="36" t="s">
        <v>161</v>
      </c>
      <c r="F92" s="35" t="s">
        <v>161</v>
      </c>
    </row>
    <row r="95" spans="2:8" x14ac:dyDescent="0.25">
      <c r="B95" s="7" t="s">
        <v>189</v>
      </c>
    </row>
    <row r="96" spans="2:8" x14ac:dyDescent="0.25">
      <c r="B96" s="7"/>
    </row>
    <row r="97" spans="2:6" x14ac:dyDescent="0.25">
      <c r="B97" s="7" t="s">
        <v>190</v>
      </c>
    </row>
    <row r="98" spans="2:6" x14ac:dyDescent="0.25">
      <c r="B98" s="17" t="s">
        <v>191</v>
      </c>
      <c r="C98" s="18" t="s">
        <v>192</v>
      </c>
      <c r="D98" s="7"/>
    </row>
    <row r="99" spans="2:6" x14ac:dyDescent="0.25">
      <c r="B99" s="139" t="s">
        <v>161</v>
      </c>
      <c r="C99" s="9" t="s">
        <v>161</v>
      </c>
    </row>
    <row r="101" spans="2:6" x14ac:dyDescent="0.25">
      <c r="B101" s="17" t="s">
        <v>193</v>
      </c>
      <c r="C101" s="18" t="s">
        <v>192</v>
      </c>
    </row>
    <row r="102" spans="2:6" x14ac:dyDescent="0.25">
      <c r="B102" s="139" t="s">
        <v>161</v>
      </c>
      <c r="C102" s="9" t="s">
        <v>161</v>
      </c>
    </row>
    <row r="104" spans="2:6" x14ac:dyDescent="0.25">
      <c r="B104" s="17" t="s">
        <v>161</v>
      </c>
      <c r="C104" s="18" t="s">
        <v>161</v>
      </c>
    </row>
    <row r="105" spans="2:6" x14ac:dyDescent="0.25">
      <c r="B105" s="139" t="s">
        <v>161</v>
      </c>
      <c r="C105" s="9" t="s">
        <v>161</v>
      </c>
    </row>
    <row r="107" spans="2:6" x14ac:dyDescent="0.25">
      <c r="B107" s="34" t="s">
        <v>194</v>
      </c>
      <c r="C107" s="18" t="s">
        <v>195</v>
      </c>
    </row>
    <row r="108" spans="2:6" x14ac:dyDescent="0.25">
      <c r="B108" s="33" t="s">
        <v>161</v>
      </c>
      <c r="C108" s="9" t="s">
        <v>161</v>
      </c>
    </row>
    <row r="110" spans="2:6" x14ac:dyDescent="0.25">
      <c r="B110" s="17" t="s">
        <v>196</v>
      </c>
      <c r="C110" s="18" t="s">
        <v>161</v>
      </c>
    </row>
    <row r="112" spans="2:6" x14ac:dyDescent="0.25">
      <c r="B112" s="17" t="s">
        <v>197</v>
      </c>
      <c r="C112" s="40">
        <v>45412</v>
      </c>
      <c r="D112" s="139"/>
      <c r="E112" s="33"/>
      <c r="F112" s="39"/>
    </row>
    <row r="113" spans="2:7" x14ac:dyDescent="0.25">
      <c r="B113" s="17" t="s">
        <v>184</v>
      </c>
      <c r="C113" s="18" t="s">
        <v>185</v>
      </c>
      <c r="D113" s="17" t="s">
        <v>186</v>
      </c>
      <c r="E113" s="34" t="s">
        <v>187</v>
      </c>
      <c r="F113" s="32" t="s">
        <v>188</v>
      </c>
      <c r="G113" s="31"/>
    </row>
    <row r="114" spans="2:7" x14ac:dyDescent="0.25">
      <c r="B114" s="37" t="s">
        <v>161</v>
      </c>
      <c r="C114" s="38" t="s">
        <v>161</v>
      </c>
      <c r="D114" s="37" t="s">
        <v>161</v>
      </c>
      <c r="E114" s="36" t="s">
        <v>161</v>
      </c>
      <c r="F114" s="35" t="s">
        <v>161</v>
      </c>
    </row>
    <row r="115" spans="2:7" x14ac:dyDescent="0.25">
      <c r="B115" s="7" t="s">
        <v>189</v>
      </c>
    </row>
    <row r="116" spans="2:7" x14ac:dyDescent="0.25">
      <c r="B116" s="7"/>
    </row>
    <row r="117" spans="2:7" x14ac:dyDescent="0.25">
      <c r="B117" s="7" t="s">
        <v>190</v>
      </c>
    </row>
    <row r="118" spans="2:7" x14ac:dyDescent="0.25">
      <c r="B118" s="17" t="s">
        <v>191</v>
      </c>
      <c r="C118" s="18" t="s">
        <v>192</v>
      </c>
      <c r="D118" s="7"/>
    </row>
    <row r="119" spans="2:7" x14ac:dyDescent="0.25">
      <c r="B119" s="139" t="s">
        <v>161</v>
      </c>
      <c r="C119" s="9" t="s">
        <v>161</v>
      </c>
    </row>
    <row r="121" spans="2:7" x14ac:dyDescent="0.25">
      <c r="B121" s="17" t="s">
        <v>193</v>
      </c>
      <c r="C121" s="18" t="s">
        <v>192</v>
      </c>
    </row>
    <row r="122" spans="2:7" x14ac:dyDescent="0.25">
      <c r="B122" s="139" t="s">
        <v>161</v>
      </c>
      <c r="C122" s="9" t="s">
        <v>161</v>
      </c>
    </row>
    <row r="124" spans="2:7" x14ac:dyDescent="0.25">
      <c r="B124" s="17" t="s">
        <v>161</v>
      </c>
      <c r="C124" s="18" t="s">
        <v>161</v>
      </c>
    </row>
    <row r="125" spans="2:7" x14ac:dyDescent="0.25">
      <c r="B125" s="139" t="s">
        <v>161</v>
      </c>
      <c r="C125" s="9" t="s">
        <v>161</v>
      </c>
    </row>
    <row r="127" spans="2:7" x14ac:dyDescent="0.25">
      <c r="B127" s="34" t="s">
        <v>194</v>
      </c>
      <c r="C127" s="18" t="s">
        <v>195</v>
      </c>
    </row>
    <row r="128" spans="2:7" x14ac:dyDescent="0.25">
      <c r="B128" s="33" t="s">
        <v>161</v>
      </c>
      <c r="C128" s="9" t="s">
        <v>161</v>
      </c>
    </row>
    <row r="130" spans="2:80" x14ac:dyDescent="0.25">
      <c r="B130" s="17" t="s">
        <v>196</v>
      </c>
      <c r="C130" s="18" t="s">
        <v>161</v>
      </c>
    </row>
    <row r="133" spans="2:80" x14ac:dyDescent="0.25">
      <c r="B133" s="7" t="s">
        <v>198</v>
      </c>
    </row>
    <row r="135" spans="2:80" x14ac:dyDescent="0.25">
      <c r="B135" s="17" t="s">
        <v>184</v>
      </c>
      <c r="C135" s="18" t="s">
        <v>199</v>
      </c>
      <c r="D135" s="17" t="s">
        <v>200</v>
      </c>
      <c r="E135" s="17" t="s">
        <v>201</v>
      </c>
      <c r="F135" s="31"/>
    </row>
    <row r="136" spans="2:80" x14ac:dyDescent="0.25">
      <c r="B136" s="139" t="s">
        <v>161</v>
      </c>
      <c r="C136" s="9" t="s">
        <v>161</v>
      </c>
      <c r="D136" s="139" t="s">
        <v>161</v>
      </c>
      <c r="E136" s="139" t="s">
        <v>161</v>
      </c>
    </row>
    <row r="139" spans="2:80" x14ac:dyDescent="0.25">
      <c r="B139" s="7" t="s">
        <v>202</v>
      </c>
      <c r="C139" s="8" t="s">
        <v>161</v>
      </c>
      <c r="D139" s="7"/>
      <c r="E139" s="7"/>
      <c r="F139" s="31"/>
      <c r="G139" s="31"/>
      <c r="H139" s="31"/>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1" spans="2:80" x14ac:dyDescent="0.25">
      <c r="B141" s="7" t="s">
        <v>203</v>
      </c>
    </row>
    <row r="143" spans="2:80" x14ac:dyDescent="0.25">
      <c r="B143" s="17" t="s">
        <v>204</v>
      </c>
      <c r="C143" s="18" t="s">
        <v>192</v>
      </c>
      <c r="D143" s="7"/>
    </row>
    <row r="144" spans="2:80" x14ac:dyDescent="0.25">
      <c r="B144" s="139" t="s">
        <v>161</v>
      </c>
      <c r="C144" s="9" t="s">
        <v>161</v>
      </c>
    </row>
    <row r="147" spans="2:80" x14ac:dyDescent="0.25">
      <c r="B147" s="17" t="s">
        <v>205</v>
      </c>
      <c r="C147" s="18" t="s">
        <v>206</v>
      </c>
      <c r="D147" s="7"/>
    </row>
    <row r="148" spans="2:80" x14ac:dyDescent="0.25">
      <c r="B148" s="139" t="s">
        <v>161</v>
      </c>
      <c r="C148" s="9" t="s">
        <v>161</v>
      </c>
    </row>
    <row r="151" spans="2:80" x14ac:dyDescent="0.25">
      <c r="B151" s="7" t="s">
        <v>207</v>
      </c>
    </row>
    <row r="154" spans="2:80" x14ac:dyDescent="0.25">
      <c r="B154" s="7" t="s">
        <v>208</v>
      </c>
    </row>
    <row r="156" spans="2:80" x14ac:dyDescent="0.25">
      <c r="B156" s="17" t="s">
        <v>184</v>
      </c>
      <c r="C156" s="18" t="s">
        <v>209</v>
      </c>
      <c r="D156" s="17" t="s">
        <v>199</v>
      </c>
      <c r="E156" s="17" t="s">
        <v>200</v>
      </c>
      <c r="F156" s="32" t="s">
        <v>201</v>
      </c>
      <c r="G156" s="31"/>
    </row>
    <row r="157" spans="2:80" x14ac:dyDescent="0.25">
      <c r="B157" s="139" t="s">
        <v>161</v>
      </c>
      <c r="C157" s="9" t="s">
        <v>161</v>
      </c>
      <c r="D157" s="139" t="s">
        <v>161</v>
      </c>
      <c r="E157" s="139" t="s">
        <v>161</v>
      </c>
      <c r="F157" s="30" t="s">
        <v>161</v>
      </c>
    </row>
    <row r="160" spans="2:80" x14ac:dyDescent="0.25">
      <c r="B160" s="7" t="s">
        <v>202</v>
      </c>
      <c r="C160" s="8" t="s">
        <v>161</v>
      </c>
      <c r="D160" s="7"/>
      <c r="E160" s="7"/>
      <c r="F160" s="31"/>
      <c r="G160" s="31"/>
      <c r="H160" s="31"/>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row>
    <row r="162" spans="2:7" x14ac:dyDescent="0.25">
      <c r="B162" s="7" t="s">
        <v>203</v>
      </c>
    </row>
    <row r="164" spans="2:7" x14ac:dyDescent="0.25">
      <c r="B164" s="17" t="s">
        <v>204</v>
      </c>
      <c r="C164" s="18" t="s">
        <v>192</v>
      </c>
      <c r="D164" s="7"/>
    </row>
    <row r="165" spans="2:7" x14ac:dyDescent="0.25">
      <c r="B165" s="139" t="s">
        <v>161</v>
      </c>
      <c r="C165" s="9" t="s">
        <v>161</v>
      </c>
    </row>
    <row r="168" spans="2:7" x14ac:dyDescent="0.25">
      <c r="B168" s="17" t="s">
        <v>205</v>
      </c>
      <c r="C168" s="18" t="s">
        <v>206</v>
      </c>
      <c r="D168" s="7"/>
    </row>
    <row r="169" spans="2:7" x14ac:dyDescent="0.25">
      <c r="B169" s="139" t="s">
        <v>161</v>
      </c>
      <c r="C169" s="9" t="s">
        <v>161</v>
      </c>
    </row>
    <row r="172" spans="2:7" x14ac:dyDescent="0.25">
      <c r="B172" s="7" t="s">
        <v>207</v>
      </c>
    </row>
    <row r="175" spans="2:7" x14ac:dyDescent="0.25">
      <c r="B175" s="7" t="s">
        <v>210</v>
      </c>
    </row>
    <row r="176" spans="2:7" x14ac:dyDescent="0.25">
      <c r="B176" s="17" t="s">
        <v>184</v>
      </c>
      <c r="C176" s="18" t="s">
        <v>211</v>
      </c>
      <c r="D176" s="17" t="s">
        <v>212</v>
      </c>
      <c r="E176" s="17" t="s">
        <v>213</v>
      </c>
      <c r="F176" s="32" t="s">
        <v>214</v>
      </c>
      <c r="G176" s="31"/>
    </row>
    <row r="177" spans="2:6" x14ac:dyDescent="0.25">
      <c r="B177" s="139" t="s">
        <v>161</v>
      </c>
      <c r="C177" s="9" t="s">
        <v>161</v>
      </c>
      <c r="D177" s="139" t="s">
        <v>161</v>
      </c>
      <c r="E177" s="139" t="s">
        <v>161</v>
      </c>
      <c r="F177" s="30" t="s">
        <v>161</v>
      </c>
    </row>
    <row r="178" spans="2:6" x14ac:dyDescent="0.25">
      <c r="B178" s="2" t="s">
        <v>215</v>
      </c>
    </row>
  </sheetData>
  <mergeCells count="11">
    <mergeCell ref="E12:E13"/>
    <mergeCell ref="B85:E85"/>
    <mergeCell ref="B87:F87"/>
    <mergeCell ref="B79:C79"/>
    <mergeCell ref="B1:E1"/>
    <mergeCell ref="C3:C7"/>
    <mergeCell ref="D3:D7"/>
    <mergeCell ref="B10:E10"/>
    <mergeCell ref="B11:E11"/>
    <mergeCell ref="C12:C13"/>
    <mergeCell ref="D12:D13"/>
  </mergeCells>
  <hyperlinks>
    <hyperlink ref="A1" location="Index!A1" display="Index" xr:uid="{8AF7D1F0-679E-43DD-98D1-E037F451B339}"/>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366</vt:i4>
      </vt:variant>
    </vt:vector>
  </HeadingPairs>
  <TitlesOfParts>
    <vt:vector size="430" baseType="lpstr">
      <vt:lpstr>Index</vt:lpstr>
      <vt:lpstr>Dividend History</vt:lpstr>
      <vt:lpstr>Tata Scheme Risk-o-meter</vt:lpstr>
      <vt:lpstr>TSLVFOF</vt:lpstr>
      <vt:lpstr>TGLDFOF</vt:lpstr>
      <vt:lpstr>TSLVETF</vt:lpstr>
      <vt:lpstr>TGLDETF</vt:lpstr>
      <vt:lpstr>TYCF</vt:lpstr>
      <vt:lpstr>TSCAPF</vt:lpstr>
      <vt:lpstr>TIFSA</vt:lpstr>
      <vt:lpstr>TRSFP</vt:lpstr>
      <vt:lpstr>TRSFM</vt:lpstr>
      <vt:lpstr>TREF</vt:lpstr>
      <vt:lpstr>TQNTF</vt:lpstr>
      <vt:lpstr>TNMIIF</vt:lpstr>
      <vt:lpstr>TNMIMIF</vt:lpstr>
      <vt:lpstr>TNRIF</vt:lpstr>
      <vt:lpstr>TNPBETF</vt:lpstr>
      <vt:lpstr>TNMSHIF</vt:lpstr>
      <vt:lpstr>TNMMIF</vt:lpstr>
      <vt:lpstr>TNIDETF</vt:lpstr>
      <vt:lpstr>TNIDFOF</vt:lpstr>
      <vt:lpstr>TNFSIF</vt:lpstr>
      <vt:lpstr>TNAIF</vt:lpstr>
      <vt:lpstr>TIFNA</vt:lpstr>
      <vt:lpstr>TNETF</vt:lpstr>
      <vt:lpstr>TMULTICF</vt:lpstr>
      <vt:lpstr>TMAOF</vt:lpstr>
      <vt:lpstr>TINR</vt:lpstr>
      <vt:lpstr>TTOFE</vt:lpstr>
      <vt:lpstr>TEOF</vt:lpstr>
      <vt:lpstr>TISF</vt:lpstr>
      <vt:lpstr>TIPHF</vt:lpstr>
      <vt:lpstr>TICF</vt:lpstr>
      <vt:lpstr>TEGF</vt:lpstr>
      <vt:lpstr>THOF</vt:lpstr>
      <vt:lpstr>TFEF</vt:lpstr>
      <vt:lpstr>TMCAPF</vt:lpstr>
      <vt:lpstr>TCS</vt:lpstr>
      <vt:lpstr>TMIF</vt:lpstr>
      <vt:lpstr>TEQPEF</vt:lpstr>
      <vt:lpstr>TTSF96</vt:lpstr>
      <vt:lpstr>TDIVYF</vt:lpstr>
      <vt:lpstr>TDIF</vt:lpstr>
      <vt:lpstr>TBCF</vt:lpstr>
      <vt:lpstr>TBFSF</vt:lpstr>
      <vt:lpstr>TBAF</vt:lpstr>
      <vt:lpstr>TAF</vt:lpstr>
      <vt:lpstr>TFRSTF</vt:lpstr>
      <vt:lpstr>TFM61A</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vt:lpstr>
      <vt:lpstr>TBPSUF!TBPSUF_Aif_cat</vt:lpstr>
      <vt:lpstr>TBPSUF!TBPSUF_Debt_Related</vt:lpstr>
      <vt:lpstr>TBPSUF!TBPSUF_GOV_SEC</vt:lpstr>
      <vt:lpstr>TBPSUF!TBPSUF_MM</vt:lpstr>
      <vt:lpstr>TBPSUF!TBPSUFNAV</vt:lpstr>
      <vt:lpstr>TBPSUF!TCIGIF0426</vt:lpstr>
      <vt:lpstr>TCIGIF0426!TCIGIF0426</vt:lpstr>
      <vt:lpstr>TCORPBF!TCIGIF0426</vt:lpstr>
      <vt:lpstr>TCIGIF0426!TCIGIF0426_GOV_SEC</vt:lpstr>
      <vt:lpstr>TCIGIF0426!TCIGIF0426NAV</vt:lpstr>
      <vt:lpstr>TBPSUF!TCORPBF</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TDIF!TDIFNAV</vt:lpstr>
      <vt:lpstr>TDIVYF</vt:lpstr>
      <vt:lpstr>TDIVYF!TDIVYF_Debt_Related</vt:lpstr>
      <vt:lpstr>TDIVYF!TDIVYF_EQ</vt:lpstr>
      <vt:lpstr>TDIVYF!TDIVYF_Mutual_F_Units</vt:lpstr>
      <vt:lpstr>TDIVYF!TDIVYFNAV</vt:lpstr>
      <vt:lpstr>TEGF</vt:lpstr>
      <vt:lpstr>TEGF!TEGF_Debt_Related</vt:lpstr>
      <vt:lpstr>TEGF!TEGF_EQ</vt:lpstr>
      <vt:lpstr>TEGF!TEGF_GOV_SEC</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TFF!TFFNAV</vt:lpstr>
      <vt:lpstr>TBPSUF!TFM61A</vt:lpstr>
      <vt:lpstr>TCIGIF0426!TFM61A</vt:lpstr>
      <vt:lpstr>TCORPBF!TFM61A</vt:lpstr>
      <vt:lpstr>TFF!TFM61A</vt:lpstr>
      <vt:lpstr>TFM61A!TFM61A</vt:lpstr>
      <vt:lpstr>TFRF!TFM61A</vt:lpstr>
      <vt:lpstr>TGSFR!TFM61A</vt:lpstr>
      <vt:lpstr>TLF!TFM61A</vt:lpstr>
      <vt:lpstr>TNGIF1226!TFM61A</vt:lpstr>
      <vt:lpstr>TNGIF1229!TFM61A</vt:lpstr>
      <vt:lpstr>TNSIFDEC27!TFM61A</vt:lpstr>
      <vt:lpstr>TOF!TFM61A</vt:lpstr>
      <vt:lpstr>TRSFC!TFM61A</vt:lpstr>
      <vt:lpstr>TSTBF!TFM61A</vt:lpstr>
      <vt:lpstr>TUSTF!TFM61A</vt:lpstr>
      <vt:lpstr>TFM61A!TFM61A_MM</vt:lpstr>
      <vt:lpstr>TFM61A!TFM61ANAV</vt:lpstr>
      <vt:lpstr>TBPSUF!TFRF</vt:lpstr>
      <vt:lpstr>TCIGIF0426!TFRF</vt:lpstr>
      <vt:lpstr>TCORPBF!TFRF</vt:lpstr>
      <vt:lpstr>TFRF!TFRF</vt:lpstr>
      <vt:lpstr>TFRF!TFRF_Aif_cat</vt:lpstr>
      <vt:lpstr>TFRF!TFRF_Debt_Related</vt:lpstr>
      <vt:lpstr>TFRF!TFRF_GOV_SEC</vt:lpstr>
      <vt:lpstr>TFRF!TFRFNAV</vt:lpstr>
      <vt:lpstr>TBPSUF!TFRSTF</vt:lpstr>
      <vt:lpstr>TCIGIF0426!TFRSTF</vt:lpstr>
      <vt:lpstr>TCORPBF!TFRSTF</vt:lpstr>
      <vt:lpstr>TFF!TFRSTF</vt:lpstr>
      <vt:lpstr>TFM61A!TFRSTF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TBPSUF!TGSFR</vt:lpstr>
      <vt:lpstr>TCIGIF0426!TGSFR</vt:lpstr>
      <vt:lpstr>TCORPBF!TGSFR</vt:lpstr>
      <vt:lpstr>TFRF!TGSFR</vt:lpstr>
      <vt:lpstr>TGSFR!TGSFR</vt:lpstr>
      <vt:lpstr>TGSFR!TGSFR_GOV_SEC</vt:lpstr>
      <vt:lpstr>TGSFR!TGSFR_MM</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TMCAPF!TMCAPF_EQ_Related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TMULTICF!TMULTICF_EQ_FU_Related</vt:lpstr>
      <vt:lpstr>TMULTICF!TMULTICF_EQ_Related</vt:lpstr>
      <vt:lpstr>TMULTICF!TMULTICFNAV</vt:lpstr>
      <vt:lpstr>TNAIF</vt:lpstr>
      <vt:lpstr>TNAIF!TNAIF_EQ</vt:lpstr>
      <vt:lpstr>TNAIF!TNAIFNAV</vt:lpstr>
      <vt:lpstr>TNETF</vt:lpstr>
      <vt:lpstr>TNETF!TNETF_Debt_Related</vt:lpstr>
      <vt:lpstr>TNETF!TNETF_EQ</vt:lpstr>
      <vt:lpstr>TNETF!TNETFNAV</vt:lpstr>
      <vt:lpstr>TNFSIF</vt:lpstr>
      <vt:lpstr>TNFSIF!TNFSIF_EQ</vt:lpstr>
      <vt:lpstr>TNFSIF!TNFSIFNAV</vt:lpstr>
      <vt:lpstr>TBPSUF!TNGIF1226</vt:lpstr>
      <vt:lpstr>TCIGIF0426!TNGIF1226</vt:lpstr>
      <vt:lpstr>TCORPBF!TNGIF1226</vt:lpstr>
      <vt:lpstr>TFRF!TNGIF1226</vt:lpstr>
      <vt:lpstr>TGSFR!TNGIF1226</vt:lpstr>
      <vt:lpstr>TLF!TNGIF1226</vt:lpstr>
      <vt:lpstr>TNGIF1226!TNGIF1226</vt:lpstr>
      <vt:lpstr>TNGIF1226!TNGIF1226_GOV_SEC</vt:lpstr>
      <vt:lpstr>TNGIF1226!TNGIF1226NAV</vt:lpstr>
      <vt:lpstr>TBPSUF!TNGIF1229</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TBPSUF!TNSIFDEC27</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TBPSUF!TOF</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TQNTF!TQNTF_Debt_Related</vt:lpstr>
      <vt:lpstr>TQNTF!TQNTF_EQ</vt:lpstr>
      <vt:lpstr>TQNTF!TQNTFNAV</vt:lpstr>
      <vt:lpstr>TREF</vt:lpstr>
      <vt:lpstr>TREF!TREF_EQ</vt:lpstr>
      <vt:lpstr>TREF!TREFNAV</vt:lpstr>
      <vt:lpstr>TBPSUF!TRSFC</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TBPSUF!TSTBF</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TSTBF!TSTBFNAV</vt:lpstr>
      <vt:lpstr>TTOFE</vt:lpstr>
      <vt:lpstr>TTOFE!TTOFE_EQ</vt:lpstr>
      <vt:lpstr>TTOFE!TTOFE_EQ_Related</vt:lpstr>
      <vt:lpstr>TTOFE!TTOFENAV</vt:lpstr>
      <vt:lpstr>TTSF96</vt:lpstr>
      <vt:lpstr>TTSF96!TTSF96_EQ</vt:lpstr>
      <vt:lpstr>TTSF96!TTSF96NAV</vt:lpstr>
      <vt:lpstr>TBPSUF!TUSTF</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Ankita Vimalkumar Parihar</cp:lastModifiedBy>
  <dcterms:created xsi:type="dcterms:W3CDTF">2024-05-01T09:43:17Z</dcterms:created>
  <dcterms:modified xsi:type="dcterms:W3CDTF">2024-05-08T06:15:27Z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2024-05-02T03:48:59Z</vt:lpwstr>
  </property>
  <property fmtid="{D5CDD505-2E9C-101B-9397-08002B2CF9AE}" pid="4" name="MSIP_Label_4992d650-9f13-46a3-b8fc-6df5be32bb6b_Method">
    <vt:lpwstr>Privileged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d9e03b0c-46bf-48af-96b0-8ff21a282af3</vt:lpwstr>
  </property>
  <property fmtid="{D5CDD505-2E9C-101B-9397-08002B2CF9AE}" pid="8" name="MSIP_Label_4992d650-9f13-46a3-b8fc-6df5be32bb6b_ContentBits">
    <vt:lpwstr>0</vt:lpwstr>
  </property>
</Properties>
</file>